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817D419-11F5-4D64-956F-D0BE72EE6362}" xr6:coauthVersionLast="47" xr6:coauthVersionMax="47" xr10:uidLastSave="{00000000-0000-0000-0000-000000000000}"/>
  <bookViews>
    <workbookView xWindow="1815" yWindow="1815" windowWidth="21600" windowHeight="11385" tabRatio="604"/>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Sanitation Data" sheetId="28" r:id="rId8"/>
    <sheet name="Water Data" sheetId="27"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<sst xmlns="http://schemas.openxmlformats.org/spreadsheetml/2006/main" xmlns:r="http://schemas.openxmlformats.org/officeDocument/2006/relationships" xmlns:xdr="http://schemas.openxmlformats.org/drawingml/2006/spreadsheetDrawing" count="3290" uniqueCount="386">
  <si>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</si>
  <si>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</si>
  <si>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</si>
  <si>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</si>
  <si>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</si>
  <si>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</si>
  <si>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</si>
  <si>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</si>
  <si>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</si>
  <si>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</si>
  <si>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</si>
  <si>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</si>
  <si>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</si>
  <si>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</si>
  <si>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</si>
  <si>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</si>
  <si>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</si>
  <si>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</si>
  <si>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</si>
  <si>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</si>
  <si>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</si>
  <si>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</si>
  <si>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</si>
  <si>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</si>
  <si>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</si>
  <si>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</si>
  <si>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</si>
  <si>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</si>
  <si>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</si>
  <si>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</si>
  <si>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</si>
  <si>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</si>
  <si>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</si>
  <si>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</si>
  <si>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</si>
  <si>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</si>
  <si>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</si>
  <si>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</si>
  <si>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</si>
  <si>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</si>
  <si>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</si>
  <si>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</si>
  <si>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</si>
  <si>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</si>
  <si>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</si>
  <si>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</si>
  <si>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</si>
  <si>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</si>
  <si>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</si>
  <si>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</si>
  <si>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</si>
  <si>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</si>
  <si>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</si>
  <si>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</si>
  <si>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</si>
  <si>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</si>
  <si>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</si>
  <si>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</si>
  <si>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</si>
  <si>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</si>
  <si>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</si>
  <si>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</si>
  <si>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</si>
  <si>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</si>
  <si>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</si>
  <si>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</si>
  <si>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</si>
  <si>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</si>
  <si>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</si>
  <si>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</si>
  <si>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</si>
  <si>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</si>
  <si>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</si>
  <si>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</si>
  <si>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</si>
  <si>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</si>
  <si>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</si>
  <si>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</si>
  <si>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</si>
  <si>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</si>
  <si>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</si>
  <si>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</si>
  <si>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</si>
  <si>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</si>
  <si>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</si>
  <si>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</si>
  <si>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</si>
  <si>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</si>
  <si>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</si>
  <si>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</si>
  <si>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</si>
  <si>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</si>
  <si>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</si>
  <si>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</si>
  <si>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</si>
  <si>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</si>
  <si>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</si>
  <si>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</si>
  <si>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</si>
  <si>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</si>
  <si>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</si>
  <si>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</si>
  <si>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</si>
  <si>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</si>
  <si>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</si>
  <si>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</si>
  <si>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</si>
  <si>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</si>
  <si>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</si>
  <si>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</si>
  <si>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</si>
  <si>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</si>
  <si>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</si>
  <si>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</si>
  <si>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</si>
  <si>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</si>
  <si>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</si>
  <si>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</si>
  <si>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</si>
  <si>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</si>
  <si>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</si>
  <si>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</si>
  <si>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</si>
  <si>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</si>
  <si>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</si>
  <si>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</si>
  <si>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</si>
  <si>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</si>
  <si>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</si>
  <si>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</si>
  <si>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</si>
  <si>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</si>
  <si>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</si>
  <si>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</si>
  <si>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</si>
  <si>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</si>
  <si>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</si>
  <si>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</si>
  <si>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</si>
  <si>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</si>
  <si>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</si>
  <si>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</si>
  <si>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</si>
  <si>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</si>
  <si>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</si>
  <si>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</si>
  <si>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</si>
  <si>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</si>
  <si>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</si>
  <si>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</si>
  <si>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</si>
  <si>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</si>
  <si>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</si>
  <si>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</si>
  <si>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</si>
  <si>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</si>
  <si>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</si>
  <si>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</si>
  <si>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</si>
  <si>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Indonesia</t>
  </si>
  <si>
    <t>Dapodik 2015/16</t>
  </si>
  <si>
    <t>Enough water</t>
  </si>
  <si>
    <t>Improved &amp; enough water</t>
  </si>
  <si>
    <t>Rainwater</t>
  </si>
  <si>
    <t>Bottled water</t>
  </si>
  <si>
    <t>River</t>
  </si>
  <si>
    <t>Other</t>
  </si>
  <si>
    <t>Piped water</t>
  </si>
  <si>
    <t>Springs</t>
  </si>
  <si>
    <t>Pump</t>
  </si>
  <si>
    <t>Well</t>
  </si>
  <si>
    <t>No</t>
  </si>
  <si>
    <t>Yes</t>
  </si>
  <si>
    <t xml:space="preserve">Basic estimate used </t>
  </si>
  <si>
    <t>Sex-separated</t>
  </si>
  <si>
    <t>Sex-separated in good condition</t>
  </si>
  <si>
    <t>Sarana Cuci Tangan</t>
  </si>
  <si>
    <t>Good or light damage condition</t>
  </si>
  <si>
    <t>At least 1 toilet for girls and 1 for boys</t>
  </si>
  <si>
    <t>Improved, functional (good or light damage condition), single-sex</t>
  </si>
  <si>
    <t>Data include public and private schools, but not madrasas. Primary school data are from: "Statistik Sekolah Dasar (SD) 2016/17". Secondary school data include junior high schools (SMP, 37,763), senior high schools (SMA, 13,144) and vocational high schools (SMK, 13,236). The national estimate includes special schools (SLB).</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</si>
  <si>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</si>
  <si>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</si>
  <si>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</si>
  <si>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</si>
  <si>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</si>
  <si>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</si>
  <si>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</si>
  <si>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</si>
  <si>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</si>
  <si>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</si>
  <si>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</si>
  <si>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</si>
  <si>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</si>
  <si>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</si>
  <si>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UNESCO UIS (data.uis.unesco.org)</t>
  </si>
  <si>
    <t>Basic drinking water</t>
  </si>
  <si>
    <t>The secondary school estimate is based on coverage in lower and upper secondary schools and the school age population for each level. The national estimate is basedon coverage in primary and secondary schools.</t>
  </si>
  <si>
    <t>Single-sex basic sanitation</t>
  </si>
  <si>
    <t>Basic handwashing facilities</t>
  </si>
  <si>
    <t>POPULATION OF SCHOOL AGE CHILDREN</t>
  </si>
  <si>
    <r>
      <t xml:space="preserve">School Age Population 
</t>
    </r>
    <r>
      <rPr>
        <sz val="8"/>
        <rFont val="Arial"/>
        <family val="2"/>
      </rPr>
      <t>Source: UN Population Div &amp; UNESCO</t>
    </r>
  </si>
  <si>
    <t>Leher Angsa, Cubluk dengan Tutup (Flush, Pour-flush, Pit with slab)</t>
  </si>
  <si>
    <t>Estimated from usable and single-sex</t>
  </si>
  <si>
    <t>The secondary school estimate is based on coverage in lower and upper secondary schools and the school age population for each level. The national estimate is basedon coverage in primary and secondary schools. The estimates are not used since data from a primary data source (EMIS) are available.</t>
  </si>
  <si>
    <t>The secondary school estimate is based on coverage in lower and upper secondary schools and the school age population for each level. The national estimate is based on coverage in primary and secondary schools. The estimates are not used since data from a primary data source (EMIS) are available.</t>
  </si>
  <si>
    <t>Data provided to UNICEF CO by MoE. Data include primary schools only. Madrasahs are not included. There is no question regarding the type of sanitation facility. The data for usable are rough estimates based on the percentage of repair needed for various infrastructure aspects. The data are not used since the questions were not harmonized with the SDG criteria and 2016/17 updated estimates are available which are based on the SDG core questions and include greater clarity on definitions.</t>
  </si>
  <si>
    <t>Data provided to UNICEF CO by MoE. Data include primary schools only. Madrasahs are not included. The data are not used since the questions were not harmonized with the SDG criteria and 2016/17 updated estimates are available which are based on the SDG core questions and include greater clarity on definitions.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</si>
  <si>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</si>
  <si>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</si>
  <si>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</si>
  <si>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</si>
  <si>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</si>
  <si>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</si>
  <si>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</si>
  <si>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</si>
  <si>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</si>
  <si>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</si>
  <si>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</si>
  <si>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</si>
  <si>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</si>
  <si>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</si>
  <si>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</si>
  <si>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</si>
  <si>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</si>
  <si>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</si>
  <si>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</si>
  <si>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</si>
  <si>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</si>
  <si>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</si>
  <si>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</si>
  <si>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</si>
  <si>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</si>
  <si>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</si>
  <si>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Indonesian Family Life Survey 2000 (IFLS3, RAND Social and Economic Well-Being)</t>
  </si>
  <si>
    <t>Survey</t>
  </si>
  <si>
    <t>Piped water/PAM</t>
  </si>
  <si>
    <t>Well/pump (electric hand)</t>
  </si>
  <si>
    <t>Well water</t>
  </si>
  <si>
    <t>Spring water</t>
  </si>
  <si>
    <t>Rain water</t>
  </si>
  <si>
    <t>River water</t>
  </si>
  <si>
    <t>Purchased, multiple sources</t>
  </si>
  <si>
    <t>Aqua/air mineral</t>
  </si>
  <si>
    <t>No sanitation data.</t>
  </si>
  <si>
    <t>Indonesian Family Life Survey 2007 (IFLS4, RAND Social and Economic Well-Being)</t>
  </si>
  <si>
    <t>Sea water</t>
  </si>
  <si>
    <t>Others</t>
  </si>
  <si>
    <t>Includes all school levels and public and private schools. Estimates based on microdata. No facilities data are based on student toilets.</t>
  </si>
  <si>
    <t>Functioning student toilet</t>
  </si>
  <si>
    <t>Running water in the toilet</t>
  </si>
  <si>
    <t>Indonesian Family Life Survey 2014 (IFLS5, RAND Social and Economic Well-Being)</t>
  </si>
  <si>
    <t>Lake water</t>
  </si>
  <si>
    <t>Includes all school levels and public and private schools. Estimates based on microdata. A weighting variable is used due to oversampling in urban areas and on Java. No facilities data are based on student toilets.</t>
  </si>
  <si>
    <t xml:space="preserve">Includes all school levels and public and private schools. Estimates based on microdata. Estimates for improved are not used based on comparison with EMIS data. </t>
  </si>
  <si>
    <t xml:space="preserve">Includes all school levels and public and private schools. Estimates based on microdata. A weighting variable is used due to oversampling in urban areas and on Java. Estimates for improved are not used based on comparison with EMIS data. </t>
  </si>
  <si>
    <t xml:space="preserve">Includes all school levels and public and private schools. Estimates based on microdata. Estimates exclude 10% missing data. Estimates for improved are not used based on comparison with EMIS data. </t>
  </si>
  <si>
    <t>No sanitation data</t>
  </si>
  <si>
    <t>No hygiene data</t>
  </si>
  <si>
    <t>The secondary school estimate is based on coverage in lower and upper secondary schools and the school age population for each level. The national estimate is based on coverage in primary and secondary schools and the number of schools from the 2017 EMIS. The estimates are not used since data from a primary data source (EMIS) are available.</t>
  </si>
  <si>
    <t>The secondary school estimate is based on coverage in lower and upper secondary schools and the school age population for each level. The national estimate is basedon coverage in primary and secondary schools and the number of schools from the 2017 EMIS. The estimates are not used since data from a primary data source (EMIS) are available.</t>
  </si>
  <si>
    <t>The secondary school estimate is based on coverage in lower and upper secondary schools and the school age population for each level. The national estimate is based on coverage in primary and secondary schools and the number of schools in the 2017 EMIS.</t>
  </si>
  <si>
    <t>Values in grey text are imputed based on linear regression</t>
  </si>
  <si>
    <t>Secondary school estimate includes upper secondary only. National estimate based on primary and secondary school data weighted by the number of schools from the 2017 EMIS. The estimates are not used since data from a primary data source (EMIS) are available.</t>
  </si>
  <si>
    <t>Combined data from the Ministry of Education and Culture (general schools) and the Ministry of Religious Affairs (madrasahs) for the 2019/20 school year (provided by the UNICEF Country Office)</t>
  </si>
  <si>
    <t>Piped, pump well, rainwater, protected springs/wells, bottled water</t>
  </si>
  <si>
    <t>Improved and at least one toilet for boys and one for girls that are in good condition or light damage condition</t>
  </si>
  <si>
    <t>flush/pour flush toilets, pit with slab</t>
  </si>
  <si>
    <t>Facility, running water (and soap)</t>
  </si>
  <si>
    <t>National includes public and private schools (220,509) and madrasahs (82,234). Pre-primary only includes Islamic Early Childhood Development Centers under the Ministry of Religious Affairs (data on pre-primary/ECDCs from the Ministry of Education and Culture were not available). Basic hygiene includes schools with water and soap and madrasahs with running water (in the absence of information on soap in madrasahs).</t>
  </si>
  <si>
    <t>Air Kemasan / Packaged Water</t>
  </si>
  <si>
    <t>PAM / Piped</t>
  </si>
  <si>
    <t>Pompa / Pumped</t>
  </si>
  <si>
    <t>Air Hujan / Rainfall Water</t>
  </si>
  <si>
    <t>Sumur Terlindungi / Protected Well</t>
  </si>
  <si>
    <t>Mata Air Terlindungi / Protected Spring</t>
  </si>
  <si>
    <t>Sumur Tidak Terlindungi / Unprotected Well</t>
  </si>
  <si>
    <t>Mata Air Tidak Terlindungi / Unprotected Spring</t>
  </si>
  <si>
    <t>Sungai / River</t>
  </si>
  <si>
    <t>Lainnya / Other</t>
  </si>
  <si>
    <t>not used</t>
  </si>
  <si>
    <t>Improved and sufficient/available at all times within premises</t>
  </si>
  <si>
    <t>Sufficient water (MoE data only)</t>
  </si>
  <si>
    <t xml:space="preserve">National includes public and private schools (220,509) and madrasahs (82,234). Pre-primary only includes Islamic Early Childhood Development Centers under the Ministry of Religious Affairs (data on pre-primary/ECDCs from the Ministry of Education and Culture were not available). Data disaggregated by facility type are only available for schools under the MoE; they are shown above for reference but the combined (MoE and MoRA) estimate of improved is used. Data on no drinking water facility are only available for schools under the MoE; they are used in the absence of data on this element from the MoRA. The estimates for available are based on MoE data only, while the estimates for basic are based on combined MoE and MoRA data. </t>
  </si>
  <si>
    <t>Separate student toilets</t>
  </si>
  <si>
    <t>Good or light damage (max of boys &amp; girls)</t>
  </si>
  <si>
    <t>Estimates for improved and basic include public and private schools (220,509) under the MoE and madrasahs (82,234) under the Ministry of Religous Affairs. Pre-primary only includes Islamic Early Childhood Development Centers under the MoRA (data on pre-primary/ECDCs from the MoE were not available). Detailed data on usable and single-sex were only available in the MoE online data tables and madrasahs are not included in these estimates. Data on single-sex were only available for secondary schools (junior, senior, vocational senior). The proportion of toilets in good condition or with light damage are reported by male (73.24% primary, 82.67% secondary) and female toilets (74.85% primary, 83.84% secondary); the max of the two is used to estimate usable above by multiplying the proportion of toilets in good cond/light damage by the proportion of schools with toilets.</t>
  </si>
  <si>
    <t>Ministry of Education public data tables (http://statistik.data.kemdikbud.go.id/)</t>
  </si>
  <si>
    <t>Sufficient water</t>
  </si>
  <si>
    <t>Improved and sufficient (estimated)</t>
  </si>
  <si>
    <t>Includes public and private schools (but not madrasahs). Secondary includes junior, senior and vocational senior secondary schools. Facility type data unavailable. Data on single-sex were only available for secondary schools (junior, senior, vocational senior). The proportion of toilets in good condition or with light damage are reported by male (75.3% primary, 83.1% secondary) and female toilets (76.8% primary, 84.2% secondary); the max of the two is used to estimate usable above by multiplying the proportion of toilets in good cond/light damage by the proportion of schools with toilets.</t>
  </si>
  <si>
    <t>No hygiene data available.</t>
  </si>
  <si>
    <t>Improved &amp; sufficient</t>
  </si>
  <si>
    <t>Sufficient</t>
  </si>
  <si>
    <t>Data include public and private schools, but not madrasas. Primary school data are from: "Statistik Sekolah Dasar (SD) 2016/17". Secondary school data include junior high schools (SMP, 37,763), senior high schools (SMA, 13,144) and vocational high schools (SMK, 13,236).  The "other" category for water facility type is considered unimproved based on MoE classification. Data on basic service was analyzed and provided by the MoE during consultation 2018.</t>
  </si>
  <si>
    <t>Data include public and private schools, but not madrasas. Secondary school data include junior high schools (SMP, 37,763), senior high schools (SMA, 13,144) and vocational high schools (SMK, 13,236). Data on basic service, single-sex, and improved are not in the data tables, but were provided by the MoE during consultation 2018.</t>
  </si>
  <si>
    <t xml:space="preserve">Includes public and private schools (but not madrasahs). Secondary includes junior, senior and vocational senior secondary schools. Basic is estimated by applying the proportion of schools with sufficient water to those with an improved source. Based on comparison to EMIS17 and EMIS20, protected well and unprotected well seem to have been switched; they are switched here from the public data tables. </t>
  </si>
  <si>
    <t xml:space="preserve">Includes public and private schools (but not madrasahs). Secondary includes junior, senior and vocational senior secondary schools. Basic is estimated by applying the proportion of schools with sufficient water to those with an improved source. It is unclear why the proportion of schools who report having an unprotected well is significantly higher than other years.  Based on comparison to EMIS17 and EMIS20, protected well and unprotected well seem to have been switched; they are switched here from the public data tables. </t>
  </si>
  <si>
    <t>Data provided to UNICEF CO by MoE. Data include primary schools only. Madrasahs are not included. Since there is no option for "no water source," schools that left the question blank (0.03%) are considered as no water source. The proportion of wells that are protected from EMIS17 is used to estimate the proportion of wells that are improved in the general category of 'well' above. The estimates for basic are not used since 2016/17 updated estimates are available which are better aligned with the SDG core questions (water availability).</t>
  </si>
  <si>
    <t>IDN_2000_IFLS</t>
  </si>
  <si>
    <t>IDN_2007_IFLS</t>
  </si>
  <si>
    <t>IDN_2014_IFLS</t>
  </si>
  <si>
    <t>IDN_2016_EMIS</t>
  </si>
  <si>
    <t>IDN_2016_UIS</t>
  </si>
  <si>
    <t>IDN_2017_EMIS</t>
  </si>
  <si>
    <t>IDN_2017_UIS</t>
  </si>
  <si>
    <t>IDN_2018_UIS</t>
  </si>
  <si>
    <t>IDN_2018_EMIS</t>
  </si>
  <si>
    <t>IDN_2019_EMIS</t>
  </si>
  <si>
    <t>IDN_2020_EMIS</t>
  </si>
  <si>
    <t>2000</t>
  </si>
  <si>
    <t>2007</t>
  </si>
  <si>
    <t>2014</t>
  </si>
  <si>
    <t>2016</t>
  </si>
  <si>
    <t>2017</t>
  </si>
  <si>
    <t>2018</t>
  </si>
  <si>
    <t>2019</t>
  </si>
  <si>
    <t>2020</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</si>
  <si>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</si>
  <si>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</si>
  <si>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</si>
  <si>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</si>
  <si>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</si>
  <si>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</si>
  <si>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</si>
  <si>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</si>
  <si>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</si>
  <si>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</si>
  <si>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</si>
  <si>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</si>
  <si>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</si>
  <si>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</si>
  <si>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</si>
  <si>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</si>
  <si>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IDN_2021_EMIS</t>
  </si>
  <si>
    <t/>
  </si>
  <si>
    <t>Proportion of schools with sufficient water to those with an improved source (Calculated)</t>
  </si>
  <si>
    <t>There are multiple answers for each school and only tables for aggregates are avalable - no micro data. Therefore, the estimates cannot be extracted based on the number of schools (the estimates are not normalized as the sum of each are more than 170%). The DW facilities are recorded multiple times (sum &gt;100%) for each school, as well as DW sufficiency; "no drinking water facility" is is not available for schools under the MoE. National includes public and private schools, madrasahs were not included since the data is not available in 2021. National estimates are calculated by using primary and secondary school estimates (weighted on surveyed school numbers).  Secondary school estimates are based on the aggregates of junior, senior and vocational senior secondary schools.</t>
  </si>
  <si>
    <t>Includes public and private schools (but not madrasahs). Secondary includes junior, senior and vocational senior secondary schools. Facility type data unavailable. Data on single-sex are only available for secondary schools (junior, senior, vocational senior). The proportion of toilets in good condition or with light damage are reported by male and female toilets; the max of the two is used to estimate usable by multiplying the proportion of toilets in good cond/light damage by the proportion of schools with toilets. National estimates are calculated by weigthing primary and secondary school estimates with schools numbers. Since facility type information therefore improved estimates are not available, basic could not be estimated: Improved and at least one toilet for boys and one for girls that are in good condition or light damage condition.</t>
  </si>
  <si>
    <t>IDN_2019_UIS</t>
  </si>
  <si>
    <t>No data</t>
  </si>
  <si>
    <t>The secondary school estimate is based on coverage in lower and upper secondary schools and the school age population for each level. The national estimate is based on coverage in primary and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</si>
  <si>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</si>
  <si>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</si>
  <si>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</si>
  <si>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</si>
  <si>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</si>
  <si>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</si>
  <si>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IDN_2019_SDI</t>
  </si>
  <si>
    <t>Measuring the Quality of MoRA’s Education Services, World Bank, Jakarta</t>
  </si>
  <si>
    <t>The small sample size of MoEC and MoRA non-Islamic schools surveyed precludes nationally representative results for these categories</t>
  </si>
  <si>
    <t>Water &amp; soap (% schools)</t>
  </si>
  <si>
    <t>IDN_2022_EMIS</t>
  </si>
  <si>
    <t>Air Kemasan / Packed Water</t>
  </si>
  <si>
    <t>PAM / Piped   </t>
  </si>
  <si>
    <t>Pompa / Pumped   </t>
  </si>
  <si>
    <t>Air Hujan / Rainfall Water  </t>
  </si>
  <si>
    <t>Sumur Terlindungi / Protected Well </t>
  </si>
  <si>
    <t>Mata Air Terlindungi / Protected Spring</t>
  </si>
  <si>
    <t>Sumur Tidak Terlindungi / Unprotected Well</t>
  </si>
  <si>
    <t>Mata Air Tidak Terlindungi / Unprotected Spring</t>
  </si>
  <si>
    <t>Sungai / River</t>
  </si>
  <si>
    <t>Lainnya / Other</t>
  </si>
  <si>
    <t>Proportion of schools with sufficient water to those with an improved source (calculated)</t>
  </si>
  <si>
    <t>IDN_2023_EMIS</t>
  </si>
  <si>
    <t>IDN_2020_UIS</t>
  </si>
  <si>
    <t>Set to not be used since there is primary data EMIS.</t>
  </si>
  <si>
    <t>IDN_2021_UIS</t>
  </si>
  <si>
    <t>The secondary school estimate is based on coverage in lower and upper secondary schools and the school age population for each level. The national estimate is based on coverage in primary and secondary schools. Set to not be used since there is primary data EMIS.</t>
  </si>
  <si>
    <t xml:space="preserve">The secondary school estimate is based on coverage in lower and upper secondary schools and the school age population for each level. The national estimate is based on coverage in primary and secondary schools. </t>
  </si>
  <si>
    <t>Set to not be used since there is primary data source EMIS.</t>
  </si>
  <si>
    <t>IDN_2022_UIS</t>
  </si>
  <si>
    <t>The secondary school estimate is based on coverage in lower and upper secondary schools and the school age population for each level. Set to not used since there is primary data from the year prior (EMIS20).</t>
  </si>
  <si>
    <t>Data not used since data are available from a primary data source for the year prior (EMIS20).</t>
  </si>
  <si>
    <t>No data on availabitlity for secondary schools. Based on comparison to previous EMIS, protected well and unprotected well seem to have been switched; they are switched here from the public data tables.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</si>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</sst>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93"/>
    <xf numFmtId="0" fontId="15" fillId="0" borderId="93"/>
    <xf numFmtId="0" fontId="19" fillId="0" borderId="93"/>
  </cellStyleXfs>
  <cellXfs count="103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0"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3" fillId="0" borderId="63" xfId="0" applyNumberFormat="true" applyFont="true" applyFill="true" applyBorder="true" applyAlignment="true">
      <alignment horizontal="center" vertical="center"/>
    </xf>
    <xf numFmtId="164" fontId="3" fillId="2" borderId="6" xfId="0" applyNumberFormat="true" applyFont="true" applyFill="true" applyBorder="true" applyAlignment="true">
      <alignment horizontal="center" vertical="center"/>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164" fontId="3" fillId="0" borderId="10" xfId="0" applyNumberFormat="true" applyFont="true" applyFill="true" applyBorder="true" applyAlignment="true">
      <alignment horizontal="center" vertical="center"/>
    </xf>
    <xf numFmtId="164" fontId="3" fillId="0" borderId="33" xfId="0" applyNumberFormat="true" applyFont="true" applyFill="true" applyBorder="true" applyAlignment="true">
      <alignment horizontal="center" vertic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98" fillId="0" borderId="93" xfId="0" applyNumberFormat="true" applyFont="true" applyBorder="true" applyAlignment="true" applyProtection="true"/>
    <xf numFmtId="0" fontId="3" fillId="0" borderId="13" xfId="0" applyFont="true" applyBorder="true" applyAlignment="true">
      <alignment horizontal="left" vertical="center" wrapText="true"/>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1" fontId="99" fillId="49" borderId="94" xfId="0" applyNumberFormat="true" applyFont="true" applyFill="true" applyBorder="true" applyAlignment="true" applyProtection="true">
      <alignment horizontal="center" vertical="center"/>
    </xf>
    <xf numFmtId="1" fontId="100" fillId="50" borderId="95" xfId="0" applyNumberFormat="true" applyFont="true" applyFill="true" applyBorder="true" applyAlignment="true" applyProtection="true">
      <alignment horizontal="center" vertical="center"/>
    </xf>
    <xf numFmtId="1" fontId="101" fillId="51" borderId="96" xfId="0" applyNumberFormat="true" applyFont="true" applyFill="true" applyBorder="true" applyAlignment="true" applyProtection="true">
      <alignment horizontal="center" vertical="center"/>
    </xf>
    <xf numFmtId="1" fontId="102" fillId="52" borderId="97" xfId="0" applyNumberFormat="true" applyFont="true" applyFill="true" applyBorder="true" applyAlignment="true" applyProtection="true">
      <alignment horizontal="center" vertical="center"/>
    </xf>
    <xf numFmtId="1" fontId="103" fillId="53" borderId="98" xfId="0" applyNumberFormat="true" applyFont="true" applyFill="true" applyBorder="true" applyAlignment="true" applyProtection="true">
      <alignment horizontal="center" vertical="center"/>
    </xf>
    <xf numFmtId="1" fontId="104" fillId="54" borderId="99" xfId="0" applyNumberFormat="true" applyFont="true" applyFill="true" applyBorder="true" applyAlignment="true" applyProtection="true">
      <alignment horizontal="center" vertical="center"/>
    </xf>
    <xf numFmtId="1" fontId="105" fillId="55" borderId="100" xfId="0" applyNumberFormat="true" applyFont="true" applyFill="true" applyBorder="true" applyAlignment="true" applyProtection="true">
      <alignment horizontal="center" vertical="center"/>
    </xf>
    <xf numFmtId="1" fontId="106" fillId="56" borderId="101" xfId="0" applyNumberFormat="true" applyFont="true" applyFill="true" applyBorder="true" applyAlignment="true" applyProtection="true">
      <alignment horizontal="center" vertical="center"/>
    </xf>
    <xf numFmtId="1" fontId="107" fillId="57" borderId="102" xfId="0" applyNumberFormat="true" applyFont="true" applyFill="true" applyBorder="true" applyAlignment="true" applyProtection="true">
      <alignment horizontal="center" vertical="center"/>
    </xf>
    <xf numFmtId="1" fontId="108" fillId="58" borderId="103" xfId="0" applyNumberFormat="true" applyFont="true" applyFill="true" applyBorder="true" applyAlignment="true" applyProtection="true">
      <alignment horizontal="center" vertical="center"/>
    </xf>
    <xf numFmtId="1" fontId="109" fillId="59" borderId="104" xfId="0" applyNumberFormat="true" applyFont="true" applyFill="true" applyBorder="true" applyAlignment="true" applyProtection="true">
      <alignment horizontal="center" vertical="center"/>
    </xf>
    <xf numFmtId="1" fontId="110" fillId="60" borderId="105" xfId="0" applyNumberFormat="true" applyFont="true" applyFill="true" applyBorder="true" applyAlignment="true" applyProtection="true">
      <alignment horizontal="center" vertical="center"/>
    </xf>
    <xf numFmtId="1" fontId="111" fillId="61" borderId="106" xfId="0" applyNumberFormat="true" applyFont="true" applyFill="true" applyBorder="true" applyAlignment="true" applyProtection="true">
      <alignment horizontal="center" vertical="center"/>
    </xf>
    <xf numFmtId="1" fontId="112" fillId="62" borderId="107" xfId="0" applyNumberFormat="true" applyFont="true" applyFill="true" applyBorder="true" applyAlignment="true" applyProtection="true">
      <alignment horizontal="center" vertical="center"/>
    </xf>
    <xf numFmtId="1" fontId="113" fillId="63" borderId="108" xfId="0" applyNumberFormat="true" applyFont="true" applyFill="true" applyBorder="true" applyAlignment="true" applyProtection="true">
      <alignment horizontal="center" vertical="center"/>
    </xf>
    <xf numFmtId="1" fontId="114" fillId="64" borderId="109" xfId="0" applyNumberFormat="true" applyFont="true" applyFill="true" applyBorder="true" applyAlignment="true" applyProtection="true">
      <alignment horizontal="center" vertical="center"/>
    </xf>
    <xf numFmtId="1" fontId="115" fillId="65" borderId="110" xfId="0" applyNumberFormat="true" applyFont="true" applyFill="true" applyBorder="true" applyAlignment="true" applyProtection="true">
      <alignment horizontal="center" vertical="center"/>
    </xf>
    <xf numFmtId="1" fontId="116" fillId="66" borderId="111" xfId="0" applyNumberFormat="true" applyFont="true" applyFill="true" applyBorder="true" applyAlignment="true" applyProtection="true">
      <alignment horizontal="center" vertical="center"/>
    </xf>
    <xf numFmtId="1" fontId="117" fillId="67" borderId="112" xfId="0" applyNumberFormat="true" applyFont="true" applyFill="true" applyBorder="true" applyAlignment="true" applyProtection="true">
      <alignment horizontal="center" vertical="center"/>
    </xf>
    <xf numFmtId="1" fontId="118" fillId="68" borderId="113" xfId="0" applyNumberFormat="true" applyFont="true" applyFill="true" applyBorder="true" applyAlignment="true" applyProtection="true">
      <alignment horizontal="center" vertical="center"/>
    </xf>
    <xf numFmtId="1" fontId="119" fillId="69" borderId="114" xfId="0" applyNumberFormat="true" applyFont="true" applyFill="true" applyBorder="true" applyAlignment="true" applyProtection="true">
      <alignment horizontal="center" vertical="center"/>
    </xf>
    <xf numFmtId="1" fontId="120" fillId="70" borderId="115" xfId="0" applyNumberFormat="true" applyFont="true" applyFill="true" applyBorder="true" applyAlignment="true" applyProtection="true">
      <alignment horizontal="center" vertical="center"/>
    </xf>
    <xf numFmtId="1" fontId="121" fillId="71" borderId="116" xfId="0" applyNumberFormat="true" applyFont="true" applyFill="true" applyBorder="true" applyAlignment="true" applyProtection="true">
      <alignment horizontal="center" vertical="center"/>
    </xf>
    <xf numFmtId="0" fontId="122" fillId="72" borderId="117" xfId="0" applyNumberFormat="true" applyFont="true" applyFill="true" applyBorder="true" applyAlignment="true" applyProtection="true">
      <alignment horizontal="center" vertical="center"/>
    </xf>
    <xf numFmtId="164" fontId="123" fillId="73" borderId="118" xfId="0" applyNumberFormat="true" applyFont="true" applyFill="true" applyBorder="true" applyAlignment="true" applyProtection="true">
      <alignment horizontal="center" vertical="center"/>
    </xf>
    <xf numFmtId="0" fontId="124" fillId="74" borderId="119" xfId="0" applyNumberFormat="true" applyFont="true" applyFill="true" applyBorder="true" applyAlignment="true" applyProtection="true">
      <alignment horizontal="center" vertical="center"/>
    </xf>
    <xf numFmtId="0" fontId="125" fillId="75" borderId="120" xfId="0" applyNumberFormat="true" applyFont="true" applyFill="true" applyBorder="true" applyAlignment="true" applyProtection="true">
      <alignment horizontal="center" vertical="center"/>
    </xf>
    <xf numFmtId="0" fontId="126" fillId="76" borderId="121" xfId="0" applyNumberFormat="true" applyFont="true" applyFill="true" applyBorder="true" applyAlignment="true" applyProtection="true">
      <alignment horizontal="center" vertical="center"/>
    </xf>
    <xf numFmtId="1" fontId="127" fillId="77" borderId="122" xfId="0" applyNumberFormat="true" applyFont="true" applyFill="true" applyBorder="true" applyAlignment="true" applyProtection="true">
      <alignment horizontal="center" vertical="center"/>
    </xf>
    <xf numFmtId="0" fontId="128" fillId="78" borderId="123" xfId="0" applyNumberFormat="true" applyFont="true" applyFill="true" applyBorder="true" applyAlignment="true" applyProtection="true">
      <alignment horizontal="center" vertical="center"/>
    </xf>
    <xf numFmtId="164" fontId="129" fillId="79" borderId="124" xfId="0" applyNumberFormat="true" applyFont="true" applyFill="true" applyBorder="true" applyAlignment="true" applyProtection="true">
      <alignment horizontal="center" vertical="center"/>
    </xf>
    <xf numFmtId="0" fontId="130" fillId="80" borderId="125" xfId="0" applyNumberFormat="true" applyFont="true" applyFill="true" applyBorder="true" applyAlignment="true" applyProtection="true">
      <alignment horizontal="center" vertical="center"/>
    </xf>
    <xf numFmtId="0" fontId="131" fillId="81" borderId="126" xfId="0" applyNumberFormat="true" applyFont="true" applyFill="true" applyBorder="true" applyAlignment="true" applyProtection="true">
      <alignment horizontal="center" vertical="center"/>
    </xf>
    <xf numFmtId="0" fontId="132" fillId="82" borderId="127" xfId="0" applyNumberFormat="true" applyFont="true" applyFill="true" applyBorder="true" applyAlignment="true" applyProtection="true">
      <alignment horizontal="center" vertical="center"/>
    </xf>
    <xf numFmtId="0" fontId="133" fillId="83" borderId="128" xfId="0" applyNumberFormat="true" applyFont="true" applyFill="true" applyBorder="true" applyAlignment="true" applyProtection="true">
      <alignment horizontal="center" vertical="center"/>
    </xf>
    <xf numFmtId="164" fontId="134" fillId="84" borderId="129" xfId="0" applyNumberFormat="true" applyFont="true" applyFill="true" applyBorder="true" applyAlignment="true" applyProtection="true">
      <alignment horizontal="center" vertical="center"/>
    </xf>
    <xf numFmtId="0" fontId="135" fillId="85" borderId="130" xfId="0" applyNumberFormat="true" applyFont="true" applyFill="true" applyBorder="true" applyAlignment="true" applyProtection="true">
      <alignment horizontal="center" vertical="center"/>
    </xf>
    <xf numFmtId="0" fontId="136" fillId="86" borderId="131" xfId="0" applyNumberFormat="true" applyFont="true" applyFill="true" applyBorder="true" applyAlignment="true" applyProtection="true">
      <alignment horizontal="center" vertical="center"/>
    </xf>
    <xf numFmtId="0" fontId="137" fillId="87" borderId="132" xfId="0" applyNumberFormat="true" applyFont="true" applyFill="true" applyBorder="true" applyAlignment="true" applyProtection="true">
      <alignment horizontal="center" vertical="center"/>
    </xf>
    <xf numFmtId="0" fontId="138" fillId="88" borderId="133" xfId="0" applyNumberFormat="true" applyFont="true" applyFill="true" applyBorder="true" applyAlignment="true" applyProtection="true">
      <alignment horizontal="center" vertical="center"/>
    </xf>
    <xf numFmtId="164" fontId="139" fillId="89" borderId="134" xfId="0" applyNumberFormat="true" applyFont="true" applyFill="true" applyBorder="true" applyAlignment="true" applyProtection="true">
      <alignment horizontal="center" vertical="center"/>
    </xf>
    <xf numFmtId="0" fontId="140" fillId="90" borderId="135" xfId="0" applyNumberFormat="true" applyFont="true" applyFill="true" applyBorder="true" applyAlignment="true" applyProtection="true">
      <alignment horizontal="center" vertical="center"/>
    </xf>
    <xf numFmtId="0" fontId="141" fillId="91" borderId="136" xfId="0" applyNumberFormat="true" applyFont="true" applyFill="true" applyBorder="true" applyAlignment="true" applyProtection="true">
      <alignment horizontal="center" vertical="center"/>
    </xf>
    <xf numFmtId="0" fontId="142" fillId="92" borderId="137" xfId="0" applyNumberFormat="true" applyFont="true" applyFill="true" applyBorder="true" applyAlignment="true" applyProtection="true">
      <alignment horizontal="center" vertical="center"/>
    </xf>
    <xf numFmtId="0" fontId="143" fillId="93" borderId="138" xfId="0" applyNumberFormat="true" applyFont="true" applyFill="true" applyBorder="true" applyAlignment="true" applyProtection="true">
      <alignment horizontal="center" vertical="center"/>
    </xf>
    <xf numFmtId="164" fontId="144" fillId="94" borderId="139" xfId="0" applyNumberFormat="true" applyFont="true" applyFill="true" applyBorder="true" applyAlignment="true" applyProtection="true">
      <alignment horizontal="center" vertical="center"/>
    </xf>
    <xf numFmtId="0" fontId="145" fillId="95" borderId="140" xfId="0" applyNumberFormat="true" applyFont="true" applyFill="true" applyBorder="true" applyAlignment="true" applyProtection="true">
      <alignment horizontal="center" vertical="center"/>
    </xf>
    <xf numFmtId="0" fontId="146" fillId="96" borderId="141" xfId="0" applyNumberFormat="true" applyFont="true" applyFill="true" applyBorder="true" applyAlignment="true" applyProtection="true">
      <alignment horizontal="center" vertical="center"/>
    </xf>
    <xf numFmtId="0" fontId="147" fillId="97" borderId="142" xfId="0" applyNumberFormat="true" applyFont="true" applyFill="true" applyBorder="true" applyAlignment="true" applyProtection="true">
      <alignment horizontal="center" vertical="center"/>
    </xf>
    <xf numFmtId="0" fontId="148" fillId="98" borderId="143" xfId="0" applyNumberFormat="true" applyFont="true" applyFill="true" applyBorder="true" applyAlignment="true" applyProtection="true">
      <alignment horizontal="center" vertical="center"/>
    </xf>
    <xf numFmtId="164" fontId="149" fillId="99" borderId="144" xfId="0" applyNumberFormat="true" applyFont="true" applyFill="true" applyBorder="true" applyAlignment="true" applyProtection="true">
      <alignment horizontal="center" vertical="center"/>
    </xf>
    <xf numFmtId="0" fontId="150" fillId="100" borderId="145" xfId="0" applyNumberFormat="true" applyFont="true" applyFill="true" applyBorder="true" applyAlignment="true" applyProtection="true">
      <alignment horizontal="center" vertical="center"/>
    </xf>
    <xf numFmtId="0" fontId="151" fillId="101" borderId="146" xfId="0" applyNumberFormat="true" applyFont="true" applyFill="true" applyBorder="true" applyAlignment="true" applyProtection="true">
      <alignment horizontal="center" vertical="center"/>
    </xf>
    <xf numFmtId="0" fontId="152" fillId="102" borderId="147" xfId="0" applyNumberFormat="true" applyFont="true" applyFill="true" applyBorder="true" applyAlignment="true" applyProtection="true">
      <alignment horizontal="center" vertical="center"/>
    </xf>
    <xf numFmtId="0" fontId="153" fillId="103" borderId="148" xfId="0" applyNumberFormat="true" applyFont="true" applyFill="true" applyBorder="true" applyAlignment="true" applyProtection="true">
      <alignment horizontal="center" vertical="center"/>
    </xf>
    <xf numFmtId="164" fontId="154" fillId="104" borderId="149" xfId="0" applyNumberFormat="true" applyFont="true" applyFill="true" applyBorder="true" applyAlignment="true" applyProtection="true">
      <alignment horizontal="center" vertical="center"/>
    </xf>
    <xf numFmtId="0" fontId="155" fillId="105" borderId="150" xfId="0" applyNumberFormat="true" applyFont="true" applyFill="true" applyBorder="true" applyAlignment="true" applyProtection="true">
      <alignment horizontal="center" vertical="center"/>
    </xf>
    <xf numFmtId="0" fontId="156" fillId="106" borderId="151" xfId="0" applyNumberFormat="true" applyFont="true" applyFill="true" applyBorder="true" applyAlignment="true" applyProtection="true">
      <alignment horizontal="center" vertical="center"/>
    </xf>
    <xf numFmtId="0" fontId="157" fillId="107" borderId="152" xfId="0" applyNumberFormat="true" applyFont="true" applyFill="true" applyBorder="true" applyAlignment="true" applyProtection="true">
      <alignment horizontal="center" vertical="center"/>
    </xf>
    <xf numFmtId="0" fontId="158" fillId="108" borderId="153" xfId="0" applyNumberFormat="true" applyFont="true" applyFill="true" applyBorder="true" applyAlignment="true" applyProtection="true">
      <alignment horizontal="center" vertical="center"/>
    </xf>
    <xf numFmtId="164" fontId="159" fillId="109" borderId="154" xfId="0" applyNumberFormat="true" applyFont="true" applyFill="true" applyBorder="true" applyAlignment="true" applyProtection="true">
      <alignment horizontal="center" vertical="center"/>
    </xf>
    <xf numFmtId="0" fontId="160" fillId="110" borderId="155" xfId="0" applyNumberFormat="true" applyFont="true" applyFill="true" applyBorder="true" applyAlignment="true" applyProtection="true">
      <alignment horizontal="center" vertical="center"/>
    </xf>
    <xf numFmtId="0" fontId="161" fillId="111" borderId="156" xfId="0" applyNumberFormat="true" applyFont="true" applyFill="true" applyBorder="true" applyAlignment="true" applyProtection="true">
      <alignment horizontal="center" vertical="center"/>
    </xf>
    <xf numFmtId="0" fontId="162" fillId="112" borderId="157" xfId="0" applyNumberFormat="true" applyFont="true" applyFill="true" applyBorder="true" applyAlignment="true" applyProtection="true">
      <alignment horizontal="center" vertical="center"/>
    </xf>
    <xf numFmtId="0" fontId="163" fillId="113" borderId="158" xfId="0" applyNumberFormat="true" applyFont="true" applyFill="true" applyBorder="true" applyAlignment="true" applyProtection="true">
      <alignment horizontal="center" vertical="center"/>
    </xf>
    <xf numFmtId="164" fontId="164" fillId="114" borderId="159" xfId="0" applyNumberFormat="true" applyFont="true" applyFill="true" applyBorder="true" applyAlignment="true" applyProtection="true">
      <alignment horizontal="center" vertical="center"/>
    </xf>
    <xf numFmtId="0" fontId="165" fillId="115" borderId="160" xfId="0" applyNumberFormat="true" applyFont="true" applyFill="true" applyBorder="true" applyAlignment="true" applyProtection="true">
      <alignment horizontal="center" vertical="center"/>
    </xf>
    <xf numFmtId="0" fontId="166" fillId="116" borderId="161" xfId="0" applyNumberFormat="true" applyFont="true" applyFill="true" applyBorder="true" applyAlignment="true" applyProtection="true">
      <alignment horizontal="center" vertical="center"/>
    </xf>
    <xf numFmtId="0" fontId="167" fillId="117" borderId="162" xfId="0" applyNumberFormat="true" applyFont="true" applyFill="true" applyBorder="true" applyAlignment="true" applyProtection="true">
      <alignment horizontal="center" vertical="center"/>
    </xf>
    <xf numFmtId="0" fontId="168" fillId="118" borderId="163" xfId="0" applyNumberFormat="true" applyFont="true" applyFill="true" applyBorder="true" applyAlignment="true" applyProtection="true">
      <alignment horizontal="center" vertical="center"/>
    </xf>
    <xf numFmtId="164" fontId="169" fillId="119" borderId="164" xfId="0" applyNumberFormat="true" applyFont="true" applyFill="true" applyBorder="true" applyAlignment="true" applyProtection="true">
      <alignment horizontal="center" vertical="center"/>
    </xf>
    <xf numFmtId="0" fontId="170" fillId="120" borderId="165" xfId="0" applyNumberFormat="true" applyFont="true" applyFill="true" applyBorder="true" applyAlignment="true" applyProtection="true">
      <alignment horizontal="center" vertical="center"/>
    </xf>
    <xf numFmtId="0" fontId="171" fillId="121" borderId="166" xfId="0" applyNumberFormat="true" applyFont="true" applyFill="true" applyBorder="true" applyAlignment="true" applyProtection="true">
      <alignment horizontal="center" vertical="center"/>
    </xf>
    <xf numFmtId="0" fontId="172" fillId="122" borderId="167" xfId="0" applyNumberFormat="true" applyFont="true" applyFill="true" applyBorder="true" applyAlignment="true" applyProtection="true">
      <alignment horizontal="center" vertical="center"/>
    </xf>
    <xf numFmtId="0" fontId="173" fillId="123" borderId="168" xfId="0" applyNumberFormat="true" applyFont="true" applyFill="true" applyBorder="true" applyAlignment="true" applyProtection="true">
      <alignment horizontal="center" vertical="center"/>
    </xf>
    <xf numFmtId="164" fontId="174" fillId="124" borderId="169" xfId="0" applyNumberFormat="true" applyFont="true" applyFill="true" applyBorder="true" applyAlignment="true" applyProtection="true">
      <alignment horizontal="center" vertical="center"/>
    </xf>
    <xf numFmtId="0" fontId="175" fillId="125" borderId="170" xfId="0" applyNumberFormat="true" applyFont="true" applyFill="true" applyBorder="true" applyAlignment="true" applyProtection="true">
      <alignment horizontal="center" vertical="center"/>
    </xf>
    <xf numFmtId="0" fontId="176" fillId="126" borderId="171" xfId="0" applyNumberFormat="true" applyFont="true" applyFill="true" applyBorder="true" applyAlignment="true" applyProtection="true">
      <alignment horizontal="center" vertical="center"/>
    </xf>
    <xf numFmtId="0" fontId="177" fillId="127" borderId="172" xfId="0" applyNumberFormat="true" applyFont="true" applyFill="true" applyBorder="true" applyAlignment="true" applyProtection="true">
      <alignment horizontal="center" vertical="center"/>
    </xf>
    <xf numFmtId="0" fontId="178" fillId="128" borderId="173" xfId="0" applyNumberFormat="true" applyFont="true" applyFill="true" applyBorder="true" applyAlignment="true" applyProtection="true">
      <alignment horizontal="center" vertical="center"/>
    </xf>
    <xf numFmtId="164" fontId="179" fillId="129" borderId="174" xfId="0" applyNumberFormat="true" applyFont="true" applyFill="true" applyBorder="true" applyAlignment="true" applyProtection="true">
      <alignment horizontal="center" vertical="center"/>
    </xf>
    <xf numFmtId="0" fontId="180" fillId="130" borderId="175" xfId="0" applyNumberFormat="true" applyFont="true" applyFill="true" applyBorder="true" applyAlignment="true" applyProtection="true">
      <alignment horizontal="center" vertical="center"/>
    </xf>
    <xf numFmtId="0" fontId="181" fillId="131" borderId="176" xfId="0" applyNumberFormat="true" applyFont="true" applyFill="true" applyBorder="true" applyAlignment="true" applyProtection="true">
      <alignment horizontal="center" vertical="center"/>
    </xf>
    <xf numFmtId="0" fontId="182" fillId="132" borderId="177" xfId="0" applyNumberFormat="true" applyFont="true" applyFill="true" applyBorder="true" applyAlignment="true" applyProtection="true">
      <alignment horizontal="center" vertical="center"/>
    </xf>
    <xf numFmtId="0" fontId="183" fillId="133" borderId="178" xfId="0" applyNumberFormat="true" applyFont="true" applyFill="true" applyBorder="true" applyAlignment="true" applyProtection="true">
      <alignment horizontal="center" vertical="center"/>
    </xf>
    <xf numFmtId="164" fontId="184" fillId="134" borderId="179" xfId="0" applyNumberFormat="true" applyFont="true" applyFill="true" applyBorder="true" applyAlignment="true" applyProtection="true">
      <alignment horizontal="center" vertical="center"/>
    </xf>
    <xf numFmtId="0" fontId="185" fillId="135" borderId="180" xfId="0" applyNumberFormat="true" applyFont="true" applyFill="true" applyBorder="true" applyAlignment="true" applyProtection="true">
      <alignment horizontal="center" vertical="center"/>
    </xf>
    <xf numFmtId="0" fontId="186" fillId="136" borderId="181" xfId="0" applyNumberFormat="true" applyFont="true" applyFill="true" applyBorder="true" applyAlignment="true" applyProtection="true">
      <alignment horizontal="center" vertical="center"/>
    </xf>
    <xf numFmtId="0" fontId="187" fillId="137" borderId="182" xfId="0" applyNumberFormat="true" applyFont="true" applyFill="true" applyBorder="true" applyAlignment="true" applyProtection="true">
      <alignment horizontal="center" vertical="center"/>
    </xf>
    <xf numFmtId="0" fontId="188" fillId="138" borderId="183" xfId="0" applyNumberFormat="true" applyFont="true" applyFill="true" applyBorder="true" applyAlignment="true" applyProtection="true">
      <alignment horizontal="center" vertical="center"/>
    </xf>
    <xf numFmtId="164" fontId="189" fillId="139" borderId="184" xfId="0" applyNumberFormat="true" applyFont="true" applyFill="true" applyBorder="true" applyAlignment="true" applyProtection="true">
      <alignment horizontal="center" vertical="center"/>
    </xf>
    <xf numFmtId="0" fontId="190" fillId="140" borderId="185" xfId="0" applyNumberFormat="true" applyFont="true" applyFill="true" applyBorder="true" applyAlignment="true" applyProtection="true">
      <alignment horizontal="center" vertical="center"/>
    </xf>
    <xf numFmtId="0" fontId="191" fillId="141" borderId="186" xfId="0" applyNumberFormat="true" applyFont="true" applyFill="true" applyBorder="true" applyAlignment="true" applyProtection="true">
      <alignment horizontal="center" vertical="center"/>
    </xf>
    <xf numFmtId="0" fontId="192" fillId="142" borderId="187" xfId="0" applyNumberFormat="true" applyFont="true" applyFill="true" applyBorder="true" applyAlignment="true" applyProtection="true">
      <alignment horizontal="center" vertical="center"/>
    </xf>
    <xf numFmtId="0" fontId="193" fillId="143" borderId="188" xfId="0" applyNumberFormat="true" applyFont="true" applyFill="true" applyBorder="true" applyAlignment="true" applyProtection="true">
      <alignment horizontal="center" vertical="center"/>
    </xf>
    <xf numFmtId="164" fontId="194" fillId="144" borderId="189" xfId="0" applyNumberFormat="true" applyFont="true" applyFill="true" applyBorder="true" applyAlignment="true" applyProtection="true">
      <alignment horizontal="center" vertical="center"/>
    </xf>
    <xf numFmtId="0" fontId="195" fillId="145" borderId="190" xfId="0" applyNumberFormat="true" applyFont="true" applyFill="true" applyBorder="true" applyAlignment="true" applyProtection="true">
      <alignment horizontal="center" vertical="center"/>
    </xf>
    <xf numFmtId="0" fontId="196" fillId="146" borderId="191" xfId="0" applyNumberFormat="true" applyFont="true" applyFill="true" applyBorder="true" applyAlignment="true" applyProtection="true">
      <alignment horizontal="center" vertical="center"/>
    </xf>
    <xf numFmtId="0" fontId="197" fillId="147" borderId="192" xfId="0" applyNumberFormat="true" applyFont="true" applyFill="true" applyBorder="true" applyAlignment="true" applyProtection="true">
      <alignment horizontal="center" vertical="center"/>
    </xf>
    <xf numFmtId="0" fontId="198" fillId="148" borderId="193" xfId="0" applyNumberFormat="true" applyFont="true" applyFill="true" applyBorder="true" applyAlignment="true" applyProtection="true">
      <alignment horizontal="center" vertical="center"/>
    </xf>
    <xf numFmtId="164" fontId="199" fillId="149" borderId="194" xfId="0" applyNumberFormat="true" applyFont="true" applyFill="true" applyBorder="true" applyAlignment="true" applyProtection="true">
      <alignment horizontal="center" vertical="center"/>
    </xf>
    <xf numFmtId="0" fontId="200" fillId="150" borderId="195" xfId="0" applyNumberFormat="true" applyFont="true" applyFill="true" applyBorder="true" applyAlignment="true" applyProtection="true">
      <alignment horizontal="center" vertical="center"/>
    </xf>
    <xf numFmtId="0" fontId="201" fillId="151" borderId="196" xfId="0" applyNumberFormat="true" applyFont="true" applyFill="true" applyBorder="true" applyAlignment="true" applyProtection="true">
      <alignment horizontal="center" vertical="center"/>
    </xf>
    <xf numFmtId="0" fontId="202" fillId="152" borderId="197" xfId="0" applyNumberFormat="true" applyFont="true" applyFill="true" applyBorder="true" applyAlignment="true" applyProtection="true">
      <alignment horizontal="center" vertical="center"/>
    </xf>
    <xf numFmtId="0" fontId="203" fillId="153" borderId="198" xfId="0" applyNumberFormat="true" applyFont="true" applyFill="true" applyBorder="true" applyAlignment="true" applyProtection="true">
      <alignment horizontal="center" vertical="center"/>
    </xf>
    <xf numFmtId="164" fontId="204" fillId="154" borderId="199" xfId="0" applyNumberFormat="true" applyFont="true" applyFill="true" applyBorder="true" applyAlignment="true" applyProtection="true">
      <alignment horizontal="center" vertical="center"/>
    </xf>
    <xf numFmtId="0" fontId="205" fillId="155" borderId="200" xfId="0" applyNumberFormat="true" applyFont="true" applyFill="true" applyBorder="true" applyAlignment="true" applyProtection="true">
      <alignment horizontal="center" vertical="center"/>
    </xf>
    <xf numFmtId="0" fontId="206" fillId="156" borderId="201" xfId="0" applyNumberFormat="true" applyFont="true" applyFill="true" applyBorder="true" applyAlignment="true" applyProtection="true">
      <alignment horizontal="center" vertical="center"/>
    </xf>
    <xf numFmtId="0" fontId="207" fillId="157" borderId="202" xfId="0" applyNumberFormat="true" applyFont="true" applyFill="true" applyBorder="true" applyAlignment="true" applyProtection="true">
      <alignment horizontal="center" vertical="center"/>
    </xf>
    <xf numFmtId="0" fontId="208" fillId="158" borderId="203" xfId="0" applyNumberFormat="true" applyFont="true" applyFill="true" applyBorder="true" applyAlignment="true" applyProtection="true">
      <alignment horizontal="center" vertical="center"/>
    </xf>
    <xf numFmtId="164" fontId="209" fillId="159" borderId="204" xfId="0" applyNumberFormat="true" applyFont="true" applyFill="true" applyBorder="true" applyAlignment="true" applyProtection="true">
      <alignment horizontal="center" vertical="center"/>
    </xf>
    <xf numFmtId="0" fontId="210" fillId="160" borderId="205" xfId="0" applyNumberFormat="true" applyFont="true" applyFill="true" applyBorder="true" applyAlignment="true" applyProtection="true">
      <alignment horizontal="center" vertical="center"/>
    </xf>
    <xf numFmtId="0" fontId="211" fillId="161" borderId="206" xfId="0" applyNumberFormat="true" applyFont="true" applyFill="true" applyBorder="true" applyAlignment="true" applyProtection="true">
      <alignment horizontal="center" vertical="center"/>
    </xf>
    <xf numFmtId="0" fontId="212" fillId="162" borderId="207" xfId="0" applyNumberFormat="true" applyFont="true" applyFill="true" applyBorder="true" applyAlignment="true" applyProtection="true">
      <alignment horizontal="center" vertical="center"/>
    </xf>
    <xf numFmtId="0" fontId="213" fillId="163" borderId="208" xfId="0" applyNumberFormat="true" applyFont="true" applyFill="true" applyBorder="true" applyAlignment="true" applyProtection="true">
      <alignment horizontal="center" vertical="center"/>
    </xf>
    <xf numFmtId="164" fontId="214" fillId="164" borderId="209" xfId="0" applyNumberFormat="true" applyFont="true" applyFill="true" applyBorder="true" applyAlignment="true" applyProtection="true">
      <alignment horizontal="center" vertical="center"/>
    </xf>
    <xf numFmtId="0" fontId="215" fillId="165" borderId="210" xfId="0" applyNumberFormat="true" applyFont="true" applyFill="true" applyBorder="true" applyAlignment="true" applyProtection="true">
      <alignment horizontal="center" vertical="center"/>
    </xf>
    <xf numFmtId="0" fontId="216" fillId="166" borderId="211" xfId="0" applyNumberFormat="true" applyFont="true" applyFill="true" applyBorder="true" applyAlignment="true" applyProtection="true">
      <alignment horizontal="center" vertical="center"/>
    </xf>
    <xf numFmtId="0" fontId="217" fillId="167" borderId="212" xfId="0" applyNumberFormat="true" applyFont="true" applyFill="true" applyBorder="true" applyAlignment="true" applyProtection="true">
      <alignment horizontal="center" vertical="center"/>
    </xf>
    <xf numFmtId="0" fontId="218" fillId="168" borderId="213" xfId="0" applyNumberFormat="true" applyFont="true" applyFill="true" applyBorder="true" applyAlignment="true" applyProtection="true">
      <alignment horizontal="center" vertical="center"/>
    </xf>
    <xf numFmtId="164" fontId="219" fillId="169" borderId="214" xfId="0" applyNumberFormat="true" applyFont="true" applyFill="true" applyBorder="true" applyAlignment="true" applyProtection="true">
      <alignment horizontal="center" vertical="center"/>
    </xf>
    <xf numFmtId="0" fontId="220" fillId="170" borderId="215" xfId="0" applyNumberFormat="true" applyFont="true" applyFill="true" applyBorder="true" applyAlignment="true" applyProtection="true">
      <alignment horizontal="center" vertical="center"/>
    </xf>
    <xf numFmtId="0" fontId="221" fillId="171" borderId="216" xfId="0" applyNumberFormat="true" applyFont="true" applyFill="true" applyBorder="true" applyAlignment="true" applyProtection="true">
      <alignment horizontal="center" vertical="center"/>
    </xf>
    <xf numFmtId="0" fontId="222" fillId="172" borderId="217" xfId="0" applyNumberFormat="true" applyFont="true" applyFill="true" applyBorder="true" applyAlignment="true" applyProtection="true">
      <alignment horizontal="center" vertical="center"/>
    </xf>
    <xf numFmtId="0" fontId="223" fillId="173" borderId="218" xfId="0" applyNumberFormat="true" applyFont="true" applyFill="true" applyBorder="true" applyAlignment="true" applyProtection="true">
      <alignment horizontal="center" vertical="center"/>
    </xf>
    <xf numFmtId="164" fontId="224" fillId="174" borderId="219" xfId="0" applyNumberFormat="true" applyFont="true" applyFill="true" applyBorder="true" applyAlignment="true" applyProtection="true">
      <alignment horizontal="center" vertical="center"/>
    </xf>
    <xf numFmtId="0" fontId="225" fillId="175" borderId="220" xfId="0" applyNumberFormat="true" applyFont="true" applyFill="true" applyBorder="true" applyAlignment="true" applyProtection="true">
      <alignment horizontal="center" vertical="center"/>
    </xf>
    <xf numFmtId="0" fontId="226" fillId="176" borderId="221" xfId="0" applyNumberFormat="true" applyFont="true" applyFill="true" applyBorder="true" applyAlignment="true" applyProtection="true">
      <alignment horizontal="center" vertical="center"/>
    </xf>
    <xf numFmtId="0" fontId="227" fillId="177" borderId="222" xfId="0" applyNumberFormat="true" applyFont="true" applyFill="true" applyBorder="true" applyAlignment="true" applyProtection="true">
      <alignment horizontal="center" vertical="center"/>
    </xf>
    <xf numFmtId="0" fontId="228" fillId="178" borderId="223" xfId="0" applyNumberFormat="true" applyFont="true" applyFill="true" applyBorder="true" applyAlignment="true" applyProtection="true">
      <alignment horizontal="center" vertical="center"/>
    </xf>
    <xf numFmtId="164" fontId="229" fillId="179" borderId="224" xfId="0" applyNumberFormat="true" applyFont="true" applyFill="true" applyBorder="true" applyAlignment="true" applyProtection="true">
      <alignment horizontal="center" vertical="center"/>
    </xf>
    <xf numFmtId="0" fontId="230" fillId="180" borderId="225" xfId="0" applyNumberFormat="true" applyFont="true" applyFill="true" applyBorder="true" applyAlignment="true" applyProtection="true">
      <alignment horizontal="center" vertical="center"/>
    </xf>
    <xf numFmtId="0" fontId="231" fillId="181" borderId="226" xfId="0" applyNumberFormat="true" applyFont="true" applyFill="true" applyBorder="true" applyAlignment="true" applyProtection="true">
      <alignment horizontal="center" vertical="center"/>
    </xf>
    <xf numFmtId="0" fontId="232" fillId="182" borderId="227" xfId="0" applyNumberFormat="true" applyFont="true" applyFill="true" applyBorder="true" applyAlignment="true" applyProtection="true">
      <alignment horizontal="center" vertical="center"/>
    </xf>
    <xf numFmtId="0" fontId="233" fillId="183" borderId="228" xfId="0" applyNumberFormat="true" applyFont="true" applyFill="true" applyBorder="true" applyAlignment="true" applyProtection="true">
      <alignment horizontal="center" vertical="center"/>
    </xf>
    <xf numFmtId="164" fontId="234" fillId="184" borderId="229" xfId="0" applyNumberFormat="true" applyFont="true" applyFill="true" applyBorder="true" applyAlignment="true" applyProtection="true">
      <alignment horizontal="center" vertical="center"/>
    </xf>
    <xf numFmtId="0" fontId="235" fillId="185" borderId="230" xfId="0" applyNumberFormat="true" applyFont="true" applyFill="true" applyBorder="true" applyAlignment="true" applyProtection="true">
      <alignment horizontal="center" vertical="center"/>
    </xf>
    <xf numFmtId="0" fontId="236" fillId="186" borderId="231" xfId="0" applyNumberFormat="true" applyFont="true" applyFill="true" applyBorder="true" applyAlignment="true" applyProtection="true">
      <alignment horizontal="center" vertical="center"/>
    </xf>
    <xf numFmtId="0" fontId="237" fillId="187" borderId="232" xfId="0" applyNumberFormat="true" applyFont="true" applyFill="true" applyBorder="true" applyAlignment="true" applyProtection="true">
      <alignment horizontal="center" vertical="center"/>
    </xf>
    <xf numFmtId="0" fontId="238" fillId="188" borderId="233" xfId="0" applyNumberFormat="true" applyFont="true" applyFill="true" applyBorder="true" applyAlignment="true" applyProtection="true">
      <alignment horizontal="center" vertical="center"/>
    </xf>
    <xf numFmtId="164" fontId="239" fillId="189" borderId="234" xfId="0" applyNumberFormat="true" applyFont="true" applyFill="true" applyBorder="true" applyAlignment="true" applyProtection="true">
      <alignment horizontal="center" vertical="center"/>
    </xf>
    <xf numFmtId="0" fontId="240" fillId="190" borderId="235" xfId="0" applyNumberFormat="true" applyFont="true" applyFill="true" applyBorder="true" applyAlignment="true" applyProtection="true">
      <alignment horizontal="center" vertical="center"/>
    </xf>
    <xf numFmtId="0" fontId="241" fillId="191" borderId="236" xfId="0" applyNumberFormat="true" applyFont="true" applyFill="true" applyBorder="true" applyAlignment="true" applyProtection="true">
      <alignment horizontal="center" vertical="center"/>
    </xf>
    <xf numFmtId="0" fontId="242" fillId="192" borderId="237"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1"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8" fillId="2" borderId="93" xfId="20" applyFont="true" applyFill="true"/>
    <xf numFmtId="0" fontId="26" fillId="2" borderId="93" xfId="20" applyFont="true" applyFill="true"/>
    <xf numFmtId="0" fontId="79" fillId="2" borderId="93" xfId="20" applyFont="true" applyFill="true"/>
    <xf numFmtId="0" fontId="64"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3"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93"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3" fillId="42" borderId="93"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93" xfId="22" applyFont="true" applyFill="true" applyAlignment="true">
      <alignment horizontal="left" vertical="center" wrapText="true"/>
    </xf>
    <xf numFmtId="0" fontId="243"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68.73670147</c:v>
                </c:pt>
                <c:pt idx="1">
                  <c:v>1E-10</c:v>
                </c:pt>
                <c:pt idx="2">
                  <c:v>1E-10</c:v>
                </c:pt>
                <c:pt idx="3">
                  <c:v>57.487810539999998</c:v>
                </c:pt>
                <c:pt idx="4">
                  <c:v>70.132195530000004</c:v>
                </c:pt>
                <c:pt idx="5">
                  <c:v>67.421903929999999</c:v>
                </c:pt>
              </c:numCache>
            </c:numRef>
          </c:val>
          <c:extLst>
            <c:ext xmlns:c16="http://schemas.microsoft.com/office/drawing/2014/chart" uri="{C3380CC4-5D6E-409C-BE32-E72D297353CC}">
              <c16:uniqueId val="{00000000-1A11-4FA8-81C9-A57F271E15E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11-4FA8-81C9-A57F271E15E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11-4FA8-81C9-A57F271E15E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11-4FA8-81C9-A57F271E15E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11-4FA8-81C9-A57F271E15E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11-4FA8-81C9-A57F271E15E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11-4FA8-81C9-A57F271E15E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4.6402865770000004</c:v>
                </c:pt>
                <c:pt idx="4">
                  <c:v>0</c:v>
                </c:pt>
                <c:pt idx="5">
                  <c:v>0</c:v>
                </c:pt>
              </c:numCache>
            </c:numRef>
          </c:val>
          <c:extLst>
            <c:ext xmlns:c16="http://schemas.microsoft.com/office/drawing/2014/chart" uri="{C3380CC4-5D6E-409C-BE32-E72D297353CC}">
              <c16:uniqueId val="{00000007-1A11-4FA8-81C9-A57F271E15E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1A11-4FA8-81C9-A57F271E15E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31.26329853</c:v>
                </c:pt>
                <c:pt idx="1">
                  <c:v>1E-10</c:v>
                </c:pt>
                <c:pt idx="2">
                  <c:v>1E-10</c:v>
                </c:pt>
                <c:pt idx="3">
                  <c:v>37.87190288</c:v>
                </c:pt>
                <c:pt idx="4">
                  <c:v>29.867804469999999</c:v>
                </c:pt>
                <c:pt idx="5">
                  <c:v>32.578096070000001</c:v>
                </c:pt>
              </c:numCache>
            </c:numRef>
          </c:val>
          <c:extLst>
            <c:ext xmlns:c16="http://schemas.microsoft.com/office/drawing/2014/chart" uri="{C3380CC4-5D6E-409C-BE32-E72D297353CC}">
              <c16:uniqueId val="{00000009-1A11-4FA8-81C9-A57F271E15E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52-40F9-A8CE-F155DF7D1E14}"/>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52-40F9-A8CE-F155DF7D1E14}"/>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52-40F9-A8CE-F155DF7D1E1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58-4D91-814D-BCD6E89569E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8C-4077-9CF2-54B5BF85540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8C-4077-9CF2-54B5BF85540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8C-4077-9CF2-54B5BF85540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8C-4077-9CF2-54B5BF85540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8C-4077-9CF2-54B5BF8554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E7-4F8C-B7F9-017380FCB36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81-4893-BFA9-FBDDDDAF517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81-4893-BFA9-FBDDDDAF517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1A-4453-A2CE-16BE506DD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A-4453-A2CE-16BE506DDA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98-4F6B-9A31-C8BC415C78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98-4F6B-9A31-C8BC415C78B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98-4F6B-9A31-C8BC415C78B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72-46E1-A9D7-21449FD2EF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72-46E1-A9D7-21449FD2EF0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72-46E1-A9D7-21449FD2EF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87.91762156431723</c:v>
                </c:pt>
                <c:pt idx="6">
                  <c:v>#N/A</c:v>
                </c:pt>
                <c:pt idx="7">
                  <c:v>#N/A</c:v>
                </c:pt>
                <c:pt idx="8">
                  <c:v>87.476006952316169</c:v>
                </c:pt>
                <c:pt idx="9">
                  <c:v>#N/A</c:v>
                </c:pt>
                <c:pt idx="10">
                  <c:v>#N/A</c:v>
                </c:pt>
                <c:pt idx="11">
                  <c:v>88.167265066318521</c:v>
                </c:pt>
                <c:pt idx="12">
                  <c:v>80.891898639370865</c:v>
                </c:pt>
                <c:pt idx="13">
                  <c:v>#N/A</c:v>
                </c:pt>
                <c:pt idx="14">
                  <c:v>#N/A</c:v>
                </c:pt>
                <c:pt idx="15">
                  <c:v>#N/A</c:v>
                </c:pt>
                <c:pt idx="16">
                  <c:v>#N/A</c:v>
                </c:pt>
                <c:pt idx="17">
                  <c:v>88.850186792759303</c:v>
                </c:pt>
                <c:pt idx="18">
                  <c:v>89.080153485397574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86.1</c:v>
                </c:pt>
                <c:pt idx="12">
                  <c:v>86.1</c:v>
                </c:pt>
                <c:pt idx="13">
                  <c:v>86.1</c:v>
                </c:pt>
                <c:pt idx="14">
                  <c:v>86.1</c:v>
                </c:pt>
                <c:pt idx="15">
                  <c:v>86.1</c:v>
                </c:pt>
                <c:pt idx="16">
                  <c:v>86.3</c:v>
                </c:pt>
                <c:pt idx="17">
                  <c:v>86.5</c:v>
                </c:pt>
                <c:pt idx="18">
                  <c:v>86.7</c:v>
                </c:pt>
                <c:pt idx="19">
                  <c:v>86.9</c:v>
                </c:pt>
                <c:pt idx="20">
                  <c:v>87.1</c:v>
                </c:pt>
                <c:pt idx="21">
                  <c:v>87.3</c:v>
                </c:pt>
                <c:pt idx="22">
                  <c:v>87.5</c:v>
                </c:pt>
                <c:pt idx="23">
                  <c:v>87.7</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74.900000000000006</c:v>
                </c:pt>
                <c:pt idx="12">
                  <c:v>74.900000000000006</c:v>
                </c:pt>
                <c:pt idx="13">
                  <c:v>74.900000000000006</c:v>
                </c:pt>
                <c:pt idx="14">
                  <c:v>74.900000000000006</c:v>
                </c:pt>
                <c:pt idx="15">
                  <c:v>74.900000000000006</c:v>
                </c:pt>
                <c:pt idx="16">
                  <c:v>74.900000000000006</c:v>
                </c:pt>
                <c:pt idx="17">
                  <c:v>74.900000000000006</c:v>
                </c:pt>
                <c:pt idx="18">
                  <c:v>74.900000000000006</c:v>
                </c:pt>
                <c:pt idx="19">
                  <c:v>74.900000000000006</c:v>
                </c:pt>
                <c:pt idx="20">
                  <c:v>74.900000000000006</c:v>
                </c:pt>
                <c:pt idx="21">
                  <c:v>74.900000000000006</c:v>
                </c:pt>
                <c:pt idx="22">
                  <c:v>74.900000000000006</c:v>
                </c:pt>
                <c:pt idx="23">
                  <c:v>74.900000000000006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58-4D91-814D-BCD6E89569E4}"/>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58-4D91-814D-BCD6E89569E4}"/>
                </c:ext>
              </c:extLst>
            </c:dLbl>
            <c:dLbl>
              <c:idx val="2"/>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58-4D91-814D-BCD6E89569E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8C-4077-9CF2-54B5BF85540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8C-4077-9CF2-54B5BF85540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8C-4077-9CF2-54B5BF85540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8C-4077-9CF2-54B5BF85540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8C-4077-9CF2-54B5BF8554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E7-4F8C-B7F9-017380FCB36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81-4893-BFA9-FBDDDDAF517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81-4893-BFA9-FBDDDDAF517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1A-4453-A2CE-16BE506DD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1A-4453-A2CE-16BE506DDA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98-4F6B-9A31-C8BC415C78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98-4F6B-9A31-C8BC415C78B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98-4F6B-9A31-C8BC415C78B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72-46E1-A9D7-21449FD2EF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72-46E1-A9D7-21449FD2EF0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72-46E1-A9D7-21449FD2EF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68.115505822926906</c:v>
                </c:pt>
                <c:pt idx="6">
                  <c:v>#N/A</c:v>
                </c:pt>
                <c:pt idx="7">
                  <c:v>#N/A</c:v>
                </c:pt>
                <c:pt idx="8">
                  <c:v>75.598360969400602</c:v>
                </c:pt>
                <c:pt idx="9">
                  <c:v>#N/A</c:v>
                </c:pt>
                <c:pt idx="10">
                  <c:v>#N/A</c:v>
                </c:pt>
                <c:pt idx="11">
                  <c:v>76.446860701548715</c:v>
                </c:pt>
                <c:pt idx="12">
                  <c:v>79.637373611284474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99.7</c:v>
                </c:pt>
                <c:pt idx="1">
                  <c:v>99.7</c:v>
                </c:pt>
                <c:pt idx="2">
                  <c:v>99.8</c:v>
                </c:pt>
                <c:pt idx="3">
                  <c:v>99.8</c:v>
                </c:pt>
                <c:pt idx="4">
                  <c:v>99.8</c:v>
                </c:pt>
                <c:pt idx="5">
                  <c:v>99.8</c:v>
                </c:pt>
                <c:pt idx="6">
                  <c:v>99.8</c:v>
                </c:pt>
                <c:pt idx="7">
                  <c:v>99.8</c:v>
                </c:pt>
                <c:pt idx="8">
                  <c:v>99.8</c:v>
                </c:pt>
                <c:pt idx="9">
                  <c:v>99.8</c:v>
                </c:pt>
                <c:pt idx="10">
                  <c:v>99.9</c:v>
                </c:pt>
                <c:pt idx="11">
                  <c:v>99.9</c:v>
                </c:pt>
                <c:pt idx="12">
                  <c:v>99.9</c:v>
                </c:pt>
                <c:pt idx="13">
                  <c:v>99.9</c:v>
                </c:pt>
                <c:pt idx="14">
                  <c:v>99.9</c:v>
                </c:pt>
                <c:pt idx="15">
                  <c:v>99.9</c:v>
                </c:pt>
                <c:pt idx="16">
                  <c:v>99.9</c:v>
                </c:pt>
                <c:pt idx="17">
                  <c:v>99.9</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B752-40F9-A8CE-F155DF7D1E1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52-40F9-A8CE-F155DF7D1E14}"/>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52-40F9-A8CE-F155DF7D1E14}"/>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52-40F9-A8CE-F155DF7D1E1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58-4D91-814D-BCD6E89569E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8C-4077-9CF2-54B5BF85540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8C-4077-9CF2-54B5BF85540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8C-4077-9CF2-54B5BF85540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8C-4077-9CF2-54B5BF85540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8C-4077-9CF2-54B5BF8554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E7-4F8C-B7F9-017380FCB36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81-4893-BFA9-FBDDDDAF517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81-4893-BFA9-FBDDDDAF517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1A-4453-A2CE-16BE506DD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1A-4453-A2CE-16BE506DDA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98-4F6B-9A31-C8BC415C78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98-4F6B-9A31-C8BC415C78B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98-4F6B-9A31-C8BC415C78B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72-46E1-A9D7-21449FD2EF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72-46E1-A9D7-21449FD2EF0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72-46E1-A9D7-21449FD2EF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99.681330000000003</c:v>
                </c:pt>
                <c:pt idx="1">
                  <c:v>99.939279999999997</c:v>
                </c:pt>
                <c:pt idx="2">
                  <c:v>99.815690000000004</c:v>
                </c:pt>
                <c:pt idx="3">
                  <c:v>#N/A</c:v>
                </c:pt>
                <c:pt idx="4">
                  <c:v>#N/A</c:v>
                </c:pt>
                <c:pt idx="5">
                  <c:v>99.920490154810352</c:v>
                </c:pt>
                <c:pt idx="6">
                  <c:v>#N/A</c:v>
                </c:pt>
                <c:pt idx="7">
                  <c:v>#N/A</c:v>
                </c:pt>
                <c:pt idx="8">
                  <c:v>100</c:v>
                </c:pt>
                <c:pt idx="9">
                  <c:v>#N/A</c:v>
                </c:pt>
                <c:pt idx="10">
                  <c:v>#N/A</c:v>
                </c:pt>
                <c:pt idx="11">
                  <c:v>100</c:v>
                </c:pt>
                <c:pt idx="12">
                  <c:v>100</c:v>
                </c:pt>
                <c:pt idx="13">
                  <c:v>#N/A</c:v>
                </c:pt>
                <c:pt idx="14">
                  <c:v>#N/A</c:v>
                </c:pt>
                <c:pt idx="15">
                  <c:v>#N/A</c:v>
                </c:pt>
                <c:pt idx="16">
                  <c:v>#N/A</c:v>
                </c:pt>
                <c:pt idx="17">
                  <c:v>100</c:v>
                </c:pt>
                <c:pt idx="18">
                  <c:v>100</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752-40F9-A8CE-F155DF7D1E14}"/>
            </c:ext>
          </c:extLst>
        </c:ser>
        <c:dLbls>
          <c:showLegendKey val="0"/>
          <c:showVal val="0"/>
          <c:showCatName val="0"/>
          <c:showSerName val="0"/>
          <c:showPercent val="0"/>
          <c:showBubbleSize val="0"/>
        </c:dLbls>
        <c:axId val="75157504"/>
        <c:axId val="75159040"/>
      </c:scatterChart>
      <c:valAx>
        <c:axId val="75157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9040"/>
        <c:crosses val="autoZero"/>
        <c:crossBetween val="midCat"/>
        <c:majorUnit val="5"/>
      </c:valAx>
      <c:valAx>
        <c:axId val="75159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75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E-4156-84FD-02207DA8861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E-4156-84FD-02207DA8861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BE-4156-84FD-02207DA8861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8D-4218-B9F3-504D60DC585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F2-45AD-9A95-F76EAD3AB7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F2-45AD-9A95-F76EAD3AB7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F2-45AD-9A95-F76EAD3AB7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F2-45AD-9A95-F76EAD3AB7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F2-45AD-9A95-F76EAD3AB7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50-41BE-8727-8F8E3A9DD5D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6A-4FE8-BFD9-6F24E72852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6A-4FE8-BFD9-6F24E72852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04-42E2-B42E-DEB45B3D6E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04-42E2-B42E-DEB45B3D6E5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F0-4D88-A144-8DA67B3CCF3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F0-4D88-A144-8DA67B3CCF3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F0-4D88-A144-8DA67B3CCF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43-444C-8950-57A140F995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43-444C-8950-57A140F9955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43-444C-8950-57A140F995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72.546353112872737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72.5</c:v>
                </c:pt>
                <c:pt idx="17">
                  <c:v>72.5</c:v>
                </c:pt>
                <c:pt idx="18">
                  <c:v>72.5</c:v>
                </c:pt>
                <c:pt idx="19">
                  <c:v>72.5</c:v>
                </c:pt>
                <c:pt idx="20">
                  <c:v>72.5</c:v>
                </c:pt>
                <c:pt idx="21">
                  <c:v>72.5</c:v>
                </c:pt>
                <c:pt idx="22">
                  <c:v>72.5</c:v>
                </c:pt>
                <c:pt idx="23">
                  <c:v>72.5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70.5</c:v>
                </c:pt>
                <c:pt idx="17">
                  <c:v>70.5</c:v>
                </c:pt>
                <c:pt idx="18">
                  <c:v>70.5</c:v>
                </c:pt>
                <c:pt idx="19">
                  <c:v>70.5</c:v>
                </c:pt>
                <c:pt idx="20">
                  <c:v>70.5</c:v>
                </c:pt>
                <c:pt idx="21">
                  <c:v>70.5</c:v>
                </c:pt>
                <c:pt idx="22">
                  <c:v>70.5</c:v>
                </c:pt>
                <c:pt idx="23">
                  <c:v>70.5</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E-4156-84FD-02207DA8861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BE-4156-84FD-02207DA8861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5F2-45AD-9A95-F76EAD3AB7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5F2-45AD-9A95-F76EAD3AB7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5F2-45AD-9A95-F76EAD3AB7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5F2-45AD-9A95-F76EAD3AB7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5F2-45AD-9A95-F76EAD3AB7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50-41BE-8727-8F8E3A9DD5D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6A-4FE8-BFD9-6F24E72852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6A-4FE8-BFD9-6F24E72852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04-42E2-B42E-DEB45B3D6E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04-42E2-B42E-DEB45B3D6E5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F0-4D88-A144-8DA67B3CCF3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F0-4D88-A144-8DA67B3CCF3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F0-4D88-A144-8DA67B3CCF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43-444C-8950-57A140F995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43-444C-8950-57A140F9955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43-444C-8950-57A140F995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70.466682145344777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ABE-4156-84FD-02207DA8861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BE-4156-84FD-02207DA8861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BE-4156-84FD-02207DA8861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BE-4156-84FD-02207DA8861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8D-4218-B9F3-504D60DC585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F2-45AD-9A95-F76EAD3AB7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F2-45AD-9A95-F76EAD3AB7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F2-45AD-9A95-F76EAD3AB7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F2-45AD-9A95-F76EAD3AB7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F2-45AD-9A95-F76EAD3AB7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50-41BE-8727-8F8E3A9DD5D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6A-4FE8-BFD9-6F24E72852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6A-4FE8-BFD9-6F24E72852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04-42E2-B42E-DEB45B3D6E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04-42E2-B42E-DEB45B3D6E5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F0-4D88-A144-8DA67B3CCF3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F0-4D88-A144-8DA67B3CCF3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F0-4D88-A144-8DA67B3CCF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43-444C-8950-57A140F995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43-444C-8950-57A140F9955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43-444C-8950-57A140F995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ABE-4156-84FD-02207DA88610}"/>
            </c:ext>
          </c:extLst>
        </c:ser>
        <c:dLbls>
          <c:showLegendKey val="0"/>
          <c:showVal val="0"/>
          <c:showCatName val="0"/>
          <c:showSerName val="0"/>
          <c:showPercent val="0"/>
          <c:showBubbleSize val="0"/>
        </c:dLbls>
        <c:axId val="84672896"/>
        <c:axId val="84674432"/>
      </c:scatterChart>
      <c:valAx>
        <c:axId val="8467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432"/>
        <c:crosses val="autoZero"/>
        <c:crossBetween val="midCat"/>
        <c:majorUnit val="5"/>
      </c:valAx>
      <c:valAx>
        <c:axId val="8467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8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D1-4B9F-A718-A25B9BB8ECD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D1-4B9F-A718-A25B9BB8ECD2}"/>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D1-4B9F-A718-A25B9BB8ECD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DF-4A8C-AD96-355A5AF02B3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42-4C43-9298-1B2365665E3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42-4C43-9298-1B2365665E3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42-4C43-9298-1B2365665E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42-4C43-9298-1B2365665E3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42-4C43-9298-1B2365665E3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FF-4BCA-A110-2C0B157461E3}"/>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D8-4345-832E-427BB235AF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D8-4345-832E-427BB235AFB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11-43A1-9E2D-34C18CF034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11-43A1-9E2D-34C18CF034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88-4F83-B194-3C121B824D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88-4F83-B194-3C121B824DC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88-4F83-B194-3C121B824DC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76-4961-AEAC-E8C838CD0A1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76-4961-AEAC-E8C838CD0A1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76-4961-AEAC-E8C838CD0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85.390841856601426</c:v>
                </c:pt>
                <c:pt idx="4">
                  <c:v>#N/A</c:v>
                </c:pt>
                <c:pt idx="5">
                  <c:v>86.371802607404589</c:v>
                </c:pt>
                <c:pt idx="6">
                  <c:v>#N/A</c:v>
                </c:pt>
                <c:pt idx="7">
                  <c:v>#N/A</c:v>
                </c:pt>
                <c:pt idx="8">
                  <c:v>85.010185909716412</c:v>
                </c:pt>
                <c:pt idx="9">
                  <c:v>#N/A</c:v>
                </c:pt>
                <c:pt idx="10">
                  <c:v>#N/A</c:v>
                </c:pt>
                <c:pt idx="11">
                  <c:v>85.663025786578061</c:v>
                </c:pt>
                <c:pt idx="12">
                  <c:v>78.997328645143611</c:v>
                </c:pt>
                <c:pt idx="13">
                  <c:v>#N/A</c:v>
                </c:pt>
                <c:pt idx="14">
                  <c:v>#N/A</c:v>
                </c:pt>
                <c:pt idx="15">
                  <c:v>#N/A</c:v>
                </c:pt>
                <c:pt idx="16">
                  <c:v>#N/A</c:v>
                </c:pt>
                <c:pt idx="17">
                  <c:v>87.783907860824726</c:v>
                </c:pt>
                <c:pt idx="18">
                  <c:v>88.013064706513575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84</c:v>
                </c:pt>
                <c:pt idx="11">
                  <c:v>84</c:v>
                </c:pt>
                <c:pt idx="12">
                  <c:v>84</c:v>
                </c:pt>
                <c:pt idx="13">
                  <c:v>84</c:v>
                </c:pt>
                <c:pt idx="14">
                  <c:v>84</c:v>
                </c:pt>
                <c:pt idx="15">
                  <c:v>84.2</c:v>
                </c:pt>
                <c:pt idx="16">
                  <c:v>84.5</c:v>
                </c:pt>
                <c:pt idx="17">
                  <c:v>84.7</c:v>
                </c:pt>
                <c:pt idx="18">
                  <c:v>85</c:v>
                </c:pt>
                <c:pt idx="19">
                  <c:v>85.2</c:v>
                </c:pt>
                <c:pt idx="20">
                  <c:v>85.5</c:v>
                </c:pt>
                <c:pt idx="21">
                  <c:v>85.7</c:v>
                </c:pt>
                <c:pt idx="22">
                  <c:v>86</c:v>
                </c:pt>
                <c:pt idx="23">
                  <c:v>86.2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67.599999999999994</c:v>
                </c:pt>
                <c:pt idx="12">
                  <c:v>67.599999999999994</c:v>
                </c:pt>
                <c:pt idx="13">
                  <c:v>67.599999999999994</c:v>
                </c:pt>
                <c:pt idx="14">
                  <c:v>67.599999999999994</c:v>
                </c:pt>
                <c:pt idx="15">
                  <c:v>67.599999999999994</c:v>
                </c:pt>
                <c:pt idx="16">
                  <c:v>68.599999999999994</c:v>
                </c:pt>
                <c:pt idx="17">
                  <c:v>69.599999999999994</c:v>
                </c:pt>
                <c:pt idx="18">
                  <c:v>70.5</c:v>
                </c:pt>
                <c:pt idx="19">
                  <c:v>71.5</c:v>
                </c:pt>
                <c:pt idx="20">
                  <c:v>72.5</c:v>
                </c:pt>
                <c:pt idx="21">
                  <c:v>73.5</c:v>
                </c:pt>
                <c:pt idx="22">
                  <c:v>74.5</c:v>
                </c:pt>
                <c:pt idx="23">
                  <c:v>75.5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D1-4B9F-A718-A25B9BB8ECD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D1-4B9F-A718-A25B9BB8ECD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42-4C43-9298-1B2365665E3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42-4C43-9298-1B2365665E3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42-4C43-9298-1B2365665E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C42-4C43-9298-1B2365665E3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C42-4C43-9298-1B2365665E3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FF-4BCA-A110-2C0B157461E3}"/>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D8-4345-832E-427BB235AF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D8-4345-832E-427BB235AFB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11-43A1-9E2D-34C18CF034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11-43A1-9E2D-34C18CF034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88-4F83-B194-3C121B824D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88-4F83-B194-3C121B824DC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88-4F83-B194-3C121B824DC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76-4961-AEAC-E8C838CD0A1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76-4961-AEAC-E8C838CD0A1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976-4961-AEAC-E8C838CD0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64.760000000000005</c:v>
                </c:pt>
                <c:pt idx="6">
                  <c:v>#N/A</c:v>
                </c:pt>
                <c:pt idx="7">
                  <c:v>#N/A</c:v>
                </c:pt>
                <c:pt idx="8">
                  <c:v>72.240651764404859</c:v>
                </c:pt>
                <c:pt idx="9">
                  <c:v>#N/A</c:v>
                </c:pt>
                <c:pt idx="10">
                  <c:v>#N/A</c:v>
                </c:pt>
                <c:pt idx="11">
                  <c:v>72.813168614102239</c:v>
                </c:pt>
                <c:pt idx="12">
                  <c:v>78.296383396502122</c:v>
                </c:pt>
                <c:pt idx="13">
                  <c:v>#N/A</c:v>
                </c:pt>
                <c:pt idx="14">
                  <c:v>#N/A</c:v>
                </c:pt>
                <c:pt idx="15">
                  <c:v>#N/A</c:v>
                </c:pt>
                <c:pt idx="16">
                  <c:v>#N/A</c:v>
                </c:pt>
                <c:pt idx="17">
                  <c:v>72.360802217080035</c:v>
                </c:pt>
                <c:pt idx="18">
                  <c:v>73.624996967074878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97.3</c:v>
                </c:pt>
                <c:pt idx="1">
                  <c:v>97.5</c:v>
                </c:pt>
                <c:pt idx="2">
                  <c:v>97.6</c:v>
                </c:pt>
                <c:pt idx="3">
                  <c:v>97.8</c:v>
                </c:pt>
                <c:pt idx="4">
                  <c:v>97.9</c:v>
                </c:pt>
                <c:pt idx="5">
                  <c:v>98</c:v>
                </c:pt>
                <c:pt idx="6">
                  <c:v>98.2</c:v>
                </c:pt>
                <c:pt idx="7">
                  <c:v>98.3</c:v>
                </c:pt>
                <c:pt idx="8">
                  <c:v>98.5</c:v>
                </c:pt>
                <c:pt idx="9">
                  <c:v>98.6</c:v>
                </c:pt>
                <c:pt idx="10">
                  <c:v>98.7</c:v>
                </c:pt>
                <c:pt idx="11">
                  <c:v>98.9</c:v>
                </c:pt>
                <c:pt idx="12">
                  <c:v>99</c:v>
                </c:pt>
                <c:pt idx="13">
                  <c:v>99.2</c:v>
                </c:pt>
                <c:pt idx="14">
                  <c:v>99.3</c:v>
                </c:pt>
                <c:pt idx="15">
                  <c:v>99.5</c:v>
                </c:pt>
                <c:pt idx="16">
                  <c:v>99.6</c:v>
                </c:pt>
                <c:pt idx="17">
                  <c:v>99.7</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1DD1-4B9F-A718-A25B9BB8ECD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D1-4B9F-A718-A25B9BB8ECD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D1-4B9F-A718-A25B9BB8ECD2}"/>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D1-4B9F-A718-A25B9BB8ECD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DF-4A8C-AD96-355A5AF02B3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42-4C43-9298-1B2365665E3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42-4C43-9298-1B2365665E3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42-4C43-9298-1B2365665E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42-4C43-9298-1B2365665E3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42-4C43-9298-1B2365665E3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FF-4BCA-A110-2C0B157461E3}"/>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8-4345-832E-427BB235AF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D8-4345-832E-427BB235AFB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11-43A1-9E2D-34C18CF034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11-43A1-9E2D-34C18CF034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88-4F83-B194-3C121B824DC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88-4F83-B194-3C121B824DC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88-4F83-B194-3C121B824DC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76-4961-AEAC-E8C838CD0A1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76-4961-AEAC-E8C838CD0A1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76-4961-AEAC-E8C838CD0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96.25</c:v>
                </c:pt>
                <c:pt idx="1">
                  <c:v>99.383979999999994</c:v>
                </c:pt>
                <c:pt idx="2">
                  <c:v>99.789169999999999</c:v>
                </c:pt>
                <c:pt idx="3">
                  <c:v>99.97</c:v>
                </c:pt>
                <c:pt idx="4">
                  <c:v>#N/A</c:v>
                </c:pt>
                <c:pt idx="5">
                  <c:v>100</c:v>
                </c:pt>
                <c:pt idx="6">
                  <c:v>#N/A</c:v>
                </c:pt>
                <c:pt idx="7">
                  <c:v>#N/A</c:v>
                </c:pt>
                <c:pt idx="8">
                  <c:v>100</c:v>
                </c:pt>
                <c:pt idx="9">
                  <c:v>#N/A</c:v>
                </c:pt>
                <c:pt idx="10">
                  <c:v>#N/A</c:v>
                </c:pt>
                <c:pt idx="11">
                  <c:v>100</c:v>
                </c:pt>
                <c:pt idx="12">
                  <c:v>100</c:v>
                </c:pt>
                <c:pt idx="13">
                  <c:v>#N/A</c:v>
                </c:pt>
                <c:pt idx="14">
                  <c:v>#N/A</c:v>
                </c:pt>
                <c:pt idx="15">
                  <c:v>#N/A</c:v>
                </c:pt>
                <c:pt idx="16">
                  <c:v>#N/A</c:v>
                </c:pt>
                <c:pt idx="17">
                  <c:v>100</c:v>
                </c:pt>
                <c:pt idx="18">
                  <c:v>100</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1DD1-4B9F-A718-A25B9BB8ECD2}"/>
            </c:ext>
          </c:extLst>
        </c:ser>
        <c:dLbls>
          <c:showLegendKey val="0"/>
          <c:showVal val="0"/>
          <c:showCatName val="0"/>
          <c:showSerName val="0"/>
          <c:showPercent val="0"/>
          <c:showBubbleSize val="0"/>
        </c:dLbls>
        <c:axId val="84817408"/>
        <c:axId val="84818944"/>
      </c:scatterChart>
      <c:valAx>
        <c:axId val="8481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944"/>
        <c:crosses val="autoZero"/>
        <c:crossBetween val="midCat"/>
        <c:majorUnit val="5"/>
      </c:valAx>
      <c:valAx>
        <c:axId val="84818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F4-4829-BA93-F6F4060B016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F4-4829-BA93-F6F4060B016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F4-4829-BA93-F6F4060B016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96-4902-BE6F-6149C5C295F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B5-4444-9FA2-9D17E1D559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B5-4444-9FA2-9D17E1D55970}"/>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B5-4444-9FA2-9D17E1D559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B5-4444-9FA2-9D17E1D5597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B5-4444-9FA2-9D17E1D559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32-4497-B412-3EFCFE9071F4}"/>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9-484E-9C1F-EF31520C1BB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9-484E-9C1F-EF31520C1BB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C7-433E-847D-670ACC3BCB7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C7-433E-847D-670ACC3BCB7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D9-41F8-924A-8D40564D5BA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9-41F8-924A-8D40564D5B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D9-41F8-924A-8D40564D5BA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2-4EFC-BA76-2D7EA5F213F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E2-4EFC-BA76-2D7EA5F213F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E2-4EFC-BA76-2D7EA5F21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87.982218480582446</c:v>
                </c:pt>
                <c:pt idx="6">
                  <c:v>#N/A</c:v>
                </c:pt>
                <c:pt idx="7">
                  <c:v>#N/A</c:v>
                </c:pt>
                <c:pt idx="8">
                  <c:v>#N/A</c:v>
                </c:pt>
                <c:pt idx="9">
                  <c:v>#N/A</c:v>
                </c:pt>
                <c:pt idx="10">
                  <c:v>#N/A</c:v>
                </c:pt>
                <c:pt idx="11">
                  <c:v>#N/A</c:v>
                </c:pt>
                <c:pt idx="12">
                  <c:v>86.74842924312405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87.4</c:v>
                </c:pt>
                <c:pt idx="12">
                  <c:v>87.4</c:v>
                </c:pt>
                <c:pt idx="13">
                  <c:v>87.4</c:v>
                </c:pt>
                <c:pt idx="14">
                  <c:v>87.4</c:v>
                </c:pt>
                <c:pt idx="15">
                  <c:v>87.4</c:v>
                </c:pt>
                <c:pt idx="16">
                  <c:v>87.4</c:v>
                </c:pt>
                <c:pt idx="17">
                  <c:v>87.4</c:v>
                </c:pt>
                <c:pt idx="18">
                  <c:v>86.4</c:v>
                </c:pt>
                <c:pt idx="19">
                  <c:v>85</c:v>
                </c:pt>
                <c:pt idx="20">
                  <c:v>83.6</c:v>
                </c:pt>
                <c:pt idx="21">
                  <c:v>82.2</c:v>
                </c:pt>
                <c:pt idx="22">
                  <c:v>80.900000000000006</c:v>
                </c:pt>
                <c:pt idx="23">
                  <c:v>79.5</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33.700000000000003</c:v>
                </c:pt>
                <c:pt idx="12">
                  <c:v>33.700000000000003</c:v>
                </c:pt>
                <c:pt idx="13">
                  <c:v>33.700000000000003</c:v>
                </c:pt>
                <c:pt idx="14">
                  <c:v>33.700000000000003</c:v>
                </c:pt>
                <c:pt idx="15">
                  <c:v>33.700000000000003</c:v>
                </c:pt>
                <c:pt idx="16">
                  <c:v>39.4</c:v>
                </c:pt>
                <c:pt idx="17">
                  <c:v>45.1</c:v>
                </c:pt>
                <c:pt idx="18">
                  <c:v>50.8</c:v>
                </c:pt>
                <c:pt idx="19">
                  <c:v>56.5</c:v>
                </c:pt>
                <c:pt idx="20">
                  <c:v>62.2</c:v>
                </c:pt>
                <c:pt idx="21">
                  <c:v>67.900000000000006</c:v>
                </c:pt>
                <c:pt idx="22">
                  <c:v>73.599999999999994</c:v>
                </c:pt>
                <c:pt idx="23">
                  <c:v>79.3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F4-4829-BA93-F6F4060B016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F4-4829-BA93-F6F4060B016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F4-4829-BA93-F6F4060B016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B5-4444-9FA2-9D17E1D559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B5-4444-9FA2-9D17E1D55970}"/>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B5-4444-9FA2-9D17E1D559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B5-4444-9FA2-9D17E1D5597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B5-4444-9FA2-9D17E1D559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32-4497-B412-3EFCFE9071F4}"/>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9-484E-9C1F-EF31520C1BB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89-484E-9C1F-EF31520C1BB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C7-433E-847D-670ACC3BCB7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C7-433E-847D-670ACC3BCB7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9-41F8-924A-8D40564D5BA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9-41F8-924A-8D40564D5B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9-41F8-924A-8D40564D5BA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E2-4EFC-BA76-2D7EA5F213F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E2-4EFC-BA76-2D7EA5F213F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E2-4EFC-BA76-2D7EA5F21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40.530899396660587</c:v>
                </c:pt>
                <c:pt idx="6">
                  <c:v>#N/A</c:v>
                </c:pt>
                <c:pt idx="7">
                  <c:v>#N/A</c:v>
                </c:pt>
                <c:pt idx="8">
                  <c:v>#N/A</c:v>
                </c:pt>
                <c:pt idx="9">
                  <c:v>66.219272816621086</c:v>
                </c:pt>
                <c:pt idx="10">
                  <c:v>#N/A</c:v>
                </c:pt>
                <c:pt idx="11">
                  <c:v>#N/A</c:v>
                </c:pt>
                <c:pt idx="12">
                  <c:v>58.892980485166234</c:v>
                </c:pt>
                <c:pt idx="13">
                  <c:v>#N/A</c:v>
                </c:pt>
                <c:pt idx="14">
                  <c:v>#N/A</c:v>
                </c:pt>
                <c:pt idx="15">
                  <c:v>#N/A</c:v>
                </c:pt>
                <c:pt idx="16">
                  <c:v>71.617465687425096</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98.7</c:v>
                </c:pt>
                <c:pt idx="10">
                  <c:v>97.3</c:v>
                </c:pt>
                <c:pt idx="11">
                  <c:v>96</c:v>
                </c:pt>
                <c:pt idx="12">
                  <c:v>94.6</c:v>
                </c:pt>
                <c:pt idx="13">
                  <c:v>93.2</c:v>
                </c:pt>
                <c:pt idx="14">
                  <c:v>91.9</c:v>
                </c:pt>
                <c:pt idx="15">
                  <c:v>90.5</c:v>
                </c:pt>
                <c:pt idx="16">
                  <c:v>89.1</c:v>
                </c:pt>
                <c:pt idx="17">
                  <c:v>87.7</c:v>
                </c:pt>
                <c:pt idx="18">
                  <c:v>86.4</c:v>
                </c:pt>
                <c:pt idx="19">
                  <c:v>85</c:v>
                </c:pt>
                <c:pt idx="20">
                  <c:v>83.6</c:v>
                </c:pt>
                <c:pt idx="21">
                  <c:v>82.2</c:v>
                </c:pt>
                <c:pt idx="22">
                  <c:v>80.900000000000006</c:v>
                </c:pt>
                <c:pt idx="23">
                  <c:v>79.5</c:v>
                </c:pt>
              </c:numCache>
            </c:numRef>
          </c:yVal>
          <c:smooth val="0"/>
          <c:extLst>
            <c:ext xmlns:c16="http://schemas.microsoft.com/office/drawing/2014/chart" uri="{C3380CC4-5D6E-409C-BE32-E72D297353CC}">
              <c16:uniqueId val="{00000007-4FF4-4829-BA93-F6F4060B016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F4-4829-BA93-F6F4060B016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F4-4829-BA93-F6F4060B016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F4-4829-BA93-F6F4060B016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96-4902-BE6F-6149C5C295F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B5-4444-9FA2-9D17E1D559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B5-4444-9FA2-9D17E1D55970}"/>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B5-4444-9FA2-9D17E1D559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B5-4444-9FA2-9D17E1D5597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B5-4444-9FA2-9D17E1D559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32-4497-B412-3EFCFE9071F4}"/>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9-484E-9C1F-EF31520C1BB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9-484E-9C1F-EF31520C1BB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C7-433E-847D-670ACC3BCB7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C7-433E-847D-670ACC3BCB7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9-41F8-924A-8D40564D5BA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D9-41F8-924A-8D40564D5B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9-41F8-924A-8D40564D5BA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E2-4EFC-BA76-2D7EA5F213F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E2-4EFC-BA76-2D7EA5F213F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E2-4EFC-BA76-2D7EA5F21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98.117789999999999</c:v>
                </c:pt>
                <c:pt idx="2">
                  <c:v>98.092010000000002</c:v>
                </c:pt>
                <c:pt idx="3">
                  <c:v>#N/A</c:v>
                </c:pt>
                <c:pt idx="4">
                  <c:v>#N/A</c:v>
                </c:pt>
                <c:pt idx="5">
                  <c:v>94.454459878708505</c:v>
                </c:pt>
                <c:pt idx="6">
                  <c:v>#N/A</c:v>
                </c:pt>
                <c:pt idx="7">
                  <c:v>#N/A</c:v>
                </c:pt>
                <c:pt idx="8">
                  <c:v>80.007556865412226</c:v>
                </c:pt>
                <c:pt idx="9">
                  <c:v>#N/A</c:v>
                </c:pt>
                <c:pt idx="10">
                  <c:v>#N/A</c:v>
                </c:pt>
                <c:pt idx="11">
                  <c:v>82.684490074478504</c:v>
                </c:pt>
                <c:pt idx="12">
                  <c:v>#N/A</c:v>
                </c:pt>
                <c:pt idx="13">
                  <c:v>#N/A</c:v>
                </c:pt>
                <c:pt idx="14">
                  <c:v>#N/A</c:v>
                </c:pt>
                <c:pt idx="15">
                  <c:v>81.286227237753266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FF4-4829-BA93-F6F4060B016A}"/>
            </c:ext>
          </c:extLst>
        </c:ser>
        <c:dLbls>
          <c:showLegendKey val="0"/>
          <c:showVal val="0"/>
          <c:showCatName val="0"/>
          <c:showSerName val="0"/>
          <c:showPercent val="0"/>
          <c:showBubbleSize val="0"/>
        </c:dLbls>
        <c:axId val="84883328"/>
        <c:axId val="84884864"/>
      </c:scatterChart>
      <c:valAx>
        <c:axId val="84883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864"/>
        <c:crosses val="autoZero"/>
        <c:crossBetween val="midCat"/>
        <c:majorUnit val="5"/>
      </c:valAx>
      <c:valAx>
        <c:axId val="848848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3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BC-461C-8465-22D6A41717D8}"/>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BC-461C-8465-22D6A41717D8}"/>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BC-461C-8465-22D6A41717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A8-4D7B-82D4-70736897E06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80-4131-AF53-92259AA44E8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80-4131-AF53-92259AA44E8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80-4131-AF53-92259AA44E8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80-4131-AF53-92259AA44E8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80-4131-AF53-92259AA44E8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2-45FA-9B73-212B0CA842C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36-40D1-8252-44D0688EB4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36-40D1-8252-44D0688EB4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5B-406A-8A50-770B5617E0A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5B-406A-8A50-770B5617E0A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88-4B82-B8C5-F1F8E4313B5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88-4B82-B8C5-F1F8E4313B5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88-4B82-B8C5-F1F8E4313B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5D-4BCC-8AAA-E1DA229CD30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5D-4BCC-8AAA-E1DA229CD30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5D-4BCC-8AAA-E1DA229CD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80.606321934392525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80.599999999999994</c:v>
                </c:pt>
                <c:pt idx="17">
                  <c:v>80.599999999999994</c:v>
                </c:pt>
                <c:pt idx="18">
                  <c:v>80.599999999999994</c:v>
                </c:pt>
                <c:pt idx="19">
                  <c:v>80.599999999999994</c:v>
                </c:pt>
                <c:pt idx="20">
                  <c:v>80.599999999999994</c:v>
                </c:pt>
                <c:pt idx="21">
                  <c:v>80.599999999999994</c:v>
                </c:pt>
                <c:pt idx="22">
                  <c:v>80.599999999999994</c:v>
                </c:pt>
                <c:pt idx="23">
                  <c:v>80.599999999999994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28</c:v>
                </c:pt>
                <c:pt idx="17">
                  <c:v>28</c:v>
                </c:pt>
                <c:pt idx="18">
                  <c:v>28</c:v>
                </c:pt>
                <c:pt idx="19">
                  <c:v>28</c:v>
                </c:pt>
                <c:pt idx="20">
                  <c:v>28</c:v>
                </c:pt>
                <c:pt idx="21">
                  <c:v>28</c:v>
                </c:pt>
                <c:pt idx="22">
                  <c:v>28</c:v>
                </c:pt>
                <c:pt idx="23">
                  <c:v>28</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BC-461C-8465-22D6A41717D8}"/>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BC-461C-8465-22D6A41717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80-4131-AF53-92259AA44E8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80-4131-AF53-92259AA44E8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80-4131-AF53-92259AA44E8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80-4131-AF53-92259AA44E8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80-4131-AF53-92259AA44E8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2-45FA-9B73-212B0CA842C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36-40D1-8252-44D0688EB4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36-40D1-8252-44D0688EB4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5B-406A-8A50-770B5617E0A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5B-406A-8A50-770B5617E0A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88-4B82-B8C5-F1F8E4313B5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88-4B82-B8C5-F1F8E4313B5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88-4B82-B8C5-F1F8E4313B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5D-4BCC-8AAA-E1DA229CD30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5D-4BCC-8AAA-E1DA229CD30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5D-4BCC-8AAA-E1DA229CD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27.967760124713919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1BC-461C-8465-22D6A41717D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BC-461C-8465-22D6A41717D8}"/>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BC-461C-8465-22D6A41717D8}"/>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BC-461C-8465-22D6A41717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A8-4D7B-82D4-70736897E06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80-4131-AF53-92259AA44E8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80-4131-AF53-92259AA44E8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80-4131-AF53-92259AA44E8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80-4131-AF53-92259AA44E8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80-4131-AF53-92259AA44E8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62-45FA-9B73-212B0CA842CA}"/>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36-40D1-8252-44D0688EB4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36-40D1-8252-44D0688EB4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5B-406A-8A50-770B5617E0A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5B-406A-8A50-770B5617E0A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88-4B82-B8C5-F1F8E4313B5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88-4B82-B8C5-F1F8E4313B5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88-4B82-B8C5-F1F8E4313B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5D-4BCC-8AAA-E1DA229CD30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5D-4BCC-8AAA-E1DA229CD30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5D-4BCC-8AAA-E1DA229CD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1BC-461C-8465-22D6A41717D8}"/>
            </c:ext>
          </c:extLst>
        </c:ser>
        <c:dLbls>
          <c:showLegendKey val="0"/>
          <c:showVal val="0"/>
          <c:showCatName val="0"/>
          <c:showSerName val="0"/>
          <c:showPercent val="0"/>
          <c:showBubbleSize val="0"/>
        </c:dLbls>
        <c:axId val="85559936"/>
        <c:axId val="85590400"/>
      </c:scatterChart>
      <c:valAx>
        <c:axId val="85559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400"/>
        <c:crosses val="autoZero"/>
        <c:crossBetween val="midCat"/>
        <c:majorUnit val="5"/>
      </c:valAx>
      <c:valAx>
        <c:axId val="855904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99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73-431C-9A74-13DC2A36368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73-431C-9A74-13DC2A36368F}"/>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73-431C-9A74-13DC2A36368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70-4CB3-A4C9-F7F9A5E7569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02-4F5A-A180-7A63E09A2AF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02-4F5A-A180-7A63E09A2AF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02-4F5A-A180-7A63E09A2AF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02-4F5A-A180-7A63E09A2A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4D-405B-B213-D4878A162F21}"/>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65-4C7A-9DAB-EF6D153142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65-4C7A-9DAB-EF6D1531425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F0-42EA-AE2D-982E85D538E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F0-42EA-AE2D-982E85D538E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09-4E0A-89CA-6BB0FBB0814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09-4E0A-89CA-6BB0FBB0814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09-4E0A-89CA-6BB0FBB0814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BC-4FD7-BC64-D569A2DED8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BC-4FD7-BC64-D569A2DED8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BC-4FD7-BC64-D569A2DED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87.81</c:v>
                </c:pt>
                <c:pt idx="6">
                  <c:v>#N/A</c:v>
                </c:pt>
                <c:pt idx="7">
                  <c:v>#N/A</c:v>
                </c:pt>
                <c:pt idx="8">
                  <c:v>#N/A</c:v>
                </c:pt>
                <c:pt idx="9">
                  <c:v>#N/A</c:v>
                </c:pt>
                <c:pt idx="10">
                  <c:v>#N/A</c:v>
                </c:pt>
                <c:pt idx="11">
                  <c:v>#N/A</c:v>
                </c:pt>
                <c:pt idx="12">
                  <c:v>86.159756153249006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87</c:v>
                </c:pt>
                <c:pt idx="12">
                  <c:v>87</c:v>
                </c:pt>
                <c:pt idx="13">
                  <c:v>87</c:v>
                </c:pt>
                <c:pt idx="14">
                  <c:v>87</c:v>
                </c:pt>
                <c:pt idx="15">
                  <c:v>87</c:v>
                </c:pt>
                <c:pt idx="16">
                  <c:v>87</c:v>
                </c:pt>
                <c:pt idx="17">
                  <c:v>87</c:v>
                </c:pt>
                <c:pt idx="18">
                  <c:v>87</c:v>
                </c:pt>
                <c:pt idx="19">
                  <c:v>87</c:v>
                </c:pt>
                <c:pt idx="20">
                  <c:v>87</c:v>
                </c:pt>
                <c:pt idx="21">
                  <c:v>87</c:v>
                </c:pt>
                <c:pt idx="22">
                  <c:v>87</c:v>
                </c:pt>
                <c:pt idx="23">
                  <c:v>87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25.4</c:v>
                </c:pt>
                <c:pt idx="12">
                  <c:v>25.4</c:v>
                </c:pt>
                <c:pt idx="13">
                  <c:v>25.4</c:v>
                </c:pt>
                <c:pt idx="14">
                  <c:v>25.4</c:v>
                </c:pt>
                <c:pt idx="15">
                  <c:v>25.4</c:v>
                </c:pt>
                <c:pt idx="16">
                  <c:v>30.2</c:v>
                </c:pt>
                <c:pt idx="17">
                  <c:v>35</c:v>
                </c:pt>
                <c:pt idx="18">
                  <c:v>39.9</c:v>
                </c:pt>
                <c:pt idx="19">
                  <c:v>44.7</c:v>
                </c:pt>
                <c:pt idx="20">
                  <c:v>49.5</c:v>
                </c:pt>
                <c:pt idx="21">
                  <c:v>54.4</c:v>
                </c:pt>
                <c:pt idx="22">
                  <c:v>59.2</c:v>
                </c:pt>
                <c:pt idx="23">
                  <c:v>64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73-431C-9A74-13DC2A36368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73-431C-9A74-13DC2A36368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02-4F5A-A180-7A63E09A2AF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02-4F5A-A180-7A63E09A2AF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002-4F5A-A180-7A63E09A2AF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002-4F5A-A180-7A63E09A2AF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002-4F5A-A180-7A63E09A2A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4D-405B-B213-D4878A162F21}"/>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65-4C7A-9DAB-EF6D153142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65-4C7A-9DAB-EF6D1531425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F0-42EA-AE2D-982E85D538E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F0-42EA-AE2D-982E85D538E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09-4E0A-89CA-6BB0FBB0814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09-4E0A-89CA-6BB0FBB0814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09-4E0A-89CA-6BB0FBB0814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BC-4FD7-BC64-D569A2DED8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9BC-4FD7-BC64-D569A2DED8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9BC-4FD7-BC64-D569A2DED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31.4</c:v>
                </c:pt>
                <c:pt idx="6">
                  <c:v>#N/A</c:v>
                </c:pt>
                <c:pt idx="7">
                  <c:v>#N/A</c:v>
                </c:pt>
                <c:pt idx="8">
                  <c:v>#N/A</c:v>
                </c:pt>
                <c:pt idx="9">
                  <c:v>54.960209999999996</c:v>
                </c:pt>
                <c:pt idx="10">
                  <c:v>#N/A</c:v>
                </c:pt>
                <c:pt idx="11">
                  <c:v>#N/A</c:v>
                </c:pt>
                <c:pt idx="12">
                  <c:v>43.234850906434083</c:v>
                </c:pt>
                <c:pt idx="13">
                  <c:v>#N/A</c:v>
                </c:pt>
                <c:pt idx="14">
                  <c:v>#N/A</c:v>
                </c:pt>
                <c:pt idx="15">
                  <c:v>#N/A</c:v>
                </c:pt>
                <c:pt idx="16">
                  <c:v>58.85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96.8</c:v>
                </c:pt>
                <c:pt idx="2">
                  <c:v>96.8</c:v>
                </c:pt>
                <c:pt idx="3">
                  <c:v>96.8</c:v>
                </c:pt>
                <c:pt idx="4">
                  <c:v>96.8</c:v>
                </c:pt>
                <c:pt idx="5">
                  <c:v>96.8</c:v>
                </c:pt>
                <c:pt idx="6">
                  <c:v>96.3</c:v>
                </c:pt>
                <c:pt idx="7">
                  <c:v>95.8</c:v>
                </c:pt>
                <c:pt idx="8">
                  <c:v>95.4</c:v>
                </c:pt>
                <c:pt idx="9">
                  <c:v>94.9</c:v>
                </c:pt>
                <c:pt idx="10">
                  <c:v>94.4</c:v>
                </c:pt>
                <c:pt idx="11">
                  <c:v>93.9</c:v>
                </c:pt>
                <c:pt idx="12">
                  <c:v>93.4</c:v>
                </c:pt>
                <c:pt idx="13">
                  <c:v>93</c:v>
                </c:pt>
                <c:pt idx="14">
                  <c:v>92.5</c:v>
                </c:pt>
                <c:pt idx="15">
                  <c:v>92</c:v>
                </c:pt>
                <c:pt idx="16">
                  <c:v>91.5</c:v>
                </c:pt>
                <c:pt idx="17">
                  <c:v>91</c:v>
                </c:pt>
                <c:pt idx="18">
                  <c:v>90.6</c:v>
                </c:pt>
                <c:pt idx="19">
                  <c:v>90.1</c:v>
                </c:pt>
                <c:pt idx="20">
                  <c:v>89.6</c:v>
                </c:pt>
                <c:pt idx="21">
                  <c:v>89.1</c:v>
                </c:pt>
                <c:pt idx="22">
                  <c:v>88.6</c:v>
                </c:pt>
                <c:pt idx="23">
                  <c:v>88.2</c:v>
                </c:pt>
              </c:numCache>
            </c:numRef>
          </c:yVal>
          <c:smooth val="0"/>
          <c:extLst>
            <c:ext xmlns:c16="http://schemas.microsoft.com/office/drawing/2014/chart" uri="{C3380CC4-5D6E-409C-BE32-E72D297353CC}">
              <c16:uniqueId val="{00000008-6073-431C-9A74-13DC2A36368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73-431C-9A74-13DC2A36368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73-431C-9A74-13DC2A36368F}"/>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73-431C-9A74-13DC2A36368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70-4CB3-A4C9-F7F9A5E7569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02-4F5A-A180-7A63E09A2AF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02-4F5A-A180-7A63E09A2AF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02-4F5A-A180-7A63E09A2AF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02-4F5A-A180-7A63E09A2AF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02-4F5A-A180-7A63E09A2A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4D-405B-B213-D4878A162F21}"/>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65-4C7A-9DAB-EF6D153142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65-4C7A-9DAB-EF6D1531425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F0-42EA-AE2D-982E85D538E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F0-42EA-AE2D-982E85D538E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09-4E0A-89CA-6BB0FBB0814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09-4E0A-89CA-6BB0FBB0814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09-4E0A-89CA-6BB0FBB0814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BC-4FD7-BC64-D569A2DED8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BC-4FD7-BC64-D569A2DED8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BC-4FD7-BC64-D569A2DED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92.813140000000004</c:v>
                </c:pt>
                <c:pt idx="2">
                  <c:v>97.068709999999996</c:v>
                </c:pt>
                <c:pt idx="3">
                  <c:v>#N/A</c:v>
                </c:pt>
                <c:pt idx="4">
                  <c:v>#N/A</c:v>
                </c:pt>
                <c:pt idx="5">
                  <c:v>94.75</c:v>
                </c:pt>
                <c:pt idx="6">
                  <c:v>#N/A</c:v>
                </c:pt>
                <c:pt idx="7">
                  <c:v>#N/A</c:v>
                </c:pt>
                <c:pt idx="8">
                  <c:v>89.024850921453819</c:v>
                </c:pt>
                <c:pt idx="9">
                  <c:v>#N/A</c:v>
                </c:pt>
                <c:pt idx="10">
                  <c:v>#N/A</c:v>
                </c:pt>
                <c:pt idx="11">
                  <c:v>88.690628320845832</c:v>
                </c:pt>
                <c:pt idx="12">
                  <c:v>#N/A</c:v>
                </c:pt>
                <c:pt idx="13">
                  <c:v>#N/A</c:v>
                </c:pt>
                <c:pt idx="14">
                  <c:v>#N/A</c:v>
                </c:pt>
                <c:pt idx="15">
                  <c:v>88.564192237565109</c:v>
                </c:pt>
                <c:pt idx="16">
                  <c:v>#N/A</c:v>
                </c:pt>
                <c:pt idx="17">
                  <c:v>87.73021370274914</c:v>
                </c:pt>
                <c:pt idx="18">
                  <c:v>87.273983260006446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6073-431C-9A74-13DC2A36368F}"/>
            </c:ext>
          </c:extLst>
        </c:ser>
        <c:dLbls>
          <c:showLegendKey val="0"/>
          <c:showVal val="0"/>
          <c:showCatName val="0"/>
          <c:showSerName val="0"/>
          <c:showPercent val="0"/>
          <c:showBubbleSize val="0"/>
        </c:dLbls>
        <c:axId val="85680128"/>
        <c:axId val="85681664"/>
      </c:scatterChart>
      <c:valAx>
        <c:axId val="8568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1664"/>
        <c:crosses val="autoZero"/>
        <c:crossBetween val="midCat"/>
        <c:majorUnit val="5"/>
      </c:valAx>
      <c:valAx>
        <c:axId val="856816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1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68.7</c:v>
                </c:pt>
                <c:pt idx="12">
                  <c:v>68.7</c:v>
                </c:pt>
                <c:pt idx="13">
                  <c:v>68.7</c:v>
                </c:pt>
                <c:pt idx="14">
                  <c:v>68.7</c:v>
                </c:pt>
                <c:pt idx="15">
                  <c:v>68.7</c:v>
                </c:pt>
                <c:pt idx="16">
                  <c:v>68.7</c:v>
                </c:pt>
                <c:pt idx="17">
                  <c:v>68.7</c:v>
                </c:pt>
                <c:pt idx="18">
                  <c:v>68.7</c:v>
                </c:pt>
                <c:pt idx="19">
                  <c:v>68.7</c:v>
                </c:pt>
                <c:pt idx="20">
                  <c:v>68.7</c:v>
                </c:pt>
                <c:pt idx="21">
                  <c:v>68.7</c:v>
                </c:pt>
                <c:pt idx="22">
                  <c:v>68.7</c:v>
                </c:pt>
                <c:pt idx="23">
                  <c:v>68.7</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53-46D7-AAE9-35604C802DD3}"/>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53-46D7-AAE9-35604C802DD3}"/>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53-46D7-AAE9-35604C802DD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EC-40BE-9D0E-A4673D18B25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1E-4D5D-B553-E460029ADB5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1E-4D5D-B553-E460029ADB5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1E-4D5D-B553-E460029ADB5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1E-4D5D-B553-E460029ADB5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1E-4D5D-B553-E460029ADB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C-4920-A6B4-DFE03737C98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B0-45FD-8DD4-C6AF9EFC8B9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B0-45FD-8DD4-C6AF9EFC8B9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F0-4D5C-A876-0A8E75743C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F0-4D5C-A876-0A8E75743C2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1A-44BB-A479-96E22D7B8AF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1A-44BB-A479-96E22D7B8AF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1A-44BB-A479-96E22D7B8AF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52-454E-8D05-5B264682100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52-454E-8D05-5B264682100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52-454E-8D05-5B26468210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64.81</c:v>
                </c:pt>
                <c:pt idx="6">
                  <c:v>#N/A</c:v>
                </c:pt>
                <c:pt idx="7">
                  <c:v>#N/A</c:v>
                </c:pt>
                <c:pt idx="8">
                  <c:v>#N/A</c:v>
                </c:pt>
                <c:pt idx="9">
                  <c:v>#N/A</c:v>
                </c:pt>
                <c:pt idx="10">
                  <c:v>#N/A</c:v>
                </c:pt>
                <c:pt idx="11">
                  <c:v>#N/A</c:v>
                </c:pt>
                <c:pt idx="12">
                  <c:v>72.663402942619243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53-46D7-AAE9-35604C802DD3}"/>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53-46D7-AAE9-35604C802DD3}"/>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53-46D7-AAE9-35604C802DD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EC-40BE-9D0E-A4673D18B25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1E-4D5D-B553-E460029ADB5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1E-4D5D-B553-E460029ADB5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1E-4D5D-B553-E460029ADB5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1E-4D5D-B553-E460029ADB5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1E-4D5D-B553-E460029ADB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9C-4920-A6B4-DFE03737C98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B0-45FD-8DD4-C6AF9EFC8B9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B0-45FD-8DD4-C6AF9EFC8B9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F0-4D5C-A876-0A8E75743C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F0-4D5C-A876-0A8E75743C2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1A-44BB-A479-96E22D7B8AF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1A-44BB-A479-96E22D7B8AF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1A-44BB-A479-96E22D7B8AF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52-454E-8D05-5B264682100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52-454E-8D05-5B264682100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52-454E-8D05-5B26468210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40.200000000000003</c:v>
                </c:pt>
                <c:pt idx="11">
                  <c:v>40.200000000000003</c:v>
                </c:pt>
                <c:pt idx="12">
                  <c:v>40.200000000000003</c:v>
                </c:pt>
                <c:pt idx="13">
                  <c:v>40.200000000000003</c:v>
                </c:pt>
                <c:pt idx="14">
                  <c:v>40.200000000000003</c:v>
                </c:pt>
                <c:pt idx="15">
                  <c:v>44.1</c:v>
                </c:pt>
                <c:pt idx="16">
                  <c:v>47.9</c:v>
                </c:pt>
                <c:pt idx="17">
                  <c:v>51.8</c:v>
                </c:pt>
                <c:pt idx="18">
                  <c:v>55.7</c:v>
                </c:pt>
                <c:pt idx="19">
                  <c:v>59.5</c:v>
                </c:pt>
                <c:pt idx="20">
                  <c:v>63.4</c:v>
                </c:pt>
                <c:pt idx="21">
                  <c:v>67.3</c:v>
                </c:pt>
                <c:pt idx="22">
                  <c:v>68.7</c:v>
                </c:pt>
                <c:pt idx="23">
                  <c:v>68.7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53-46D7-AAE9-35604C802DD3}"/>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53-46D7-AAE9-35604C802DD3}"/>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53-46D7-AAE9-35604C802DD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EC-40BE-9D0E-A4673D18B25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1E-4D5D-B553-E460029ADB5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1E-4D5D-B553-E460029ADB5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1E-4D5D-B553-E460029ADB5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1E-4D5D-B553-E460029ADB5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1E-4D5D-B553-E460029ADB5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9C-4920-A6B4-DFE03737C98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B0-45FD-8DD4-C6AF9EFC8B9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B0-45FD-8DD4-C6AF9EFC8B9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F0-4D5C-A876-0A8E75743C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F0-4D5C-A876-0A8E75743C2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1A-44BB-A479-96E22D7B8AF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1A-44BB-A479-96E22D7B8AF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A-44BB-A479-96E22D7B8AF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52-454E-8D05-5B264682100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52-454E-8D05-5B264682100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52-454E-8D05-5B26468210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41.62</c:v>
                </c:pt>
                <c:pt idx="5">
                  <c:v>#N/A</c:v>
                </c:pt>
                <c:pt idx="6">
                  <c:v>#N/A</c:v>
                </c:pt>
                <c:pt idx="7">
                  <c:v>69.16425387065145</c:v>
                </c:pt>
                <c:pt idx="8">
                  <c:v>#N/A</c:v>
                </c:pt>
                <c:pt idx="9">
                  <c:v>#N/A</c:v>
                </c:pt>
                <c:pt idx="10">
                  <c:v>#N/A</c:v>
                </c:pt>
                <c:pt idx="11">
                  <c:v>#N/A</c:v>
                </c:pt>
                <c:pt idx="12">
                  <c:v>55.427120954227746</c:v>
                </c:pt>
                <c:pt idx="13">
                  <c:v>#N/A</c:v>
                </c:pt>
                <c:pt idx="14">
                  <c:v>#N/A</c:v>
                </c:pt>
                <c:pt idx="15">
                  <c:v>#N/A</c:v>
                </c:pt>
                <c:pt idx="16">
                  <c:v>71.986878996532113</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82304"/>
        <c:axId val="86488192"/>
      </c:scatterChart>
      <c:valAx>
        <c:axId val="86482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192"/>
        <c:crosses val="autoZero"/>
        <c:crossBetween val="midCat"/>
        <c:majorUnit val="5"/>
      </c:valAx>
      <c:valAx>
        <c:axId val="86488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23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FC-4AA6-B2E3-6299368082E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FC-4AA6-B2E3-6299368082E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50-4C6F-B0DE-591BA0EFBDE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50-4C6F-B0DE-591BA0EFBDE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50-4C6F-B0DE-591BA0EFBDE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50-4C6F-B0DE-591BA0EFBD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50-4C6F-B0DE-591BA0EFB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63-4BDE-8123-A6CD79C9C379}"/>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FB-432E-B1D3-6AA09085BA1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FB-432E-B1D3-6AA09085BA1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96-421C-9490-114B4090970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96-421C-9490-114B4090970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07-408A-AC8B-20126DFF3B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07-408A-AC8B-20126DFF3B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07-408A-AC8B-20126DFF3B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1B3-4F95-ADD7-BA24204C924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1B3-4F95-ADD7-BA24204C924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1B3-4F95-ADD7-BA24204C9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FC-4AA6-B2E3-6299368082E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FC-4AA6-B2E3-6299368082E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FC-4AA6-B2E3-6299368082E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3C-4C16-B46A-062BC7CB39B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50-4C6F-B0DE-591BA0EFBDE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50-4C6F-B0DE-591BA0EFBDE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50-4C6F-B0DE-591BA0EFBDE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50-4C6F-B0DE-591BA0EFBD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50-4C6F-B0DE-591BA0EFB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63-4BDE-8123-A6CD79C9C379}"/>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FB-432E-B1D3-6AA09085BA1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FB-432E-B1D3-6AA09085BA1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96-421C-9490-114B4090970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96-421C-9490-114B4090970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07-408A-AC8B-20126DFF3B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07-408A-AC8B-20126DFF3B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07-408A-AC8B-20126DFF3B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B3-4F95-ADD7-BA24204C924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B3-4F95-ADD7-BA24204C924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B3-4F95-ADD7-BA24204C9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FC-4AA6-B2E3-6299368082E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FC-4AA6-B2E3-6299368082E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50-4C6F-B0DE-591BA0EFBDE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50-4C6F-B0DE-591BA0EFBDE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50-4C6F-B0DE-591BA0EFBDE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50-4C6F-B0DE-591BA0EFBD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50-4C6F-B0DE-591BA0EFB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63-4BDE-8123-A6CD79C9C379}"/>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FB-432E-B1D3-6AA09085BA1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FB-432E-B1D3-6AA09085BA1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96-421C-9490-114B4090970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96-421C-9490-114B4090970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07-408A-AC8B-20126DFF3B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07-408A-AC8B-20126DFF3B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07-408A-AC8B-20126DFF3B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B3-4F95-ADD7-BA24204C924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B3-4F95-ADD7-BA24204C924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B3-4F95-ADD7-BA24204C9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50016"/>
        <c:axId val="86551552"/>
      </c:scatterChart>
      <c:valAx>
        <c:axId val="86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552"/>
        <c:crosses val="autoZero"/>
        <c:crossBetween val="midCat"/>
        <c:majorUnit val="5"/>
      </c:valAx>
      <c:valAx>
        <c:axId val="8655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2B-49E9-A928-97A87DE6E3C1}"/>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2B-49E9-A928-97A87DE6E3C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0A2-44BA-8603-3D273A1FCB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A2-44BA-8603-3D273A1FCB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0A2-44BA-8603-3D273A1FCB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0A2-44BA-8603-3D273A1FCB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0A2-44BA-8603-3D273A1FCB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4A-41EB-8ACB-F172938FFBC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74-48A1-8050-E5EFEBC809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74-48A1-8050-E5EFEBC809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6F-4148-97B5-0D76B193BAF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6F-4148-97B5-0D76B193BAF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95-4ED8-AD46-1F519EFEFB3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95-4ED8-AD46-1F519EFEFB3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95-4ED8-AD46-1F519EFEFB3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B4-4434-93C2-31BFF2FEC5F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B4-4434-93C2-31BFF2FEC5F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B4-4434-93C2-31BFF2FEC5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2B-49E9-A928-97A87DE6E3C1}"/>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2B-49E9-A928-97A87DE6E3C1}"/>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2B-49E9-A928-97A87DE6E3C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FC-49DB-801E-B06035D6E49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A2-44BA-8603-3D273A1FCB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A2-44BA-8603-3D273A1FCB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A2-44BA-8603-3D273A1FCB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A2-44BA-8603-3D273A1FCB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A2-44BA-8603-3D273A1FCB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4A-41EB-8ACB-F172938FFBC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74-48A1-8050-E5EFEBC809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74-48A1-8050-E5EFEBC809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6F-4148-97B5-0D76B193BAF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6F-4148-97B5-0D76B193BAF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95-4ED8-AD46-1F519EFEFB3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95-4ED8-AD46-1F519EFEFB3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95-4ED8-AD46-1F519EFEFB3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B4-4434-93C2-31BFF2FEC5F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B4-4434-93C2-31BFF2FEC5F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B4-4434-93C2-31BFF2FEC5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2B-49E9-A928-97A87DE6E3C1}"/>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2B-49E9-A928-97A87DE6E3C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A2-44BA-8603-3D273A1FCB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A2-44BA-8603-3D273A1FCB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A2-44BA-8603-3D273A1FCB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A2-44BA-8603-3D273A1FCB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A2-44BA-8603-3D273A1FCB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4A-41EB-8ACB-F172938FFBC2}"/>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74-48A1-8050-E5EFEBC809C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74-48A1-8050-E5EFEBC809C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6F-4148-97B5-0D76B193BAF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6F-4148-97B5-0D76B193BAF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95-4ED8-AD46-1F519EFEFB3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95-4ED8-AD46-1F519EFEFB3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95-4ED8-AD46-1F519EFEFB3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B4-4434-93C2-31BFF2FEC5F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B4-4434-93C2-31BFF2FEC5F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B4-4434-93C2-31BFF2FEC5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61408"/>
        <c:axId val="89363200"/>
      </c:scatterChart>
      <c:valAx>
        <c:axId val="8936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3200"/>
        <c:crosses val="autoZero"/>
        <c:crossBetween val="midCat"/>
        <c:majorUnit val="5"/>
      </c:valAx>
      <c:valAx>
        <c:axId val="89363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38.1</c:v>
                </c:pt>
                <c:pt idx="11">
                  <c:v>38.1</c:v>
                </c:pt>
                <c:pt idx="12">
                  <c:v>38.1</c:v>
                </c:pt>
                <c:pt idx="13">
                  <c:v>38.1</c:v>
                </c:pt>
                <c:pt idx="14">
                  <c:v>38.1</c:v>
                </c:pt>
                <c:pt idx="15">
                  <c:v>42.3</c:v>
                </c:pt>
                <c:pt idx="16">
                  <c:v>46.5</c:v>
                </c:pt>
                <c:pt idx="17">
                  <c:v>50.7</c:v>
                </c:pt>
                <c:pt idx="18">
                  <c:v>54.9</c:v>
                </c:pt>
                <c:pt idx="19">
                  <c:v>59.1</c:v>
                </c:pt>
                <c:pt idx="20">
                  <c:v>63.3</c:v>
                </c:pt>
                <c:pt idx="21">
                  <c:v>67.400000000000006</c:v>
                </c:pt>
                <c:pt idx="22">
                  <c:v>67.400000000000006</c:v>
                </c:pt>
                <c:pt idx="23">
                  <c:v>67.400000000000006</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E9-4089-99D0-E9D42549659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E9-4089-99D0-E9D42549659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E9-4089-99D0-E9D4254965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FE-4393-9A02-66318B29538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FE-4393-9A02-66318B29538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FE-4393-9A02-66318B29538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FE-4393-9A02-66318B29538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FE-4393-9A02-66318B29538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02-43C3-B968-369C64452575}"/>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8B-4000-92F6-85396AE826E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8B-4000-92F6-85396AE82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B5-4416-8925-0DDDD928274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B5-4416-8925-0DDDD928274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C6-48EA-8C7C-29C41D34670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C6-48EA-8C7C-29C41D34670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C6-48EA-8C7C-29C41D34670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56-4579-8175-0D08DA86394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56-4579-8175-0D08DA86394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56-4579-8175-0D08DA8639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E9-4089-99D0-E9D42549659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E9-4089-99D0-E9D42549659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E9-4089-99D0-E9D4254965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0C-428A-B777-0BDC2242DC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FE-4393-9A02-66318B29538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FE-4393-9A02-66318B29538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FE-4393-9A02-66318B29538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FE-4393-9A02-66318B29538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FE-4393-9A02-66318B29538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02-43C3-B968-369C64452575}"/>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8B-4000-92F6-85396AE826E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8B-4000-92F6-85396AE82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B5-4416-8925-0DDDD928274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B5-4416-8925-0DDDD928274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C6-48EA-8C7C-29C41D34670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C6-48EA-8C7C-29C41D34670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C6-48EA-8C7C-29C41D34670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56-4579-8175-0D08DA86394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56-4579-8175-0D08DA86394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56-4579-8175-0D08DA8639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40.36</c:v>
                </c:pt>
                <c:pt idx="5">
                  <c:v>#N/A</c:v>
                </c:pt>
                <c:pt idx="6">
                  <c:v>#N/A</c:v>
                </c:pt>
                <c:pt idx="7">
                  <c:v>69.297294412607727</c:v>
                </c:pt>
                <c:pt idx="8">
                  <c:v>#N/A</c:v>
                </c:pt>
                <c:pt idx="9">
                  <c:v>#N/A</c:v>
                </c:pt>
                <c:pt idx="10">
                  <c:v>#N/A</c:v>
                </c:pt>
                <c:pt idx="11">
                  <c:v>#N/A</c:v>
                </c:pt>
                <c:pt idx="12">
                  <c:v>52.904339866017558</c:v>
                </c:pt>
                <c:pt idx="13">
                  <c:v>#N/A</c:v>
                </c:pt>
                <c:pt idx="14">
                  <c:v>#N/A</c:v>
                </c:pt>
                <c:pt idx="15">
                  <c:v>#N/A</c:v>
                </c:pt>
                <c:pt idx="16">
                  <c:v>73.829200885055002</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67.400000000000006</c:v>
                </c:pt>
                <c:pt idx="12">
                  <c:v>67.400000000000006</c:v>
                </c:pt>
                <c:pt idx="13">
                  <c:v>67.400000000000006</c:v>
                </c:pt>
                <c:pt idx="14">
                  <c:v>67.400000000000006</c:v>
                </c:pt>
                <c:pt idx="15">
                  <c:v>67.400000000000006</c:v>
                </c:pt>
                <c:pt idx="16">
                  <c:v>67.400000000000006</c:v>
                </c:pt>
                <c:pt idx="17">
                  <c:v>67.400000000000006</c:v>
                </c:pt>
                <c:pt idx="18">
                  <c:v>67.400000000000006</c:v>
                </c:pt>
                <c:pt idx="19">
                  <c:v>67.400000000000006</c:v>
                </c:pt>
                <c:pt idx="20">
                  <c:v>67.400000000000006</c:v>
                </c:pt>
                <c:pt idx="21">
                  <c:v>67.400000000000006</c:v>
                </c:pt>
                <c:pt idx="22">
                  <c:v>67.400000000000006</c:v>
                </c:pt>
                <c:pt idx="23">
                  <c:v>67.400000000000006</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E9-4089-99D0-E9D42549659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E9-4089-99D0-E9D42549659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E9-4089-99D0-E9D4254965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FE-4393-9A02-66318B29538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FE-4393-9A02-66318B29538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FE-4393-9A02-66318B29538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FE-4393-9A02-66318B29538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FE-4393-9A02-66318B29538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2-43C3-B968-369C64452575}"/>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8B-4000-92F6-85396AE826E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8B-4000-92F6-85396AE82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B5-4416-8925-0DDDD928274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B5-4416-8925-0DDDD928274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C6-48EA-8C7C-29C41D34670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C6-48EA-8C7C-29C41D34670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C6-48EA-8C7C-29C41D34670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56-4579-8175-0D08DA86394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56-4579-8175-0D08DA86394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56-4579-8175-0D08DA8639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63.72701011801756</c:v>
                </c:pt>
                <c:pt idx="6">
                  <c:v>#N/A</c:v>
                </c:pt>
                <c:pt idx="7">
                  <c:v>#N/A</c:v>
                </c:pt>
                <c:pt idx="8">
                  <c:v>#N/A</c:v>
                </c:pt>
                <c:pt idx="9">
                  <c:v>#N/A</c:v>
                </c:pt>
                <c:pt idx="10">
                  <c:v>#N/A</c:v>
                </c:pt>
                <c:pt idx="11">
                  <c:v>#N/A</c:v>
                </c:pt>
                <c:pt idx="12">
                  <c:v>71.116797736445719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72736"/>
        <c:axId val="89974272"/>
      </c:scatterChart>
      <c:valAx>
        <c:axId val="89972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4272"/>
        <c:crosses val="autoZero"/>
        <c:crossBetween val="midCat"/>
        <c:majorUnit val="5"/>
      </c:valAx>
      <c:valAx>
        <c:axId val="89974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2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6EB-426D-9FEE-34D32BAD15D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75.515554179999995</c:v>
                </c:pt>
                <c:pt idx="1">
                  <c:v>1E-10</c:v>
                </c:pt>
                <c:pt idx="2">
                  <c:v>1E-10</c:v>
                </c:pt>
                <c:pt idx="3">
                  <c:v>70.466682149999997</c:v>
                </c:pt>
                <c:pt idx="4">
                  <c:v>75.461493349999998</c:v>
                </c:pt>
                <c:pt idx="5">
                  <c:v>74.949525280000003</c:v>
                </c:pt>
              </c:numCache>
            </c:numRef>
          </c:val>
          <c:extLst>
            <c:ext xmlns:c16="http://schemas.microsoft.com/office/drawing/2014/chart" uri="{C3380CC4-5D6E-409C-BE32-E72D297353CC}">
              <c16:uniqueId val="{00000002-36EB-426D-9FEE-34D32BAD15D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11.072159900000001</c:v>
                </c:pt>
                <c:pt idx="1">
                  <c:v>1E-10</c:v>
                </c:pt>
                <c:pt idx="2">
                  <c:v>1E-10</c:v>
                </c:pt>
                <c:pt idx="3">
                  <c:v>2.0796709679999998</c:v>
                </c:pt>
                <c:pt idx="4">
                  <c:v>10.783850449999999</c:v>
                </c:pt>
                <c:pt idx="5">
                  <c:v>12.7200343</c:v>
                </c:pt>
              </c:numCache>
            </c:numRef>
          </c:val>
          <c:extLst>
            <c:ext xmlns:c16="http://schemas.microsoft.com/office/drawing/2014/chart" uri="{C3380CC4-5D6E-409C-BE32-E72D297353CC}">
              <c16:uniqueId val="{00000003-36EB-426D-9FEE-34D32BAD15D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4-36EB-426D-9FEE-34D32BAD15D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13.41228592</c:v>
                </c:pt>
                <c:pt idx="1">
                  <c:v>0</c:v>
                </c:pt>
                <c:pt idx="2">
                  <c:v>0</c:v>
                </c:pt>
                <c:pt idx="3">
                  <c:v>27.453646890000002</c:v>
                </c:pt>
                <c:pt idx="4">
                  <c:v>13.754656199999999</c:v>
                </c:pt>
                <c:pt idx="5">
                  <c:v>12.33044042</c:v>
                </c:pt>
              </c:numCache>
            </c:numRef>
          </c:val>
          <c:extLst>
            <c:ext xmlns:c16="http://schemas.microsoft.com/office/drawing/2014/chart" uri="{C3380CC4-5D6E-409C-BE32-E72D297353CC}">
              <c16:uniqueId val="{00000005-36EB-426D-9FEE-34D32BAD15D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57.5</c:v>
                </c:pt>
                <c:pt idx="17">
                  <c:v>57.5</c:v>
                </c:pt>
                <c:pt idx="18">
                  <c:v>57.5</c:v>
                </c:pt>
                <c:pt idx="19">
                  <c:v>57.5</c:v>
                </c:pt>
                <c:pt idx="20">
                  <c:v>57.5</c:v>
                </c:pt>
                <c:pt idx="21">
                  <c:v>57.5</c:v>
                </c:pt>
                <c:pt idx="22">
                  <c:v>57.5</c:v>
                </c:pt>
                <c:pt idx="23">
                  <c:v>57.5</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1B-4E1A-808F-6946022099D7}"/>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1B-4E1A-808F-6946022099D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CA-4029-BF96-BEAE91CA50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CA-4029-BF96-BEAE91CA50F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CA-4029-BF96-BEAE91CA50F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CA-4029-BF96-BEAE91CA50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FCA-4029-BF96-BEAE91CA50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14-4AC8-AA97-B3D9BBAFB3AD}"/>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77-4836-8468-66748FA8FD9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77-4836-8468-66748FA8FD9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B4-450E-A898-FAB8226EA52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B4-450E-A898-FAB8226EA5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FC-4B55-A150-80FC3F3BC8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FC-4B55-A150-80FC3F3BC85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FC-4B55-A150-80FC3F3BC85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3D-4254-BC7B-E84778F04A1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3D-4254-BC7B-E84778F04A1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3D-4254-BC7B-E84778F04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1B-4E1A-808F-6946022099D7}"/>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1B-4E1A-808F-6946022099D7}"/>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1B-4E1A-808F-6946022099D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87-4392-B7DD-374E859A210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CA-4029-BF96-BEAE91CA50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CA-4029-BF96-BEAE91CA50F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CA-4029-BF96-BEAE91CA50F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CA-4029-BF96-BEAE91CA50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CA-4029-BF96-BEAE91CA50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14-4AC8-AA97-B3D9BBAFB3AD}"/>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77-4836-8468-66748FA8FD9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77-4836-8468-66748FA8FD9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B4-450E-A898-FAB8226EA52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B4-450E-A898-FAB8226EA5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FC-4B55-A150-80FC3F3BC8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FC-4B55-A150-80FC3F3BC85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FC-4B55-A150-80FC3F3BC85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3D-4254-BC7B-E84778F04A1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3D-4254-BC7B-E84778F04A1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3D-4254-BC7B-E84778F04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57.487810540979801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62.1</c:v>
                </c:pt>
                <c:pt idx="17">
                  <c:v>62.1</c:v>
                </c:pt>
                <c:pt idx="18">
                  <c:v>62.1</c:v>
                </c:pt>
                <c:pt idx="19">
                  <c:v>62.1</c:v>
                </c:pt>
                <c:pt idx="20">
                  <c:v>62.1</c:v>
                </c:pt>
                <c:pt idx="21">
                  <c:v>62.1</c:v>
                </c:pt>
                <c:pt idx="22">
                  <c:v>62.1</c:v>
                </c:pt>
                <c:pt idx="23">
                  <c:v>62.1</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1B-4E1A-808F-6946022099D7}"/>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1B-4E1A-808F-6946022099D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CA-4029-BF96-BEAE91CA50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CA-4029-BF96-BEAE91CA50F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CA-4029-BF96-BEAE91CA50F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CA-4029-BF96-BEAE91CA50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CA-4029-BF96-BEAE91CA50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14-4AC8-AA97-B3D9BBAFB3AD}"/>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77-4836-8468-66748FA8FD9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77-4836-8468-66748FA8FD9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B4-450E-A898-FAB8226EA52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B4-450E-A898-FAB8226EA5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C-4B55-A150-80FC3F3BC8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C-4B55-A150-80FC3F3BC85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C-4B55-A150-80FC3F3BC85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D-4254-BC7B-E84778F04A1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D-4254-BC7B-E84778F04A1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3D-4254-BC7B-E84778F04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62.128097117649006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40608"/>
        <c:axId val="90742144"/>
      </c:scatterChart>
      <c:valAx>
        <c:axId val="9074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2144"/>
        <c:crosses val="autoZero"/>
        <c:crossBetween val="midCat"/>
        <c:majorUnit val="5"/>
      </c:valAx>
      <c:valAx>
        <c:axId val="9074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42.3</c:v>
                </c:pt>
                <c:pt idx="11">
                  <c:v>42.3</c:v>
                </c:pt>
                <c:pt idx="12">
                  <c:v>42.3</c:v>
                </c:pt>
                <c:pt idx="13">
                  <c:v>42.3</c:v>
                </c:pt>
                <c:pt idx="14">
                  <c:v>42.3</c:v>
                </c:pt>
                <c:pt idx="15">
                  <c:v>45.7</c:v>
                </c:pt>
                <c:pt idx="16">
                  <c:v>49.2</c:v>
                </c:pt>
                <c:pt idx="17">
                  <c:v>52.7</c:v>
                </c:pt>
                <c:pt idx="18">
                  <c:v>56.1</c:v>
                </c:pt>
                <c:pt idx="19">
                  <c:v>59.6</c:v>
                </c:pt>
                <c:pt idx="20">
                  <c:v>63.1</c:v>
                </c:pt>
                <c:pt idx="21">
                  <c:v>66.5</c:v>
                </c:pt>
                <c:pt idx="22">
                  <c:v>70</c:v>
                </c:pt>
                <c:pt idx="23">
                  <c:v>70.099999999999994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5F-48D1-9AB0-A9C164399F8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5F-48D1-9AB0-A9C164399F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F3D-4EF1-83C9-7590ECBAB42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F3D-4EF1-83C9-7590ECBAB42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F3D-4EF1-83C9-7590ECBAB4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F3D-4EF1-83C9-7590ECBAB4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F3D-4EF1-83C9-7590ECBAB4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F1-4FD1-8DCA-6C1545DC525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0C-417A-8932-60CA42DF2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0C-417A-8932-60CA42DF2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86-4346-9F87-C088657D7EC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86-4346-9F87-C088657D7EC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A0-442B-9DE5-8FFB35319AD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A0-442B-9DE5-8FFB35319A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A0-442B-9DE5-8FFB35319AD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10-4C08-8ED6-DC94F87F412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10-4C08-8ED6-DC94F87F41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10-4C08-8ED6-DC94F87F4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5F-48D1-9AB0-A9C164399F8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5F-48D1-9AB0-A9C164399F82}"/>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5F-48D1-9AB0-A9C164399F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CC-4BB7-85A2-CE42F9F575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3D-4EF1-83C9-7590ECBAB42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3D-4EF1-83C9-7590ECBAB42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3D-4EF1-83C9-7590ECBAB4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F3D-4EF1-83C9-7590ECBAB4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F3D-4EF1-83C9-7590ECBAB4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F1-4FD1-8DCA-6C1545DC525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0C-417A-8932-60CA42DF2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0C-417A-8932-60CA42DF2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86-4346-9F87-C088657D7EC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86-4346-9F87-C088657D7EC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A0-442B-9DE5-8FFB35319AD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A0-442B-9DE5-8FFB35319A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A0-442B-9DE5-8FFB35319AD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10-4C08-8ED6-DC94F87F412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10-4C08-8ED6-DC94F87F41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10-4C08-8ED6-DC94F87F4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42.83</c:v>
                </c:pt>
                <c:pt idx="5">
                  <c:v>#N/A</c:v>
                </c:pt>
                <c:pt idx="6">
                  <c:v>#N/A</c:v>
                </c:pt>
                <c:pt idx="7">
                  <c:v>69.106399999999994</c:v>
                </c:pt>
                <c:pt idx="8">
                  <c:v>#N/A</c:v>
                </c:pt>
                <c:pt idx="9">
                  <c:v>#N/A</c:v>
                </c:pt>
                <c:pt idx="10">
                  <c:v>#N/A</c:v>
                </c:pt>
                <c:pt idx="11">
                  <c:v>#N/A</c:v>
                </c:pt>
                <c:pt idx="12">
                  <c:v>56.26113064523495</c:v>
                </c:pt>
                <c:pt idx="13">
                  <c:v>#N/A</c:v>
                </c:pt>
                <c:pt idx="14">
                  <c:v>#N/A</c:v>
                </c:pt>
                <c:pt idx="15">
                  <c:v>#N/A</c:v>
                </c:pt>
                <c:pt idx="16">
                  <c:v>70.209999999999994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70.099999999999994</c:v>
                </c:pt>
                <c:pt idx="12">
                  <c:v>70.099999999999994</c:v>
                </c:pt>
                <c:pt idx="13">
                  <c:v>70.099999999999994</c:v>
                </c:pt>
                <c:pt idx="14">
                  <c:v>70.099999999999994</c:v>
                </c:pt>
                <c:pt idx="15">
                  <c:v>70.099999999999994</c:v>
                </c:pt>
                <c:pt idx="16">
                  <c:v>70.099999999999994</c:v>
                </c:pt>
                <c:pt idx="17">
                  <c:v>70.099999999999994</c:v>
                </c:pt>
                <c:pt idx="18">
                  <c:v>70.099999999999994</c:v>
                </c:pt>
                <c:pt idx="19">
                  <c:v>70.099999999999994</c:v>
                </c:pt>
                <c:pt idx="20">
                  <c:v>70.099999999999994</c:v>
                </c:pt>
                <c:pt idx="21">
                  <c:v>70.099999999999994</c:v>
                </c:pt>
                <c:pt idx="22">
                  <c:v>70.099999999999994</c:v>
                </c:pt>
                <c:pt idx="23">
                  <c:v>70.099999999999994</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5F-48D1-9AB0-A9C164399F82}"/>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5F-48D1-9AB0-A9C164399F82}"/>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5F-48D1-9AB0-A9C164399F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3D-4EF1-83C9-7590ECBAB4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3D-4EF1-83C9-7590ECBAB428}"/>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3D-4EF1-83C9-7590ECBAB4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3D-4EF1-83C9-7590ECBAB4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3D-4EF1-83C9-7590ECBAB4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1-4FD1-8DCA-6C1545DC525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0C-417A-8932-60CA42DF2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0C-417A-8932-60CA42DF2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86-4346-9F87-C088657D7EC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86-4346-9F87-C088657D7EC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A0-442B-9DE5-8FFB35319AD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A0-442B-9DE5-8FFB35319A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A0-442B-9DE5-8FFB35319AD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C08-8ED6-DC94F87F412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10-4C08-8ED6-DC94F87F41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10-4C08-8ED6-DC94F87F4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65.099999999999994</c:v>
                </c:pt>
                <c:pt idx="6">
                  <c:v>#N/A</c:v>
                </c:pt>
                <c:pt idx="7">
                  <c:v>#N/A</c:v>
                </c:pt>
                <c:pt idx="8">
                  <c:v>#N/A</c:v>
                </c:pt>
                <c:pt idx="9">
                  <c:v>#N/A</c:v>
                </c:pt>
                <c:pt idx="10">
                  <c:v>#N/A</c:v>
                </c:pt>
                <c:pt idx="11">
                  <c:v>#N/A</c:v>
                </c:pt>
                <c:pt idx="12">
                  <c:v>75.164391068085308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893120"/>
        <c:axId val="91907200"/>
      </c:scatterChart>
      <c:valAx>
        <c:axId val="9189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7200"/>
        <c:crosses val="autoZero"/>
        <c:crossBetween val="midCat"/>
        <c:majorUnit val="5"/>
      </c:valAx>
      <c:valAx>
        <c:axId val="91907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70.618599709999998</c:v>
                </c:pt>
                <c:pt idx="1">
                  <c:v>1E-10</c:v>
                </c:pt>
                <c:pt idx="2">
                  <c:v>1E-10</c:v>
                </c:pt>
                <c:pt idx="3">
                  <c:v>27.967760120000001</c:v>
                </c:pt>
                <c:pt idx="4">
                  <c:v>64.008813040000007</c:v>
                </c:pt>
                <c:pt idx="5">
                  <c:v>79.252573319999996</c:v>
                </c:pt>
              </c:numCache>
            </c:numRef>
          </c:val>
          <c:extLst>
            <c:ext xmlns:c16="http://schemas.microsoft.com/office/drawing/2014/chart" uri="{C3380CC4-5D6E-409C-BE32-E72D297353CC}">
              <c16:uniqueId val="{00000000-DFD1-4646-BFBC-B91242520D3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15.74375963</c:v>
                </c:pt>
                <c:pt idx="1">
                  <c:v>1E-10</c:v>
                </c:pt>
                <c:pt idx="2">
                  <c:v>1E-10</c:v>
                </c:pt>
                <c:pt idx="3">
                  <c:v>52.638561809999999</c:v>
                </c:pt>
                <c:pt idx="4">
                  <c:v>22.976065040000002</c:v>
                </c:pt>
                <c:pt idx="5">
                  <c:v>0.24137334739999999</c:v>
                </c:pt>
              </c:numCache>
            </c:numRef>
          </c:val>
          <c:extLst>
            <c:ext xmlns:c16="http://schemas.microsoft.com/office/drawing/2014/chart" uri="{C3380CC4-5D6E-409C-BE32-E72D297353CC}">
              <c16:uniqueId val="{00000001-DFD1-4646-BFBC-B91242520D3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2-DFD1-4646-BFBC-B91242520D3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13.637640660000001</c:v>
                </c:pt>
                <c:pt idx="1">
                  <c:v>1E-10</c:v>
                </c:pt>
                <c:pt idx="2">
                  <c:v>1E-10</c:v>
                </c:pt>
                <c:pt idx="3">
                  <c:v>19.39367807</c:v>
                </c:pt>
                <c:pt idx="4">
                  <c:v>13.01512192</c:v>
                </c:pt>
                <c:pt idx="5">
                  <c:v>20.50605333</c:v>
                </c:pt>
              </c:numCache>
            </c:numRef>
          </c:val>
          <c:extLst>
            <c:ext xmlns:c16="http://schemas.microsoft.com/office/drawing/2014/chart" uri="{C3380CC4-5D6E-409C-BE32-E72D297353CC}">
              <c16:uniqueId val="{00000003-DFD1-4646-BFBC-B91242520D3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98.8</c:v>
                </c:pt>
                <c:pt idx="1">
                  <c:v>98.9</c:v>
                </c:pt>
                <c:pt idx="2">
                  <c:v>99</c:v>
                </c:pt>
                <c:pt idx="3">
                  <c:v>99</c:v>
                </c:pt>
                <c:pt idx="4">
                  <c:v>99.1</c:v>
                </c:pt>
                <c:pt idx="5">
                  <c:v>99.1</c:v>
                </c:pt>
                <c:pt idx="6">
                  <c:v>99.2</c:v>
                </c:pt>
                <c:pt idx="7">
                  <c:v>99.3</c:v>
                </c:pt>
                <c:pt idx="8">
                  <c:v>99.3</c:v>
                </c:pt>
                <c:pt idx="9">
                  <c:v>99.4</c:v>
                </c:pt>
                <c:pt idx="10">
                  <c:v>99.4</c:v>
                </c:pt>
                <c:pt idx="11">
                  <c:v>99.5</c:v>
                </c:pt>
                <c:pt idx="12">
                  <c:v>99.6</c:v>
                </c:pt>
                <c:pt idx="13">
                  <c:v>99.6</c:v>
                </c:pt>
                <c:pt idx="14">
                  <c:v>99.7</c:v>
                </c:pt>
                <c:pt idx="15">
                  <c:v>99.7</c:v>
                </c:pt>
                <c:pt idx="16">
                  <c:v>99.8</c:v>
                </c:pt>
                <c:pt idx="17">
                  <c:v>99.9</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D78-42F4-A9D0-F1CB6C1E032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78-42F4-A9D0-F1CB6C1E0321}"/>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78-42F4-A9D0-F1CB6C1E0321}"/>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78-42F4-A9D0-F1CB6C1E032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7D-434A-9087-93340657580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6A-4715-A2A2-DC642FEBA6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6A-4715-A2A2-DC642FEBA6C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6A-4715-A2A2-DC642FEBA6C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6A-4715-A2A2-DC642FEBA6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6A-4715-A2A2-DC642FEBA6C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9B-46E8-9E9D-378000BD978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B2-4D65-B15A-206DF9B82B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B2-4D65-B15A-206DF9B82BB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56-460E-9F73-4F3CF860DE9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56-460E-9F73-4F3CF860DE9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03-42D4-B68B-F6AC24DDF1A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03-42D4-B68B-F6AC24DDF1A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03-42D4-B68B-F6AC24DDF1A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0B-44FD-8D53-84865B1AF6B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0B-44FD-8D53-84865B1AF6B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0B-44FD-8D53-84865B1AF6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98.378810000000001</c:v>
                </c:pt>
                <c:pt idx="1">
                  <c:v>99.732929999999996</c:v>
                </c:pt>
                <c:pt idx="2">
                  <c:v>99.806560000000005</c:v>
                </c:pt>
                <c:pt idx="3">
                  <c:v>99.97</c:v>
                </c:pt>
                <c:pt idx="4">
                  <c:v>#N/A</c:v>
                </c:pt>
                <c:pt idx="5">
                  <c:v>99.975903159048599</c:v>
                </c:pt>
                <c:pt idx="6">
                  <c:v>#N/A</c:v>
                </c:pt>
                <c:pt idx="7">
                  <c:v>#N/A</c:v>
                </c:pt>
                <c:pt idx="8">
                  <c:v>100</c:v>
                </c:pt>
                <c:pt idx="9">
                  <c:v>#N/A</c:v>
                </c:pt>
                <c:pt idx="10">
                  <c:v>#N/A</c:v>
                </c:pt>
                <c:pt idx="11">
                  <c:v>100</c:v>
                </c:pt>
                <c:pt idx="12">
                  <c:v>100</c:v>
                </c:pt>
                <c:pt idx="13">
                  <c:v>#N/A</c:v>
                </c:pt>
                <c:pt idx="14">
                  <c:v>#N/A</c:v>
                </c:pt>
                <c:pt idx="15">
                  <c:v>#N/A</c:v>
                </c:pt>
                <c:pt idx="16">
                  <c:v>#N/A</c:v>
                </c:pt>
                <c:pt idx="17">
                  <c:v>100</c:v>
                </c:pt>
                <c:pt idx="18">
                  <c:v>100</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D78-42F4-A9D0-F1CB6C1E032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84.4</c:v>
                </c:pt>
                <c:pt idx="11">
                  <c:v>84.4</c:v>
                </c:pt>
                <c:pt idx="12">
                  <c:v>84.4</c:v>
                </c:pt>
                <c:pt idx="13">
                  <c:v>84.4</c:v>
                </c:pt>
                <c:pt idx="14">
                  <c:v>84.4</c:v>
                </c:pt>
                <c:pt idx="15">
                  <c:v>84.7</c:v>
                </c:pt>
                <c:pt idx="16">
                  <c:v>84.9</c:v>
                </c:pt>
                <c:pt idx="17">
                  <c:v>85.1</c:v>
                </c:pt>
                <c:pt idx="18">
                  <c:v>85.4</c:v>
                </c:pt>
                <c:pt idx="19">
                  <c:v>85.6</c:v>
                </c:pt>
                <c:pt idx="20">
                  <c:v>85.9</c:v>
                </c:pt>
                <c:pt idx="21">
                  <c:v>86.1</c:v>
                </c:pt>
                <c:pt idx="22">
                  <c:v>86.3</c:v>
                </c:pt>
                <c:pt idx="23">
                  <c:v>86.6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6A-4715-A2A2-DC642FEBA6C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6A-4715-A2A2-DC642FEBA6C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9B-46E8-9E9D-378000BD9788}"/>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B2-4D65-B15A-206DF9B82BBB}"/>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B2-4D65-B15A-206DF9B82BBB}"/>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56-460E-9F73-4F3CF860DE9B}"/>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56-460E-9F73-4F3CF860DE9B}"/>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03-42D4-B68B-F6AC24DDF1A6}"/>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03-42D4-B68B-F6AC24DDF1A6}"/>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03-42D4-B68B-F6AC24DDF1A6}"/>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0B-44FD-8D53-84865B1AF6BE}"/>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0B-44FD-8D53-84865B1AF6B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0B-44FD-8D53-84865B1AF6B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85.390841856601426</c:v>
                </c:pt>
                <c:pt idx="4">
                  <c:v>#N/A</c:v>
                </c:pt>
                <c:pt idx="5">
                  <c:v>86.840289918070738</c:v>
                </c:pt>
                <c:pt idx="6">
                  <c:v>#N/A</c:v>
                </c:pt>
                <c:pt idx="7">
                  <c:v>#N/A</c:v>
                </c:pt>
                <c:pt idx="8">
                  <c:v>85.771119682476012</c:v>
                </c:pt>
                <c:pt idx="9">
                  <c:v>#N/A</c:v>
                </c:pt>
                <c:pt idx="10">
                  <c:v>#N/A</c:v>
                </c:pt>
                <c:pt idx="11">
                  <c:v>86.444160604209486</c:v>
                </c:pt>
                <c:pt idx="12">
                  <c:v>79.044455345472983</c:v>
                </c:pt>
                <c:pt idx="13">
                  <c:v>#N/A</c:v>
                </c:pt>
                <c:pt idx="14">
                  <c:v>#N/A</c:v>
                </c:pt>
                <c:pt idx="15">
                  <c:v>#N/A</c:v>
                </c:pt>
                <c:pt idx="16">
                  <c:v>#N/A</c:v>
                </c:pt>
                <c:pt idx="17">
                  <c:v>88.072954633294358</c:v>
                </c:pt>
                <c:pt idx="18">
                  <c:v>88.305517147364114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68.900000000000006</c:v>
                </c:pt>
                <c:pt idx="12">
                  <c:v>68.900000000000006</c:v>
                </c:pt>
                <c:pt idx="13">
                  <c:v>68.900000000000006</c:v>
                </c:pt>
                <c:pt idx="14">
                  <c:v>68.900000000000006</c:v>
                </c:pt>
                <c:pt idx="15">
                  <c:v>68.900000000000006</c:v>
                </c:pt>
                <c:pt idx="16">
                  <c:v>69.7</c:v>
                </c:pt>
                <c:pt idx="17">
                  <c:v>70.599999999999994</c:v>
                </c:pt>
                <c:pt idx="18">
                  <c:v>71.400000000000006</c:v>
                </c:pt>
                <c:pt idx="19">
                  <c:v>72.2</c:v>
                </c:pt>
                <c:pt idx="20">
                  <c:v>73</c:v>
                </c:pt>
                <c:pt idx="21">
                  <c:v>73.900000000000006</c:v>
                </c:pt>
                <c:pt idx="22">
                  <c:v>74.7</c:v>
                </c:pt>
                <c:pt idx="23">
                  <c:v>75.5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78-42F4-A9D0-F1CB6C1E0321}"/>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78-42F4-A9D0-F1CB6C1E0321}"/>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78-42F4-A9D0-F1CB6C1E032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7D-434A-9087-93340657580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6A-4715-A2A2-DC642FEBA6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6A-4715-A2A2-DC642FEBA6C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6A-4715-A2A2-DC642FEBA6C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6A-4715-A2A2-DC642FEBA6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6A-4715-A2A2-DC642FEBA6C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9B-46E8-9E9D-378000BD978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B2-4D65-B15A-206DF9B82B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B2-4D65-B15A-206DF9B82BB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56-460E-9F73-4F3CF860DE9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56-460E-9F73-4F3CF860DE9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03-42D4-B68B-F6AC24DDF1A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03-42D4-B68B-F6AC24DDF1A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03-42D4-B68B-F6AC24DDF1A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0B-44FD-8D53-84865B1AF6B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0B-44FD-8D53-84865B1AF6B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B0B-44FD-8D53-84865B1AF6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65.69</c:v>
                </c:pt>
                <c:pt idx="6">
                  <c:v>#N/A</c:v>
                </c:pt>
                <c:pt idx="7">
                  <c:v>#N/A</c:v>
                </c:pt>
                <c:pt idx="8">
                  <c:v>73.269223622531044</c:v>
                </c:pt>
                <c:pt idx="9">
                  <c:v>#N/A</c:v>
                </c:pt>
                <c:pt idx="10">
                  <c:v>#N/A</c:v>
                </c:pt>
                <c:pt idx="11">
                  <c:v>73.937432697611129</c:v>
                </c:pt>
                <c:pt idx="12">
                  <c:v>78.036037044475108</c:v>
                </c:pt>
                <c:pt idx="13">
                  <c:v>#N/A</c:v>
                </c:pt>
                <c:pt idx="14">
                  <c:v>#N/A</c:v>
                </c:pt>
                <c:pt idx="15">
                  <c:v>#N/A</c:v>
                </c:pt>
                <c:pt idx="16">
                  <c:v>#N/A</c:v>
                </c:pt>
                <c:pt idx="17">
                  <c:v>72.599065206776515</c:v>
                </c:pt>
                <c:pt idx="18">
                  <c:v>73.869640306588551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43-47E4-90C0-591832CF836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43-47E4-90C0-591832CF836F}"/>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43-47E4-90C0-591832CF83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04-4CD3-A9D5-1A4A294556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8-4A1C-BDA4-1C8E59FEB0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8-4A1C-BDA4-1C8E59FEB0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8-4A1C-BDA4-1C8E59FEB0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8-4A1C-BDA4-1C8E59FEB0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8-4A1C-BDA4-1C8E59FEB0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CE-48EA-8692-D6CE46AAA36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12-4B1D-AEE4-F43DBAF2164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12-4B1D-AEE4-F43DBAF2164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78-4CED-A2F4-E58BA2FD0D0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78-4CED-A2F4-E58BA2FD0D0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63-464F-8128-FF01A1574B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63-464F-8128-FF01A1574B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63-464F-8128-FF01A1574B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CD-44A9-A59C-CC3BA09E86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D-44A9-A59C-CC3BA09E86D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CD-44A9-A59C-CC3BA09E86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43-47E4-90C0-591832CF836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43-47E4-90C0-591832CF836F}"/>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43-47E4-90C0-591832CF83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4-4CD3-A9D5-1A4A294556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8-4A1C-BDA4-1C8E59FEB0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8-4A1C-BDA4-1C8E59FEB0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8-4A1C-BDA4-1C8E59FEB0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8-4A1C-BDA4-1C8E59FEB0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8-4A1C-BDA4-1C8E59FEB0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CE-48EA-8692-D6CE46AAA36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12-4B1D-AEE4-F43DBAF2164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12-4B1D-AEE4-F43DBAF2164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78-4CED-A2F4-E58BA2FD0D0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78-4CED-A2F4-E58BA2FD0D0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63-464F-8128-FF01A1574B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63-464F-8128-FF01A1574B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63-464F-8128-FF01A1574B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CD-44A9-A59C-CC3BA09E86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CD-44A9-A59C-CC3BA09E86D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CD-44A9-A59C-CC3BA09E86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99.2</c:v>
                </c:pt>
                <c:pt idx="1">
                  <c:v>99.3</c:v>
                </c:pt>
                <c:pt idx="2">
                  <c:v>99.4</c:v>
                </c:pt>
                <c:pt idx="3">
                  <c:v>99.4</c:v>
                </c:pt>
                <c:pt idx="4">
                  <c:v>99.5</c:v>
                </c:pt>
                <c:pt idx="5">
                  <c:v>99.5</c:v>
                </c:pt>
                <c:pt idx="6">
                  <c:v>99.6</c:v>
                </c:pt>
                <c:pt idx="7">
                  <c:v>99.7</c:v>
                </c:pt>
                <c:pt idx="8">
                  <c:v>99.7</c:v>
                </c:pt>
                <c:pt idx="9">
                  <c:v>99.8</c:v>
                </c:pt>
                <c:pt idx="10">
                  <c:v>99.9</c:v>
                </c:pt>
                <c:pt idx="11">
                  <c:v>99.9</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E843-47E4-90C0-591832CF83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43-47E4-90C0-591832CF836F}"/>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43-47E4-90C0-591832CF836F}"/>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43-47E4-90C0-591832CF83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4-4CD3-A9D5-1A4A294556A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68-4A1C-BDA4-1C8E59FEB0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8-4A1C-BDA4-1C8E59FEB02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8-4A1C-BDA4-1C8E59FEB0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8-4A1C-BDA4-1C8E59FEB02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8-4A1C-BDA4-1C8E59FEB02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CE-48EA-8692-D6CE46AAA367}"/>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12-4B1D-AEE4-F43DBAF2164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12-4B1D-AEE4-F43DBAF2164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78-4CED-A2F4-E58BA2FD0D0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78-4CED-A2F4-E58BA2FD0D0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63-464F-8128-FF01A1574B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63-464F-8128-FF01A1574B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63-464F-8128-FF01A1574B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CD-44A9-A59C-CC3BA09E86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CD-44A9-A59C-CC3BA09E86D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CD-44A9-A59C-CC3BA09E86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99.129350000000002</c:v>
                </c:pt>
                <c:pt idx="1">
                  <c:v>99.893050000000002</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843-47E4-90C0-591832CF836F}"/>
            </c:ext>
          </c:extLst>
        </c:ser>
        <c:dLbls>
          <c:showLegendKey val="0"/>
          <c:showVal val="0"/>
          <c:showCatName val="0"/>
          <c:showSerName val="0"/>
          <c:showPercent val="0"/>
          <c:showBubbleSize val="0"/>
        </c:dLbls>
        <c:axId val="130783872"/>
        <c:axId val="130790144"/>
      </c:scatterChart>
      <c:valAx>
        <c:axId val="13078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144"/>
        <c:crosses val="autoZero"/>
        <c:crossBetween val="midCat"/>
        <c:majorUnit val="5"/>
      </c:valAx>
      <c:valAx>
        <c:axId val="13079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3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8-4BAC-BA77-F6EB7D6A2AEC}"/>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8-4BAC-BA77-F6EB7D6A2AEC}"/>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8-4BAC-BA77-F6EB7D6A2AE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E3-4BB1-B728-1312CB67B4F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3E-4467-B0DD-64E3E628C9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3E-4467-B0DD-64E3E628C9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3E-4467-B0DD-64E3E628C9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3E-4467-B0DD-64E3E628C9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3E-4467-B0DD-64E3E628C9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08-442D-999D-87087267D69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70-44C2-9D64-025256C6AC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70-44C2-9D64-025256C6AC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A2-4E5F-8359-7D7A3FDAC9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A2-4E5F-8359-7D7A3FDAC9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AA-4E01-9328-32E4562772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AA-4E01-9328-32E4562772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AA-4E01-9328-32E45627725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06-4DC8-B9CD-894B5DFE8DC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06-4DC8-B9CD-894B5DFE8DC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06-4DC8-B9CD-894B5DFE8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8-4BAC-BA77-F6EB7D6A2AEC}"/>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8-4BAC-BA77-F6EB7D6A2AEC}"/>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E8-4BAC-BA77-F6EB7D6A2AE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E3-4BB1-B728-1312CB67B4F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3E-4467-B0DD-64E3E628C9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3E-4467-B0DD-64E3E628C9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3E-4467-B0DD-64E3E628C9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3E-4467-B0DD-64E3E628C9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3E-4467-B0DD-64E3E628C9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08-442D-999D-87087267D69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70-44C2-9D64-025256C6AC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70-44C2-9D64-025256C6AC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A2-4E5F-8359-7D7A3FDAC9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A2-4E5F-8359-7D7A3FDAC9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AA-4E01-9328-32E4562772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AA-4E01-9328-32E4562772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AA-4E01-9328-32E45627725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06-4DC8-B9CD-894B5DFE8DC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06-4DC8-B9CD-894B5DFE8DC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06-4DC8-B9CD-894B5DFE8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97.4</c:v>
                </c:pt>
                <c:pt idx="1">
                  <c:v>97.6</c:v>
                </c:pt>
                <c:pt idx="2">
                  <c:v>97.8</c:v>
                </c:pt>
                <c:pt idx="3">
                  <c:v>97.9</c:v>
                </c:pt>
                <c:pt idx="4">
                  <c:v>98.1</c:v>
                </c:pt>
                <c:pt idx="5">
                  <c:v>98.3</c:v>
                </c:pt>
                <c:pt idx="6">
                  <c:v>98.4</c:v>
                </c:pt>
                <c:pt idx="7">
                  <c:v>98.6</c:v>
                </c:pt>
                <c:pt idx="8">
                  <c:v>98.8</c:v>
                </c:pt>
                <c:pt idx="9">
                  <c:v>98.9</c:v>
                </c:pt>
                <c:pt idx="10">
                  <c:v>99.1</c:v>
                </c:pt>
                <c:pt idx="11">
                  <c:v>99.3</c:v>
                </c:pt>
                <c:pt idx="12">
                  <c:v>99.4</c:v>
                </c:pt>
                <c:pt idx="13">
                  <c:v>99.6</c:v>
                </c:pt>
                <c:pt idx="14">
                  <c:v>99.8</c:v>
                </c:pt>
                <c:pt idx="15">
                  <c:v>99.9</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B3E8-4BAC-BA77-F6EB7D6A2AE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E8-4BAC-BA77-F6EB7D6A2AEC}"/>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E8-4BAC-BA77-F6EB7D6A2AEC}"/>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E8-4BAC-BA77-F6EB7D6A2AE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E3-4BB1-B728-1312CB67B4F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3E-4467-B0DD-64E3E628C9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3E-4467-B0DD-64E3E628C9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3E-4467-B0DD-64E3E628C9A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3E-4467-B0DD-64E3E628C9A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3E-4467-B0DD-64E3E628C9A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08-442D-999D-87087267D69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70-44C2-9D64-025256C6AC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70-44C2-9D64-025256C6AC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A2-4E5F-8359-7D7A3FDAC9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A2-4E5F-8359-7D7A3FDAC9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AA-4E01-9328-32E45627725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AA-4E01-9328-32E4562772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AA-4E01-9328-32E45627725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06-4DC8-B9CD-894B5DFE8DC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06-4DC8-B9CD-894B5DFE8DC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06-4DC8-B9CD-894B5DFE8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97.065219999999997</c:v>
                </c:pt>
                <c:pt idx="1">
                  <c:v>99.334220000000002</c:v>
                </c:pt>
                <c:pt idx="2">
                  <c:v>99.394220000000004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3E8-4BAC-BA77-F6EB7D6A2AEC}"/>
            </c:ext>
          </c:extLst>
        </c:ser>
        <c:dLbls>
          <c:showLegendKey val="0"/>
          <c:showVal val="0"/>
          <c:showCatName val="0"/>
          <c:showSerName val="0"/>
          <c:showPercent val="0"/>
          <c:showBubbleSize val="0"/>
        </c:dLbls>
        <c:axId val="138370432"/>
        <c:axId val="144909824"/>
      </c:scatterChart>
      <c:valAx>
        <c:axId val="138370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09824"/>
        <c:crosses val="autoZero"/>
        <c:crossBetween val="midCat"/>
        <c:majorUnit val="5"/>
      </c:valAx>
      <c:valAx>
        <c:axId val="14490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70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99.7</c:v>
                </c:pt>
                <c:pt idx="1">
                  <c:v>99.7</c:v>
                </c:pt>
                <c:pt idx="2">
                  <c:v>99.7</c:v>
                </c:pt>
                <c:pt idx="3">
                  <c:v>99.7</c:v>
                </c:pt>
                <c:pt idx="4">
                  <c:v>99.7</c:v>
                </c:pt>
                <c:pt idx="5">
                  <c:v>99.7</c:v>
                </c:pt>
                <c:pt idx="6">
                  <c:v>99</c:v>
                </c:pt>
                <c:pt idx="7">
                  <c:v>98.2</c:v>
                </c:pt>
                <c:pt idx="8">
                  <c:v>97.5</c:v>
                </c:pt>
                <c:pt idx="9">
                  <c:v>96.8</c:v>
                </c:pt>
                <c:pt idx="10">
                  <c:v>96</c:v>
                </c:pt>
                <c:pt idx="11">
                  <c:v>95.3</c:v>
                </c:pt>
                <c:pt idx="12">
                  <c:v>94.5</c:v>
                </c:pt>
                <c:pt idx="13">
                  <c:v>93.8</c:v>
                </c:pt>
                <c:pt idx="14">
                  <c:v>93</c:v>
                </c:pt>
                <c:pt idx="15">
                  <c:v>92.3</c:v>
                </c:pt>
                <c:pt idx="16">
                  <c:v>91.6</c:v>
                </c:pt>
                <c:pt idx="17">
                  <c:v>90.8</c:v>
                </c:pt>
                <c:pt idx="18">
                  <c:v>90.1</c:v>
                </c:pt>
                <c:pt idx="19">
                  <c:v>89.3</c:v>
                </c:pt>
                <c:pt idx="20">
                  <c:v>88.6</c:v>
                </c:pt>
                <c:pt idx="21">
                  <c:v>87.8</c:v>
                </c:pt>
                <c:pt idx="22">
                  <c:v>87.1</c:v>
                </c:pt>
                <c:pt idx="23">
                  <c:v>86.4</c:v>
                </c:pt>
              </c:numCache>
            </c:numRef>
          </c:yVal>
          <c:smooth val="0"/>
          <c:extLst>
            <c:ext xmlns:c16="http://schemas.microsoft.com/office/drawing/2014/chart" uri="{C3380CC4-5D6E-409C-BE32-E72D297353CC}">
              <c16:uniqueId val="{00000000-0D0E-4F91-A1C8-CCBE4706D80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0E-4F91-A1C8-CCBE4706D806}"/>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0E-4F91-A1C8-CCBE4706D806}"/>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0E-4F91-A1C8-CCBE4706D80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30-484C-AD5D-45DAE88348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5A-4056-BF9E-6026727BC79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5A-4056-BF9E-6026727BC79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5A-4056-BF9E-6026727BC79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A-4056-BF9E-6026727BC79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A-4056-BF9E-6026727BC7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19-4F1E-95B2-DA02712E880B}"/>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4F-4851-90C5-D23130EE1E8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4F-4851-90C5-D23130EE1E8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D3-4F9D-AAD4-A3B7F768FCB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D3-4F9D-AAD4-A3B7F768FCB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45-4619-B66D-DF3F076B80F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45-4619-B66D-DF3F076B80F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45-4619-B66D-DF3F076B80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2F-44EA-857B-ABD0C93F27B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2F-44EA-857B-ABD0C93F27B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2F-44EA-857B-ABD0C93F2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96.146510000000006</c:v>
                </c:pt>
                <c:pt idx="2">
                  <c:v>97.739940000000004</c:v>
                </c:pt>
                <c:pt idx="3">
                  <c:v>#N/A</c:v>
                </c:pt>
                <c:pt idx="4">
                  <c:v>#N/A</c:v>
                </c:pt>
                <c:pt idx="5">
                  <c:v>94.7</c:v>
                </c:pt>
                <c:pt idx="6">
                  <c:v>#N/A</c:v>
                </c:pt>
                <c:pt idx="7">
                  <c:v>#N/A</c:v>
                </c:pt>
                <c:pt idx="8">
                  <c:v>86.242181997957175</c:v>
                </c:pt>
                <c:pt idx="9">
                  <c:v>#N/A</c:v>
                </c:pt>
                <c:pt idx="10">
                  <c:v>#N/A</c:v>
                </c:pt>
                <c:pt idx="11">
                  <c:v>86.817163695599859</c:v>
                </c:pt>
                <c:pt idx="12">
                  <c:v>#N/A</c:v>
                </c:pt>
                <c:pt idx="13">
                  <c:v>#N/A</c:v>
                </c:pt>
                <c:pt idx="14">
                  <c:v>#N/A</c:v>
                </c:pt>
                <c:pt idx="15">
                  <c:v>86.186352266871125</c:v>
                </c:pt>
                <c:pt idx="16">
                  <c:v>#N/A</c:v>
                </c:pt>
                <c:pt idx="17">
                  <c:v>87.73021370274914</c:v>
                </c:pt>
                <c:pt idx="18">
                  <c:v>87.273983260006446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D0E-4F91-A1C8-CCBE4706D80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86.9</c:v>
                </c:pt>
                <c:pt idx="12">
                  <c:v>86.9</c:v>
                </c:pt>
                <c:pt idx="13">
                  <c:v>86.9</c:v>
                </c:pt>
                <c:pt idx="14">
                  <c:v>86.9</c:v>
                </c:pt>
                <c:pt idx="15">
                  <c:v>86.9</c:v>
                </c:pt>
                <c:pt idx="16">
                  <c:v>86.9</c:v>
                </c:pt>
                <c:pt idx="17">
                  <c:v>86.9</c:v>
                </c:pt>
                <c:pt idx="18">
                  <c:v>86.9</c:v>
                </c:pt>
                <c:pt idx="19">
                  <c:v>86.9</c:v>
                </c:pt>
                <c:pt idx="20">
                  <c:v>86.9</c:v>
                </c:pt>
                <c:pt idx="21">
                  <c:v>86.9</c:v>
                </c:pt>
                <c:pt idx="22">
                  <c:v>86.9</c:v>
                </c:pt>
                <c:pt idx="23">
                  <c:v>86.4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87.91</c:v>
                </c:pt>
                <c:pt idx="6">
                  <c:v>#N/A</c:v>
                </c:pt>
                <c:pt idx="7">
                  <c:v>#N/A</c:v>
                </c:pt>
                <c:pt idx="8">
                  <c:v>#N/A</c:v>
                </c:pt>
                <c:pt idx="9">
                  <c:v>#N/A</c:v>
                </c:pt>
                <c:pt idx="10">
                  <c:v>#N/A</c:v>
                </c:pt>
                <c:pt idx="11">
                  <c:v>#N/A</c:v>
                </c:pt>
                <c:pt idx="12">
                  <c:v>85.844612056903372</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27.2</c:v>
                </c:pt>
                <c:pt idx="12">
                  <c:v>27.2</c:v>
                </c:pt>
                <c:pt idx="13">
                  <c:v>27.2</c:v>
                </c:pt>
                <c:pt idx="14">
                  <c:v>27.2</c:v>
                </c:pt>
                <c:pt idx="15">
                  <c:v>27.2</c:v>
                </c:pt>
                <c:pt idx="16">
                  <c:v>32.6</c:v>
                </c:pt>
                <c:pt idx="17">
                  <c:v>38.1</c:v>
                </c:pt>
                <c:pt idx="18">
                  <c:v>43.5</c:v>
                </c:pt>
                <c:pt idx="19">
                  <c:v>48.9</c:v>
                </c:pt>
                <c:pt idx="20">
                  <c:v>54.3</c:v>
                </c:pt>
                <c:pt idx="21">
                  <c:v>59.8</c:v>
                </c:pt>
                <c:pt idx="22">
                  <c:v>65.2</c:v>
                </c:pt>
                <c:pt idx="23">
                  <c:v>70.599999999999994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0E-4F91-A1C8-CCBE4706D806}"/>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0E-4F91-A1C8-CCBE4706D806}"/>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0E-4F91-A1C8-CCBE4706D80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30-484C-AD5D-45DAE88348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A-4056-BF9E-6026727BC79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A-4056-BF9E-6026727BC79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A-4056-BF9E-6026727BC79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A-4056-BF9E-6026727BC79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A-4056-BF9E-6026727BC7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19-4F1E-95B2-DA02712E880B}"/>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4F-4851-90C5-D23130EE1E8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4F-4851-90C5-D23130EE1E8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D3-4F9D-AAD4-A3B7F768FCB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D3-4F9D-AAD4-A3B7F768FCB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45-4619-B66D-DF3F076B80F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45-4619-B66D-DF3F076B80F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45-4619-B66D-DF3F076B80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2F-44EA-857B-ABD0C93F27B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2F-44EA-857B-ABD0C93F27B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2F-44EA-857B-ABD0C93F2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34.119999999999997</c:v>
                </c:pt>
                <c:pt idx="6">
                  <c:v>#N/A</c:v>
                </c:pt>
                <c:pt idx="7">
                  <c:v>#N/A</c:v>
                </c:pt>
                <c:pt idx="8">
                  <c:v>#N/A</c:v>
                </c:pt>
                <c:pt idx="9">
                  <c:v>60.616908337599185</c:v>
                </c:pt>
                <c:pt idx="10">
                  <c:v>#N/A</c:v>
                </c:pt>
                <c:pt idx="11">
                  <c:v>#N/A</c:v>
                </c:pt>
                <c:pt idx="12">
                  <c:v>46.671363619902351</c:v>
                </c:pt>
                <c:pt idx="13">
                  <c:v>#N/A</c:v>
                </c:pt>
                <c:pt idx="14">
                  <c:v>#N/A</c:v>
                </c:pt>
                <c:pt idx="15">
                  <c:v>#N/A</c:v>
                </c:pt>
                <c:pt idx="16">
                  <c:v>65.118301301707206</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2656"/>
        <c:axId val="194504192"/>
      </c:scatterChart>
      <c:valAx>
        <c:axId val="19450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4192"/>
        <c:crosses val="autoZero"/>
        <c:crossBetween val="midCat"/>
        <c:majorUnit val="5"/>
      </c:valAx>
      <c:valAx>
        <c:axId val="194504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265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32-4B61-B681-4F93FAD4EEC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32-4B61-B681-4F93FAD4EEC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32-4B61-B681-4F93FAD4EEC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A7-4565-958D-B3F5DFA66D4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DC-42FC-9A5E-59F9F16155E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DC-42FC-9A5E-59F9F16155E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DC-42FC-9A5E-59F9F16155E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DC-42FC-9A5E-59F9F16155E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DC-42FC-9A5E-59F9F16155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A4-426F-A202-0945E2A99FA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7F-4F6D-B6BB-77180B9115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7F-4F6D-B6BB-77180B91153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C8-4E71-AD32-DC154D22D4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C8-4E71-AD32-DC154D22D4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6-41F2-B38A-4289785389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6-41F2-B38A-42897853891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B6-41F2-B38A-42897853891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45-46D4-81BC-04221AB81D3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45-46D4-81BC-04221AB81D3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45-46D4-81BC-04221AB81D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32-4B61-B681-4F93FAD4EEC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DC-42FC-9A5E-59F9F16155E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DC-42FC-9A5E-59F9F16155E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DC-42FC-9A5E-59F9F16155E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DC-42FC-9A5E-59F9F16155E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DC-42FC-9A5E-59F9F16155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A4-426F-A202-0945E2A99FA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7F-4F6D-B6BB-77180B9115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7F-4F6D-B6BB-77180B91153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C8-4E71-AD32-DC154D22D4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C8-4E71-AD32-DC154D22D4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B6-41F2-B38A-4289785389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B6-41F2-B38A-42897853891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B6-41F2-B38A-42897853891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45-46D4-81BC-04221AB81D3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45-46D4-81BC-04221AB81D3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45-46D4-81BC-04221AB81D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98.3</c:v>
                </c:pt>
                <c:pt idx="2">
                  <c:v>98.3</c:v>
                </c:pt>
                <c:pt idx="3">
                  <c:v>98.3</c:v>
                </c:pt>
                <c:pt idx="4">
                  <c:v>98.3</c:v>
                </c:pt>
                <c:pt idx="5">
                  <c:v>98.3</c:v>
                </c:pt>
                <c:pt idx="6">
                  <c:v>98.4</c:v>
                </c:pt>
                <c:pt idx="7">
                  <c:v>98.5</c:v>
                </c:pt>
                <c:pt idx="8">
                  <c:v>98.6</c:v>
                </c:pt>
                <c:pt idx="9">
                  <c:v>98.7</c:v>
                </c:pt>
                <c:pt idx="10">
                  <c:v>98.8</c:v>
                </c:pt>
                <c:pt idx="11">
                  <c:v>98.9</c:v>
                </c:pt>
                <c:pt idx="12">
                  <c:v>99</c:v>
                </c:pt>
                <c:pt idx="13">
                  <c:v>99.1</c:v>
                </c:pt>
                <c:pt idx="14">
                  <c:v>99.2</c:v>
                </c:pt>
                <c:pt idx="15">
                  <c:v>99.3</c:v>
                </c:pt>
                <c:pt idx="16">
                  <c:v>99.4</c:v>
                </c:pt>
                <c:pt idx="17">
                  <c:v>99.4</c:v>
                </c:pt>
                <c:pt idx="18">
                  <c:v>99.4</c:v>
                </c:pt>
                <c:pt idx="19">
                  <c:v>99.4</c:v>
                </c:pt>
                <c:pt idx="20">
                  <c:v>99.4</c:v>
                </c:pt>
                <c:pt idx="21">
                  <c:v>#N/A</c:v>
                </c:pt>
                <c:pt idx="22">
                  <c:v>#N/A</c:v>
                </c:pt>
                <c:pt idx="23">
                  <c:v>#N/A</c:v>
                </c:pt>
              </c:numCache>
            </c:numRef>
          </c:yVal>
          <c:smooth val="0"/>
          <c:extLst>
            <c:ext xmlns:c16="http://schemas.microsoft.com/office/drawing/2014/chart" uri="{C3380CC4-5D6E-409C-BE32-E72D297353CC}">
              <c16:uniqueId val="{00000007-E732-4B61-B681-4F93FAD4EEC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32-4B61-B681-4F93FAD4EECA}"/>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32-4B61-B681-4F93FAD4EECA}"/>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32-4B61-B681-4F93FAD4EEC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A7-4565-958D-B3F5DFA66D4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DC-42FC-9A5E-59F9F16155E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DC-42FC-9A5E-59F9F16155E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C-42FC-9A5E-59F9F16155E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DC-42FC-9A5E-59F9F16155E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DC-42FC-9A5E-59F9F16155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A4-426F-A202-0945E2A99FA8}"/>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7F-4F6D-B6BB-77180B9115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7F-4F6D-B6BB-77180B91153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C8-4E71-AD32-DC154D22D4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C8-4E71-AD32-DC154D22D4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6-41F2-B38A-4289785389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6-41F2-B38A-42897853891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B6-41F2-B38A-42897853891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45-46D4-81BC-04221AB81D3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45-46D4-81BC-04221AB81D3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45-46D4-81BC-04221AB81D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98.502669999999995</c:v>
                </c:pt>
                <c:pt idx="2">
                  <c:v>99.164369999999991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732-4B61-B681-4F93FAD4EECA}"/>
            </c:ext>
          </c:extLst>
        </c:ser>
        <c:dLbls>
          <c:showLegendKey val="0"/>
          <c:showVal val="0"/>
          <c:showCatName val="0"/>
          <c:showSerName val="0"/>
          <c:showPercent val="0"/>
          <c:showBubbleSize val="0"/>
        </c:dLbls>
        <c:axId val="303985408"/>
        <c:axId val="303986944"/>
      </c:scatterChart>
      <c:valAx>
        <c:axId val="303985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944"/>
        <c:crosses val="autoZero"/>
        <c:crossBetween val="midCat"/>
        <c:majorUnit val="5"/>
      </c:valAx>
      <c:valAx>
        <c:axId val="303986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12-4611-8542-478729600EA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12-4611-8542-478729600EA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12-4611-8542-478729600E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20-4CA8-83EA-174E2665297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1C-4728-8C02-C6616E7324D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1C-4728-8C02-C6616E7324D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1C-4728-8C02-C6616E7324D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1C-4728-8C02-C6616E732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1C-4728-8C02-C6616E7324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10-4BC9-B473-5B336020620E}"/>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27-4B2F-A5F3-A41EBF03F7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27-4B2F-A5F3-A41EBF03F7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71-40FF-8331-678AD730C9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71-40FF-8331-678AD730C9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66-4625-9BD9-5352CDFA3C0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66-4625-9BD9-5352CDFA3C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66-4625-9BD9-5352CDFA3C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19-4978-B0B3-98F5AD1E92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19-4978-B0B3-98F5AD1E92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19-4978-B0B3-98F5AD1E9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12-4611-8542-478729600EA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1C-4728-8C02-C6616E7324D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1C-4728-8C02-C6616E7324D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1C-4728-8C02-C6616E7324D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1C-4728-8C02-C6616E732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1C-4728-8C02-C6616E7324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10-4BC9-B473-5B336020620E}"/>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27-4B2F-A5F3-A41EBF03F7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27-4B2F-A5F3-A41EBF03F7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71-40FF-8331-678AD730C9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71-40FF-8331-678AD730C9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66-4625-9BD9-5352CDFA3C0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66-4625-9BD9-5352CDFA3C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66-4625-9BD9-5352CDFA3C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19-4978-B0B3-98F5AD1E92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19-4978-B0B3-98F5AD1E92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19-4978-B0B3-98F5AD1E9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89</c:v>
                </c:pt>
                <c:pt idx="2">
                  <c:v>89</c:v>
                </c:pt>
                <c:pt idx="3">
                  <c:v>89</c:v>
                </c:pt>
                <c:pt idx="4">
                  <c:v>89</c:v>
                </c:pt>
                <c:pt idx="5">
                  <c:v>89</c:v>
                </c:pt>
                <c:pt idx="6">
                  <c:v>89.6</c:v>
                </c:pt>
                <c:pt idx="7">
                  <c:v>90.3</c:v>
                </c:pt>
                <c:pt idx="8">
                  <c:v>90.9</c:v>
                </c:pt>
                <c:pt idx="9">
                  <c:v>91.5</c:v>
                </c:pt>
                <c:pt idx="10">
                  <c:v>92.2</c:v>
                </c:pt>
                <c:pt idx="11">
                  <c:v>92.8</c:v>
                </c:pt>
                <c:pt idx="12">
                  <c:v>93.4</c:v>
                </c:pt>
                <c:pt idx="13">
                  <c:v>94.1</c:v>
                </c:pt>
                <c:pt idx="14">
                  <c:v>94.7</c:v>
                </c:pt>
                <c:pt idx="15">
                  <c:v>95.3</c:v>
                </c:pt>
                <c:pt idx="16">
                  <c:v>96</c:v>
                </c:pt>
                <c:pt idx="17">
                  <c:v>96</c:v>
                </c:pt>
                <c:pt idx="18">
                  <c:v>96</c:v>
                </c:pt>
                <c:pt idx="19">
                  <c:v>96</c:v>
                </c:pt>
                <c:pt idx="20">
                  <c:v>96</c:v>
                </c:pt>
                <c:pt idx="21">
                  <c:v>#N/A</c:v>
                </c:pt>
                <c:pt idx="22">
                  <c:v>#N/A</c:v>
                </c:pt>
                <c:pt idx="23">
                  <c:v>#N/A</c:v>
                </c:pt>
              </c:numCache>
            </c:numRef>
          </c:yVal>
          <c:smooth val="0"/>
          <c:extLst>
            <c:ext xmlns:c16="http://schemas.microsoft.com/office/drawing/2014/chart" uri="{C3380CC4-5D6E-409C-BE32-E72D297353CC}">
              <c16:uniqueId val="{00000007-1412-4611-8542-478729600EA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12-4611-8542-478729600EA0}"/>
                </c:ext>
              </c:extLst>
            </c:dLbl>
            <c:dLbl>
              <c:idx val="1"/>
              <c:tx>
                <c:rich>
                  <a:bodyPr/>
                  <a:lstStyle/>
                  <a:p>
                    <a:pPr>
                      <a:defRPr sz="600" b="0" i="0">
                        <a:solidFill>
                          <a:srgbClr val="000000"/>
                        </a:solidFill>
                        <a:latin typeface="Arial"/>
                        <a:ea typeface="Arial"/>
                        <a:cs typeface="Arial"/>
                      </a:defRPr>
                    </a:pPr>
                    <a:r>
                      <a:rPr lang="en-US" sz="600"/>
                      <a:t>IFLS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12-4611-8542-478729600EA0}"/>
                </c:ext>
              </c:extLst>
            </c:dLbl>
            <c:dLbl>
              <c:idx val="2"/>
              <c:tx>
                <c:rich>
                  <a:bodyPr/>
                  <a:lstStyle/>
                  <a:p>
                    <a:pPr>
                      <a:defRPr sz="600" b="0" i="0">
                        <a:solidFill>
                          <a:srgbClr val="000000"/>
                        </a:solidFill>
                        <a:latin typeface="Arial"/>
                        <a:ea typeface="Arial"/>
                        <a:cs typeface="Arial"/>
                      </a:defRPr>
                    </a:pPr>
                    <a:r>
                      <a:rPr lang="en-US" sz="600"/>
                      <a:t>IFLS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12-4611-8542-478729600E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20-4CA8-83EA-174E2665297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1C-4728-8C02-C6616E7324D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1C-4728-8C02-C6616E7324D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1C-4728-8C02-C6616E7324D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1C-4728-8C02-C6616E732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1C-4728-8C02-C6616E7324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10-4BC9-B473-5B336020620E}"/>
                </c:ext>
              </c:extLst>
            </c:dLbl>
            <c:dLbl>
              <c:idx val="10"/>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27-4B2F-A5F3-A41EBF03F7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27-4B2F-A5F3-A41EBF03F7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71-40FF-8331-678AD730C9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71-40FF-8331-678AD730C9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66-4625-9BD9-5352CDFA3C0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66-4625-9BD9-5352CDFA3C0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66-4625-9BD9-5352CDFA3C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19-4978-B0B3-98F5AD1E92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19-4978-B0B3-98F5AD1E92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19-4978-B0B3-98F5AD1E9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2007</c:v>
                </c:pt>
                <c:pt idx="2">
                  <c:v>2014</c:v>
                </c:pt>
                <c:pt idx="3">
                  <c:v>2016</c:v>
                </c:pt>
                <c:pt idx="4">
                  <c:v>2016</c:v>
                </c:pt>
                <c:pt idx="5">
                  <c:v>2017</c:v>
                </c:pt>
                <c:pt idx="6">
                  <c:v>2017</c:v>
                </c:pt>
                <c:pt idx="7">
                  <c:v>2018</c:v>
                </c:pt>
                <c:pt idx="8">
                  <c:v>2018</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90.279629999999997</c:v>
                </c:pt>
                <c:pt idx="2">
                  <c:v>94.703530000000001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412-4611-8542-478729600EA0}"/>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A1A0F33-02F8-483B-A98C-3106ADF5E22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CB0868F-5181-409B-BF31-C5FBD1DBCB4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423A358-F8B4-465A-AC57-19189DCFD28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099F8CD-7CE6-4EE6-BAB8-23F4BAD9DB7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4816F4D-0679-447D-BE84-2BAC67A3581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836FBE3-8536-4C7C-BCC4-573022C98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A4A1B03-5829-4B1A-95D2-0EAAC7165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C813BC9-EA2B-4049-9C8F-B43296CBF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0440DA4-6EFB-4DE0-9593-02C1E85FCE4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DFB77D1-3745-4955-A365-B43D4711330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E21AE21-77C0-4FD3-9FD0-A668A99BBFE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E0F8AB7-AEB8-4795-A39B-6482C9BD992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45ED6D3-E711-4FB9-B3DB-2B6F2C56AD0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1DE1B8C-4BFF-4B93-9F96-D58623757DC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2E93A48-99B7-491E-9F0D-D731CE9925E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BB1B5-5BC8-4E77-85D1-D3D3A755593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144</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151</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Indonesia</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375</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145</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152</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153</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344</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146</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2" t="s">
        <v>147</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3" t="s">
        <v>148</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4" t="s">
        <v>149</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150</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V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s>
  <sheetData>
    <row xmlns:x14ac="http://schemas.microsoft.com/office/spreadsheetml/2009/9/ac" r="1" s="311" customFormat="true" ht="30" customHeight="true" x14ac:dyDescent="0.25">
      <c r="B1" s="329" t="s">
        <v>31</v>
      </c>
      <c r="C1" s="408" t="s">
        <v>310</v>
      </c>
      <c r="D1" s="317" t="s">
        <v>159</v>
      </c>
      <c r="E1" s="317"/>
      <c r="F1" s="317"/>
      <c r="G1" s="317"/>
      <c r="H1" s="317"/>
      <c r="I1" s="318"/>
      <c r="J1" s="308"/>
      <c r="K1" s="308"/>
      <c r="L1" s="329" t="s">
        <v>31</v>
      </c>
      <c r="M1" s="408" t="s">
        <v>311</v>
      </c>
      <c r="N1" s="317" t="s">
        <v>159</v>
      </c>
      <c r="O1" s="317"/>
      <c r="P1" s="317"/>
      <c r="Q1" s="317"/>
      <c r="R1" s="317"/>
      <c r="S1" s="318"/>
      <c r="T1" s="308"/>
      <c r="U1" s="308"/>
      <c r="V1" s="329" t="s">
        <v>31</v>
      </c>
      <c r="W1" s="408" t="s">
        <v>312</v>
      </c>
      <c r="X1" s="317" t="s">
        <v>159</v>
      </c>
      <c r="Y1" s="317"/>
      <c r="Z1" s="317"/>
      <c r="AA1" s="317"/>
      <c r="AB1" s="317"/>
      <c r="AC1" s="318"/>
      <c r="AD1" s="308"/>
      <c r="AE1" s="308"/>
      <c r="AF1" s="329" t="s">
        <v>31</v>
      </c>
      <c r="AG1" s="408" t="s">
        <v>313</v>
      </c>
      <c r="AH1" s="317" t="s">
        <v>159</v>
      </c>
      <c r="AI1" s="317"/>
      <c r="AJ1" s="317"/>
      <c r="AK1" s="317"/>
      <c r="AL1" s="317"/>
      <c r="AM1" s="318"/>
      <c r="AN1" s="308"/>
      <c r="AO1" s="308"/>
      <c r="AP1" s="329" t="s">
        <v>31</v>
      </c>
      <c r="AQ1" s="408" t="s">
        <v>313</v>
      </c>
      <c r="AR1" s="317" t="s">
        <v>159</v>
      </c>
      <c r="AS1" s="317"/>
      <c r="AT1" s="317"/>
      <c r="AU1" s="317"/>
      <c r="AV1" s="317"/>
      <c r="AW1" s="318"/>
      <c r="AX1" s="308"/>
      <c r="AY1" s="308"/>
      <c r="AZ1" s="329" t="s">
        <v>31</v>
      </c>
      <c r="BA1" s="408" t="s">
        <v>314</v>
      </c>
      <c r="BB1" s="317" t="s">
        <v>159</v>
      </c>
      <c r="BC1" s="317"/>
      <c r="BD1" s="317"/>
      <c r="BE1" s="317"/>
      <c r="BF1" s="317"/>
      <c r="BG1" s="318"/>
      <c r="BH1" s="308"/>
      <c r="BI1" s="308"/>
      <c r="BJ1" s="329" t="s">
        <v>31</v>
      </c>
      <c r="BK1" s="408" t="s">
        <v>314</v>
      </c>
      <c r="BL1" s="317" t="s">
        <v>159</v>
      </c>
      <c r="BM1" s="317"/>
      <c r="BN1" s="317"/>
      <c r="BO1" s="317"/>
      <c r="BP1" s="317"/>
      <c r="BQ1" s="318"/>
      <c r="BR1" s="308"/>
      <c r="BS1" s="308"/>
      <c r="BT1" s="329" t="s">
        <v>31</v>
      </c>
      <c r="BU1" s="408" t="s">
        <v>315</v>
      </c>
      <c r="BV1" s="317" t="s">
        <v>159</v>
      </c>
      <c r="BW1" s="317"/>
      <c r="BX1" s="317"/>
      <c r="BY1" s="317"/>
      <c r="BZ1" s="317"/>
      <c r="CA1" s="318"/>
      <c r="CB1" s="308"/>
      <c r="CC1" s="308"/>
      <c r="CD1" s="329" t="s">
        <v>31</v>
      </c>
      <c r="CE1" s="408" t="s">
        <v>315</v>
      </c>
      <c r="CF1" s="317" t="s">
        <v>159</v>
      </c>
      <c r="CG1" s="317"/>
      <c r="CH1" s="317"/>
      <c r="CI1" s="317"/>
      <c r="CJ1" s="317"/>
      <c r="CK1" s="318"/>
      <c r="CL1" s="308"/>
      <c r="CM1" s="308"/>
      <c r="CN1" s="329" t="s">
        <v>31</v>
      </c>
      <c r="CO1" s="408">
        <v>2019</v>
      </c>
      <c r="CP1" s="317" t="s">
        <v>159</v>
      </c>
      <c r="CQ1" s="317"/>
      <c r="CR1" s="317"/>
      <c r="CS1" s="317"/>
      <c r="CT1" s="317"/>
      <c r="CU1" s="318"/>
      <c r="CV1" s="308"/>
      <c r="CW1" s="308"/>
      <c r="CX1" s="329" t="s">
        <v>31</v>
      </c>
      <c r="CY1" s="408">
        <v>2019</v>
      </c>
      <c r="CZ1" s="317" t="s">
        <v>159</v>
      </c>
      <c r="DA1" s="317"/>
      <c r="DB1" s="317"/>
      <c r="DC1" s="317"/>
      <c r="DD1" s="317"/>
      <c r="DE1" s="318"/>
      <c r="DF1" s="308"/>
      <c r="DG1" s="308"/>
      <c r="DH1" s="329" t="s">
        <v>31</v>
      </c>
      <c r="DI1" s="408" t="s">
        <v>316</v>
      </c>
      <c r="DJ1" s="317" t="s">
        <v>159</v>
      </c>
      <c r="DK1" s="317"/>
      <c r="DL1" s="317"/>
      <c r="DM1" s="317"/>
      <c r="DN1" s="317"/>
      <c r="DO1" s="318"/>
      <c r="DP1" s="308"/>
      <c r="DQ1" s="308"/>
      <c r="DR1" s="329" t="s">
        <v>31</v>
      </c>
      <c r="DS1" s="408" t="s">
        <v>317</v>
      </c>
      <c r="DT1" s="317" t="s">
        <v>159</v>
      </c>
      <c r="DU1" s="317"/>
      <c r="DV1" s="317"/>
      <c r="DW1" s="317"/>
      <c r="DX1" s="317"/>
      <c r="DY1" s="318"/>
      <c r="DZ1" s="308"/>
      <c r="EA1" s="308"/>
      <c r="EB1" s="329" t="s">
        <v>31</v>
      </c>
      <c r="EC1" s="408">
        <v>2020</v>
      </c>
      <c r="ED1" s="317" t="s">
        <v>159</v>
      </c>
      <c r="EE1" s="317"/>
      <c r="EF1" s="317"/>
      <c r="EG1" s="317"/>
      <c r="EH1" s="317"/>
      <c r="EI1" s="318"/>
      <c r="EJ1" s="308"/>
      <c r="EK1" s="308"/>
      <c r="EL1" s="329" t="s">
        <v>31</v>
      </c>
      <c r="EM1" s="408">
        <v>2021</v>
      </c>
      <c r="EN1" s="317" t="s">
        <v>159</v>
      </c>
      <c r="EO1" s="317"/>
      <c r="EP1" s="317"/>
      <c r="EQ1" s="317"/>
      <c r="ER1" s="317"/>
      <c r="ES1" s="318"/>
      <c r="ET1" s="308"/>
      <c r="EU1" s="308"/>
      <c r="EV1" s="329" t="s">
        <v>31</v>
      </c>
      <c r="EW1" s="408">
        <v>2021</v>
      </c>
      <c r="EX1" s="317" t="s">
        <v>159</v>
      </c>
      <c r="EY1" s="317"/>
      <c r="EZ1" s="317"/>
      <c r="FA1" s="317"/>
      <c r="FB1" s="317"/>
      <c r="FC1" s="318"/>
      <c r="FD1" s="308"/>
      <c r="FE1" s="308"/>
      <c r="FF1" s="329" t="s">
        <v>31</v>
      </c>
      <c r="FG1" s="408">
        <v>2022</v>
      </c>
      <c r="FH1" s="317" t="s">
        <v>159</v>
      </c>
      <c r="FI1" s="317"/>
      <c r="FJ1" s="317"/>
      <c r="FK1" s="317"/>
      <c r="FL1" s="317"/>
      <c r="FM1" s="318"/>
      <c r="FN1" s="308"/>
      <c r="FO1" s="308"/>
      <c r="FP1" s="329" t="s">
        <v>31</v>
      </c>
      <c r="FQ1" s="408">
        <v>2022</v>
      </c>
      <c r="FR1" s="317" t="s">
        <v>159</v>
      </c>
      <c r="FS1" s="317"/>
      <c r="FT1" s="317"/>
      <c r="FU1" s="317"/>
      <c r="FV1" s="317"/>
      <c r="FW1" s="318"/>
      <c r="FX1" s="308"/>
      <c r="FY1" s="308"/>
      <c r="FZ1" s="329" t="s">
        <v>31</v>
      </c>
      <c r="GA1" s="408">
        <v>2023</v>
      </c>
      <c r="GB1" s="317" t="s">
        <v>159</v>
      </c>
      <c r="GC1" s="317"/>
      <c r="GD1" s="317"/>
      <c r="GE1" s="317"/>
      <c r="GF1" s="317"/>
      <c r="GG1" s="318"/>
      <c r="GH1" s="308"/>
      <c r="GI1" s="308"/>
    </row>
    <row xmlns:x14ac="http://schemas.microsoft.com/office/spreadsheetml/2009/9/ac" r="2" s="311" customFormat="true" ht="30" customHeight="true" x14ac:dyDescent="0.25">
      <c r="A2" s="569" t="s">
        <v>343</v>
      </c>
      <c r="B2" s="319" t="s">
        <v>299</v>
      </c>
      <c r="C2" s="270" t="s">
        <v>235</v>
      </c>
      <c r="D2" s="270" t="s">
        <v>234</v>
      </c>
      <c r="E2" s="320"/>
      <c r="F2" s="320"/>
      <c r="G2" s="320"/>
      <c r="H2" s="320"/>
      <c r="I2" s="321"/>
      <c r="J2" s="312" t="s">
        <v>318</v>
      </c>
      <c r="K2" s="312"/>
      <c r="L2" s="319" t="s">
        <v>300</v>
      </c>
      <c r="M2" s="270" t="s">
        <v>235</v>
      </c>
      <c r="N2" s="270" t="s">
        <v>245</v>
      </c>
      <c r="O2" s="320"/>
      <c r="P2" s="320"/>
      <c r="Q2" s="320"/>
      <c r="R2" s="320"/>
      <c r="S2" s="321"/>
      <c r="T2" s="312" t="s">
        <v>318</v>
      </c>
      <c r="U2" s="312"/>
      <c r="V2" s="319" t="s">
        <v>301</v>
      </c>
      <c r="W2" s="270" t="s">
        <v>235</v>
      </c>
      <c r="X2" s="270" t="s">
        <v>251</v>
      </c>
      <c r="Y2" s="320"/>
      <c r="Z2" s="320"/>
      <c r="AA2" s="320"/>
      <c r="AB2" s="320"/>
      <c r="AC2" s="321"/>
      <c r="AD2" s="312" t="s">
        <v>318</v>
      </c>
      <c r="AE2" s="312"/>
      <c r="AF2" s="319" t="s">
        <v>302</v>
      </c>
      <c r="AG2" s="270" t="s">
        <v>194</v>
      </c>
      <c r="AH2" s="270" t="s">
        <v>160</v>
      </c>
      <c r="AI2" s="320"/>
      <c r="AJ2" s="320"/>
      <c r="AK2" s="320"/>
      <c r="AL2" s="320"/>
      <c r="AM2" s="321"/>
      <c r="AN2" s="312" t="s">
        <v>318</v>
      </c>
      <c r="AO2" s="312"/>
      <c r="AP2" s="319" t="s">
        <v>303</v>
      </c>
      <c r="AQ2" s="270" t="s">
        <v>166</v>
      </c>
      <c r="AR2" s="270" t="s">
        <v>195</v>
      </c>
      <c r="AS2" s="320"/>
      <c r="AT2" s="320"/>
      <c r="AU2" s="320"/>
      <c r="AV2" s="320"/>
      <c r="AW2" s="321"/>
      <c r="AX2" s="312" t="s">
        <v>318</v>
      </c>
      <c r="AY2" s="312"/>
      <c r="AZ2" s="319" t="s">
        <v>304</v>
      </c>
      <c r="BA2" s="270" t="s">
        <v>194</v>
      </c>
      <c r="BB2" s="270" t="s">
        <v>287</v>
      </c>
      <c r="BC2" s="320"/>
      <c r="BD2" s="320"/>
      <c r="BE2" s="320"/>
      <c r="BF2" s="320"/>
      <c r="BG2" s="321"/>
      <c r="BH2" s="312" t="s">
        <v>318</v>
      </c>
      <c r="BI2" s="312"/>
      <c r="BJ2" s="319" t="s">
        <v>305</v>
      </c>
      <c r="BK2" s="270" t="s">
        <v>166</v>
      </c>
      <c r="BL2" s="270" t="s">
        <v>195</v>
      </c>
      <c r="BM2" s="320"/>
      <c r="BN2" s="320"/>
      <c r="BO2" s="320"/>
      <c r="BP2" s="320"/>
      <c r="BQ2" s="321"/>
      <c r="BR2" s="312" t="s">
        <v>318</v>
      </c>
      <c r="BS2" s="312"/>
      <c r="BT2" s="319" t="s">
        <v>306</v>
      </c>
      <c r="BU2" s="270" t="s">
        <v>166</v>
      </c>
      <c r="BV2" s="270" t="s">
        <v>195</v>
      </c>
      <c r="BW2" s="320"/>
      <c r="BX2" s="320"/>
      <c r="BY2" s="320"/>
      <c r="BZ2" s="320"/>
      <c r="CA2" s="321"/>
      <c r="CB2" s="312" t="s">
        <v>318</v>
      </c>
      <c r="CC2" s="312"/>
      <c r="CD2" s="319" t="s">
        <v>307</v>
      </c>
      <c r="CE2" s="270" t="s">
        <v>194</v>
      </c>
      <c r="CF2" s="270" t="s">
        <v>287</v>
      </c>
      <c r="CG2" s="320"/>
      <c r="CH2" s="320"/>
      <c r="CI2" s="320"/>
      <c r="CJ2" s="320"/>
      <c r="CK2" s="321"/>
      <c r="CL2" s="312" t="s">
        <v>318</v>
      </c>
      <c r="CM2" s="312"/>
      <c r="CN2" s="319" t="s">
        <v>339</v>
      </c>
      <c r="CO2" s="270" t="s">
        <v>166</v>
      </c>
      <c r="CP2" s="270" t="s">
        <v>195</v>
      </c>
      <c r="CQ2" s="320"/>
      <c r="CR2" s="320"/>
      <c r="CS2" s="320"/>
      <c r="CT2" s="320"/>
      <c r="CU2" s="321"/>
      <c r="CV2" s="312" t="s">
        <v>318</v>
      </c>
      <c r="CW2" s="312"/>
      <c r="CX2" s="319" t="s">
        <v>348</v>
      </c>
      <c r="CY2" s="270" t="s">
        <v>235</v>
      </c>
      <c r="CZ2" s="270" t="s">
        <v>349</v>
      </c>
      <c r="DA2" s="320"/>
      <c r="DB2" s="320"/>
      <c r="DC2" s="320"/>
      <c r="DD2" s="320"/>
      <c r="DE2" s="321"/>
      <c r="DF2" s="312" t="s">
        <v>318</v>
      </c>
      <c r="DG2" s="312"/>
      <c r="DH2" s="319" t="s">
        <v>308</v>
      </c>
      <c r="DI2" s="270" t="s">
        <v>194</v>
      </c>
      <c r="DJ2" s="270" t="s">
        <v>287</v>
      </c>
      <c r="DK2" s="320"/>
      <c r="DL2" s="320"/>
      <c r="DM2" s="320"/>
      <c r="DN2" s="320"/>
      <c r="DO2" s="321"/>
      <c r="DP2" s="312" t="s">
        <v>318</v>
      </c>
      <c r="DQ2" s="312"/>
      <c r="DR2" s="319" t="s">
        <v>309</v>
      </c>
      <c r="DS2" s="270" t="s">
        <v>194</v>
      </c>
      <c r="DT2" s="270" t="s">
        <v>264</v>
      </c>
      <c r="DU2" s="320"/>
      <c r="DV2" s="320"/>
      <c r="DW2" s="320"/>
      <c r="DX2" s="320"/>
      <c r="DY2" s="321"/>
      <c r="DZ2" s="312" t="s">
        <v>318</v>
      </c>
      <c r="EA2" s="312"/>
      <c r="EB2" s="319" t="s">
        <v>365</v>
      </c>
      <c r="EC2" s="270" t="s">
        <v>166</v>
      </c>
      <c r="ED2" s="270" t="s">
        <v>195</v>
      </c>
      <c r="EE2" s="320"/>
      <c r="EF2" s="320"/>
      <c r="EG2" s="320"/>
      <c r="EH2" s="320"/>
      <c r="EI2" s="321"/>
      <c r="EJ2" s="312" t="s">
        <v>318</v>
      </c>
      <c r="EK2" s="312"/>
      <c r="EL2" s="319" t="s">
        <v>367</v>
      </c>
      <c r="EM2" s="270" t="s">
        <v>166</v>
      </c>
      <c r="EN2" s="270" t="s">
        <v>195</v>
      </c>
      <c r="EO2" s="320"/>
      <c r="EP2" s="320"/>
      <c r="EQ2" s="320"/>
      <c r="ER2" s="320"/>
      <c r="ES2" s="321"/>
      <c r="ET2" s="312" t="s">
        <v>318</v>
      </c>
      <c r="EU2" s="312"/>
      <c r="EV2" s="319" t="s">
        <v>334</v>
      </c>
      <c r="EW2" s="270" t="s">
        <v>194</v>
      </c>
      <c r="EX2" s="270" t="s">
        <v>287</v>
      </c>
      <c r="EY2" s="320"/>
      <c r="EZ2" s="320"/>
      <c r="FA2" s="320"/>
      <c r="FB2" s="320"/>
      <c r="FC2" s="321"/>
      <c r="FD2" s="312" t="s">
        <v>318</v>
      </c>
      <c r="FE2" s="312"/>
      <c r="FF2" s="319" t="s">
        <v>371</v>
      </c>
      <c r="FG2" s="270" t="s">
        <v>166</v>
      </c>
      <c r="FH2" s="270" t="s">
        <v>195</v>
      </c>
      <c r="FI2" s="320"/>
      <c r="FJ2" s="320"/>
      <c r="FK2" s="320"/>
      <c r="FL2" s="320"/>
      <c r="FM2" s="321"/>
      <c r="FN2" s="312" t="s">
        <v>318</v>
      </c>
      <c r="FO2" s="312"/>
      <c r="FP2" s="319" t="s">
        <v>352</v>
      </c>
      <c r="FQ2" s="270" t="s">
        <v>194</v>
      </c>
      <c r="FR2" s="270" t="s">
        <v>287</v>
      </c>
      <c r="FS2" s="320"/>
      <c r="FT2" s="320"/>
      <c r="FU2" s="320"/>
      <c r="FV2" s="320"/>
      <c r="FW2" s="321"/>
      <c r="FX2" s="312" t="s">
        <v>318</v>
      </c>
      <c r="FY2" s="312"/>
      <c r="FZ2" s="319" t="s">
        <v>364</v>
      </c>
      <c r="GA2" s="270" t="s">
        <v>194</v>
      </c>
      <c r="GB2" s="270" t="s">
        <v>287</v>
      </c>
      <c r="GC2" s="320"/>
      <c r="GD2" s="320"/>
      <c r="GE2" s="320"/>
      <c r="GF2" s="320"/>
      <c r="GG2" s="321"/>
      <c r="GH2" s="312" t="s">
        <v>318</v>
      </c>
      <c r="GI2" s="312"/>
    </row>
    <row xmlns:x14ac="http://schemas.microsoft.com/office/spreadsheetml/2009/9/ac" r="3" s="250" customFormat="true" ht="18" customHeight="true" x14ac:dyDescent="0.25">
      <c r="A3" s="569"/>
      <c r="B3" s="358" t="s">
        <v>186</v>
      </c>
      <c r="C3" s="359" t="s">
        <v>56</v>
      </c>
      <c r="D3" s="360" t="s">
        <v>7</v>
      </c>
      <c r="E3" s="360" t="s">
        <v>1</v>
      </c>
      <c r="F3" s="360" t="s">
        <v>2</v>
      </c>
      <c r="G3" s="360" t="s">
        <v>16</v>
      </c>
      <c r="H3" s="360" t="s">
        <v>17</v>
      </c>
      <c r="I3" s="361" t="s">
        <v>18</v>
      </c>
      <c r="J3" s="248"/>
      <c r="K3" s="248"/>
      <c r="L3" s="358" t="s">
        <v>186</v>
      </c>
      <c r="M3" s="359" t="s">
        <v>56</v>
      </c>
      <c r="N3" s="360" t="s">
        <v>7</v>
      </c>
      <c r="O3" s="360" t="s">
        <v>1</v>
      </c>
      <c r="P3" s="360" t="s">
        <v>2</v>
      </c>
      <c r="Q3" s="360" t="s">
        <v>16</v>
      </c>
      <c r="R3" s="360" t="s">
        <v>17</v>
      </c>
      <c r="S3" s="361" t="s">
        <v>18</v>
      </c>
      <c r="T3" s="248"/>
      <c r="U3" s="248"/>
      <c r="V3" s="358" t="s">
        <v>186</v>
      </c>
      <c r="W3" s="359" t="s">
        <v>56</v>
      </c>
      <c r="X3" s="360" t="s">
        <v>7</v>
      </c>
      <c r="Y3" s="360" t="s">
        <v>1</v>
      </c>
      <c r="Z3" s="360" t="s">
        <v>2</v>
      </c>
      <c r="AA3" s="360" t="s">
        <v>16</v>
      </c>
      <c r="AB3" s="360" t="s">
        <v>17</v>
      </c>
      <c r="AC3" s="361" t="s">
        <v>18</v>
      </c>
      <c r="AD3" s="248"/>
      <c r="AE3" s="248"/>
      <c r="AF3" s="358" t="s">
        <v>186</v>
      </c>
      <c r="AG3" s="359" t="s">
        <v>56</v>
      </c>
      <c r="AH3" s="360" t="s">
        <v>7</v>
      </c>
      <c r="AI3" s="360" t="s">
        <v>1</v>
      </c>
      <c r="AJ3" s="360" t="s">
        <v>2</v>
      </c>
      <c r="AK3" s="360" t="s">
        <v>16</v>
      </c>
      <c r="AL3" s="360" t="s">
        <v>17</v>
      </c>
      <c r="AM3" s="361" t="s">
        <v>18</v>
      </c>
      <c r="AN3" s="248"/>
      <c r="AO3" s="248"/>
      <c r="AP3" s="358" t="s">
        <v>186</v>
      </c>
      <c r="AQ3" s="359" t="s">
        <v>56</v>
      </c>
      <c r="AR3" s="360" t="s">
        <v>7</v>
      </c>
      <c r="AS3" s="360" t="s">
        <v>1</v>
      </c>
      <c r="AT3" s="360" t="s">
        <v>2</v>
      </c>
      <c r="AU3" s="360" t="s">
        <v>16</v>
      </c>
      <c r="AV3" s="360" t="s">
        <v>17</v>
      </c>
      <c r="AW3" s="361" t="s">
        <v>18</v>
      </c>
      <c r="AX3" s="248"/>
      <c r="AY3" s="248"/>
      <c r="AZ3" s="358" t="s">
        <v>186</v>
      </c>
      <c r="BA3" s="359" t="s">
        <v>56</v>
      </c>
      <c r="BB3" s="360" t="s">
        <v>7</v>
      </c>
      <c r="BC3" s="360" t="s">
        <v>1</v>
      </c>
      <c r="BD3" s="360" t="s">
        <v>2</v>
      </c>
      <c r="BE3" s="360" t="s">
        <v>16</v>
      </c>
      <c r="BF3" s="360" t="s">
        <v>17</v>
      </c>
      <c r="BG3" s="361" t="s">
        <v>18</v>
      </c>
      <c r="BH3" s="248"/>
      <c r="BI3" s="248"/>
      <c r="BJ3" s="358" t="s">
        <v>186</v>
      </c>
      <c r="BK3" s="359" t="s">
        <v>56</v>
      </c>
      <c r="BL3" s="360" t="s">
        <v>7</v>
      </c>
      <c r="BM3" s="360" t="s">
        <v>1</v>
      </c>
      <c r="BN3" s="360" t="s">
        <v>2</v>
      </c>
      <c r="BO3" s="360" t="s">
        <v>16</v>
      </c>
      <c r="BP3" s="360" t="s">
        <v>17</v>
      </c>
      <c r="BQ3" s="361" t="s">
        <v>18</v>
      </c>
      <c r="BR3" s="248"/>
      <c r="BS3" s="248"/>
      <c r="BT3" s="358" t="s">
        <v>186</v>
      </c>
      <c r="BU3" s="359" t="s">
        <v>56</v>
      </c>
      <c r="BV3" s="360" t="s">
        <v>7</v>
      </c>
      <c r="BW3" s="360" t="s">
        <v>1</v>
      </c>
      <c r="BX3" s="360" t="s">
        <v>2</v>
      </c>
      <c r="BY3" s="360" t="s">
        <v>16</v>
      </c>
      <c r="BZ3" s="360" t="s">
        <v>17</v>
      </c>
      <c r="CA3" s="361" t="s">
        <v>18</v>
      </c>
      <c r="CB3" s="248"/>
      <c r="CC3" s="248"/>
      <c r="CD3" s="358" t="s">
        <v>186</v>
      </c>
      <c r="CE3" s="359" t="s">
        <v>56</v>
      </c>
      <c r="CF3" s="360" t="s">
        <v>7</v>
      </c>
      <c r="CG3" s="360" t="s">
        <v>1</v>
      </c>
      <c r="CH3" s="360" t="s">
        <v>2</v>
      </c>
      <c r="CI3" s="360" t="s">
        <v>16</v>
      </c>
      <c r="CJ3" s="360" t="s">
        <v>17</v>
      </c>
      <c r="CK3" s="361" t="s">
        <v>18</v>
      </c>
      <c r="CL3" s="248"/>
      <c r="CM3" s="248"/>
      <c r="CN3" s="358" t="s">
        <v>186</v>
      </c>
      <c r="CO3" s="359" t="s">
        <v>56</v>
      </c>
      <c r="CP3" s="360" t="s">
        <v>7</v>
      </c>
      <c r="CQ3" s="360" t="s">
        <v>1</v>
      </c>
      <c r="CR3" s="360" t="s">
        <v>2</v>
      </c>
      <c r="CS3" s="360" t="s">
        <v>16</v>
      </c>
      <c r="CT3" s="360" t="s">
        <v>17</v>
      </c>
      <c r="CU3" s="361" t="s">
        <v>18</v>
      </c>
      <c r="CV3" s="248"/>
      <c r="CW3" s="248"/>
      <c r="CX3" s="358" t="s">
        <v>186</v>
      </c>
      <c r="CY3" s="359" t="s">
        <v>56</v>
      </c>
      <c r="CZ3" s="360" t="s">
        <v>7</v>
      </c>
      <c r="DA3" s="360" t="s">
        <v>1</v>
      </c>
      <c r="DB3" s="360" t="s">
        <v>2</v>
      </c>
      <c r="DC3" s="360" t="s">
        <v>16</v>
      </c>
      <c r="DD3" s="360" t="s">
        <v>17</v>
      </c>
      <c r="DE3" s="361" t="s">
        <v>18</v>
      </c>
      <c r="DF3" s="248"/>
      <c r="DG3" s="248"/>
      <c r="DH3" s="358" t="s">
        <v>186</v>
      </c>
      <c r="DI3" s="359" t="s">
        <v>56</v>
      </c>
      <c r="DJ3" s="360" t="s">
        <v>7</v>
      </c>
      <c r="DK3" s="360" t="s">
        <v>1</v>
      </c>
      <c r="DL3" s="360" t="s">
        <v>2</v>
      </c>
      <c r="DM3" s="360" t="s">
        <v>16</v>
      </c>
      <c r="DN3" s="360" t="s">
        <v>17</v>
      </c>
      <c r="DO3" s="361" t="s">
        <v>18</v>
      </c>
      <c r="DP3" s="248"/>
      <c r="DQ3" s="248"/>
      <c r="DR3" s="358" t="s">
        <v>186</v>
      </c>
      <c r="DS3" s="359" t="s">
        <v>56</v>
      </c>
      <c r="DT3" s="360" t="s">
        <v>7</v>
      </c>
      <c r="DU3" s="360" t="s">
        <v>1</v>
      </c>
      <c r="DV3" s="360" t="s">
        <v>2</v>
      </c>
      <c r="DW3" s="360" t="s">
        <v>16</v>
      </c>
      <c r="DX3" s="360" t="s">
        <v>17</v>
      </c>
      <c r="DY3" s="361" t="s">
        <v>18</v>
      </c>
      <c r="DZ3" s="248"/>
      <c r="EA3" s="248"/>
      <c r="EB3" s="358" t="s">
        <v>186</v>
      </c>
      <c r="EC3" s="359" t="s">
        <v>56</v>
      </c>
      <c r="ED3" s="360" t="s">
        <v>7</v>
      </c>
      <c r="EE3" s="360" t="s">
        <v>1</v>
      </c>
      <c r="EF3" s="360" t="s">
        <v>2</v>
      </c>
      <c r="EG3" s="360" t="s">
        <v>16</v>
      </c>
      <c r="EH3" s="360" t="s">
        <v>17</v>
      </c>
      <c r="EI3" s="361" t="s">
        <v>18</v>
      </c>
      <c r="EJ3" s="248"/>
      <c r="EK3" s="248"/>
      <c r="EL3" s="358" t="s">
        <v>186</v>
      </c>
      <c r="EM3" s="359" t="s">
        <v>56</v>
      </c>
      <c r="EN3" s="360" t="s">
        <v>7</v>
      </c>
      <c r="EO3" s="360" t="s">
        <v>1</v>
      </c>
      <c r="EP3" s="360" t="s">
        <v>2</v>
      </c>
      <c r="EQ3" s="360" t="s">
        <v>16</v>
      </c>
      <c r="ER3" s="360" t="s">
        <v>17</v>
      </c>
      <c r="ES3" s="361" t="s">
        <v>18</v>
      </c>
      <c r="ET3" s="248"/>
      <c r="EU3" s="248"/>
      <c r="EV3" s="358" t="s">
        <v>186</v>
      </c>
      <c r="EW3" s="359" t="s">
        <v>56</v>
      </c>
      <c r="EX3" s="360" t="s">
        <v>7</v>
      </c>
      <c r="EY3" s="360" t="s">
        <v>1</v>
      </c>
      <c r="EZ3" s="360" t="s">
        <v>2</v>
      </c>
      <c r="FA3" s="360" t="s">
        <v>16</v>
      </c>
      <c r="FB3" s="360" t="s">
        <v>17</v>
      </c>
      <c r="FC3" s="361" t="s">
        <v>18</v>
      </c>
      <c r="FD3" s="248"/>
      <c r="FE3" s="248"/>
      <c r="FF3" s="358" t="s">
        <v>186</v>
      </c>
      <c r="FG3" s="359" t="s">
        <v>56</v>
      </c>
      <c r="FH3" s="360" t="s">
        <v>7</v>
      </c>
      <c r="FI3" s="360" t="s">
        <v>1</v>
      </c>
      <c r="FJ3" s="360" t="s">
        <v>2</v>
      </c>
      <c r="FK3" s="360" t="s">
        <v>16</v>
      </c>
      <c r="FL3" s="360" t="s">
        <v>17</v>
      </c>
      <c r="FM3" s="361" t="s">
        <v>18</v>
      </c>
      <c r="FN3" s="248"/>
      <c r="FO3" s="248"/>
      <c r="FP3" s="358" t="s">
        <v>186</v>
      </c>
      <c r="FQ3" s="359" t="s">
        <v>56</v>
      </c>
      <c r="FR3" s="360" t="s">
        <v>7</v>
      </c>
      <c r="FS3" s="360" t="s">
        <v>1</v>
      </c>
      <c r="FT3" s="360" t="s">
        <v>2</v>
      </c>
      <c r="FU3" s="360" t="s">
        <v>16</v>
      </c>
      <c r="FV3" s="360" t="s">
        <v>17</v>
      </c>
      <c r="FW3" s="361" t="s">
        <v>18</v>
      </c>
      <c r="FX3" s="248"/>
      <c r="FY3" s="248"/>
      <c r="FZ3" s="358" t="s">
        <v>186</v>
      </c>
      <c r="GA3" s="359" t="s">
        <v>56</v>
      </c>
      <c r="GB3" s="360" t="s">
        <v>7</v>
      </c>
      <c r="GC3" s="360" t="s">
        <v>1</v>
      </c>
      <c r="GD3" s="360" t="s">
        <v>2</v>
      </c>
      <c r="GE3" s="360" t="s">
        <v>16</v>
      </c>
      <c r="GF3" s="360" t="s">
        <v>17</v>
      </c>
      <c r="GG3" s="361" t="s">
        <v>18</v>
      </c>
      <c r="GH3" s="248"/>
      <c r="GI3" s="248"/>
      <c r="GJ3" s="249"/>
      <c r="GT3" s="249"/>
      <c r="HD3" s="249"/>
      <c r="HN3" s="249"/>
      <c r="HX3" s="249"/>
      <c r="IH3" s="249"/>
      <c r="IR3" s="249"/>
      <c r="JB3" s="249"/>
      <c r="JL3" s="249"/>
      <c r="JV3" s="249"/>
    </row>
    <row xmlns:x14ac="http://schemas.microsoft.com/office/spreadsheetml/2009/9/ac" r="4" s="4" customFormat="true" x14ac:dyDescent="0.25">
      <c r="A4" s="383" t="str">
        <f>IF(ISBLANK('Data Summary'!A6),"",'Data Summary'!A6)</f>
        <v>IDN_2000_IFLS</v>
      </c>
      <c r="B4" s="114"/>
      <c r="C4" s="91" t="s">
        <v>3</v>
      </c>
      <c r="D4" s="7"/>
      <c r="E4" s="7"/>
      <c r="F4" s="7"/>
      <c r="G4" s="7"/>
      <c r="H4" s="7"/>
      <c r="I4" s="26"/>
      <c r="J4" s="24"/>
      <c r="K4" s="24"/>
      <c r="L4" s="114"/>
      <c r="M4" s="91" t="s">
        <v>3</v>
      </c>
      <c r="N4" s="7"/>
      <c r="O4" s="7"/>
      <c r="P4" s="7"/>
      <c r="Q4" s="7"/>
      <c r="R4" s="7"/>
      <c r="S4" s="26"/>
      <c r="T4" s="24"/>
      <c r="U4" s="24"/>
      <c r="V4" s="114"/>
      <c r="W4" s="91" t="s">
        <v>3</v>
      </c>
      <c r="X4" s="7"/>
      <c r="Y4" s="7"/>
      <c r="Z4" s="7"/>
      <c r="AA4" s="7"/>
      <c r="AB4" s="7"/>
      <c r="AC4" s="26"/>
      <c r="AD4" s="24"/>
      <c r="AE4" s="24"/>
      <c r="AF4" s="114"/>
      <c r="AG4" s="91" t="s">
        <v>3</v>
      </c>
      <c r="AH4" s="7">
        <f>100-AH5</f>
        <v>0.62000000000000455</v>
      </c>
      <c r="AI4" s="7"/>
      <c r="AJ4" s="7"/>
      <c r="AK4" s="7"/>
      <c r="AL4" s="7">
        <f>100-AL5</f>
        <v>0.62000000000000455</v>
      </c>
      <c r="AM4" s="26"/>
      <c r="AN4" s="24"/>
      <c r="AO4" s="24"/>
      <c r="AP4" s="126"/>
      <c r="AQ4" s="91" t="s">
        <v>3</v>
      </c>
      <c r="AR4" s="7"/>
      <c r="AS4" s="7"/>
      <c r="AT4" s="7"/>
      <c r="AU4" s="7"/>
      <c r="AV4" s="7"/>
      <c r="AW4" s="26"/>
      <c r="AX4" s="24"/>
      <c r="AY4" s="24"/>
      <c r="AZ4" s="126"/>
      <c r="BA4" s="91" t="s">
        <v>3</v>
      </c>
      <c r="BB4" s="7">
        <f>100-BB5</f>
        <v>35.19</v>
      </c>
      <c r="BC4" s="7"/>
      <c r="BD4" s="7"/>
      <c r="BE4" s="7"/>
      <c r="BF4" s="7">
        <f>100-BF5</f>
        <v>34.900000000000006</v>
      </c>
      <c r="BG4" s="26">
        <f>100-BG5</f>
        <v>36.27298988198244</v>
      </c>
      <c r="BH4" s="24"/>
      <c r="BI4" s="24"/>
      <c r="BJ4" s="126"/>
      <c r="BK4" s="91" t="s">
        <v>3</v>
      </c>
      <c r="BL4" s="7"/>
      <c r="BM4" s="7"/>
      <c r="BN4" s="7"/>
      <c r="BO4" s="7"/>
      <c r="BP4" s="7"/>
      <c r="BQ4" s="26"/>
      <c r="BR4" s="24"/>
      <c r="BS4" s="24"/>
      <c r="BT4" s="126"/>
      <c r="BU4" s="91" t="s">
        <v>3</v>
      </c>
      <c r="BV4" s="7"/>
      <c r="BW4" s="7"/>
      <c r="BX4" s="7"/>
      <c r="BY4" s="7"/>
      <c r="BZ4" s="7"/>
      <c r="CA4" s="26"/>
      <c r="CB4" s="24"/>
      <c r="CC4" s="24"/>
      <c r="CD4" s="126"/>
      <c r="CE4" s="91" t="s">
        <v>3</v>
      </c>
      <c r="CF4" s="7"/>
      <c r="CG4" s="7"/>
      <c r="CH4" s="7"/>
      <c r="CI4" s="7"/>
      <c r="CJ4" s="7"/>
      <c r="CK4" s="26"/>
      <c r="CL4" s="24"/>
      <c r="CM4" s="24"/>
      <c r="CN4" s="126"/>
      <c r="CO4" s="91" t="s">
        <v>3</v>
      </c>
      <c r="CP4" s="7"/>
      <c r="CQ4" s="7"/>
      <c r="CR4" s="7"/>
      <c r="CS4" s="7"/>
      <c r="CT4" s="7"/>
      <c r="CU4" s="26"/>
      <c r="CV4" s="24"/>
      <c r="CW4" s="24"/>
      <c r="CX4" s="126"/>
      <c r="CY4" s="91" t="s">
        <v>3</v>
      </c>
      <c r="CZ4" s="7"/>
      <c r="DA4" s="7"/>
      <c r="DB4" s="7"/>
      <c r="DC4" s="7"/>
      <c r="DD4" s="7"/>
      <c r="DE4" s="26"/>
      <c r="DF4" s="24"/>
      <c r="DG4" s="24"/>
      <c r="DH4" s="126"/>
      <c r="DI4" s="91" t="s">
        <v>3</v>
      </c>
      <c r="DJ4" s="7"/>
      <c r="DK4" s="7"/>
      <c r="DL4" s="7"/>
      <c r="DM4" s="7"/>
      <c r="DN4" s="7"/>
      <c r="DO4" s="26"/>
      <c r="DP4" s="24"/>
      <c r="DQ4" s="24"/>
      <c r="DR4" s="126"/>
      <c r="DS4" s="91" t="s">
        <v>3</v>
      </c>
      <c r="DT4" s="7">
        <f>100-DT5</f>
        <v>27.336597057380757</v>
      </c>
      <c r="DU4" s="7"/>
      <c r="DV4" s="7"/>
      <c r="DW4" s="7">
        <f t="shared" ref="DW4:DY4" si="0">100-DW5</f>
        <v>37.871902882350994</v>
      </c>
      <c r="DX4" s="7">
        <f t="shared" si="0"/>
        <v>24.835608931914692</v>
      </c>
      <c r="DY4" s="26">
        <f t="shared" si="0"/>
        <v>28.883202263554281</v>
      </c>
      <c r="DZ4" s="24"/>
      <c r="EA4" s="24"/>
      <c r="EB4" s="126"/>
      <c r="EC4" s="91" t="s">
        <v>3</v>
      </c>
      <c r="ED4" s="7"/>
      <c r="EE4" s="7"/>
      <c r="EF4" s="7"/>
      <c r="EG4" s="7"/>
      <c r="EH4" s="7"/>
      <c r="EI4" s="26"/>
      <c r="EJ4" s="24"/>
      <c r="EK4" s="24"/>
      <c r="EL4" s="126"/>
      <c r="EM4" s="91" t="s">
        <v>3</v>
      </c>
      <c r="EN4" s="7"/>
      <c r="EO4" s="7"/>
      <c r="EP4" s="7"/>
      <c r="EQ4" s="7"/>
      <c r="ER4" s="7"/>
      <c r="ES4" s="26"/>
      <c r="ET4" s="24"/>
      <c r="EU4" s="24"/>
      <c r="EV4" s="126"/>
      <c r="EW4" s="91" t="s">
        <v>3</v>
      </c>
      <c r="EX4" s="7"/>
      <c r="EY4" s="7"/>
      <c r="EZ4" s="7"/>
      <c r="FA4" s="7"/>
      <c r="FB4" s="7"/>
      <c r="FC4" s="26"/>
      <c r="FD4" s="24"/>
      <c r="FE4" s="24"/>
      <c r="FF4" s="126"/>
      <c r="FG4" s="91" t="s">
        <v>3</v>
      </c>
      <c r="FH4" s="7"/>
      <c r="FI4" s="7"/>
      <c r="FJ4" s="7"/>
      <c r="FK4" s="7"/>
      <c r="FL4" s="7"/>
      <c r="FM4" s="26"/>
      <c r="FN4" s="24"/>
      <c r="FO4" s="24"/>
      <c r="FP4" s="126"/>
      <c r="FQ4" s="91" t="s">
        <v>3</v>
      </c>
      <c r="FR4" s="7"/>
      <c r="FS4" s="7"/>
      <c r="FT4" s="7"/>
      <c r="FU4" s="7"/>
      <c r="FV4" s="7"/>
      <c r="FW4" s="26"/>
      <c r="FX4" s="24"/>
      <c r="FY4" s="24"/>
      <c r="FZ4" s="126"/>
      <c r="GA4" s="91" t="s">
        <v>3</v>
      </c>
      <c r="GB4" s="7"/>
      <c r="GC4" s="7"/>
      <c r="GD4" s="7"/>
      <c r="GE4" s="7"/>
      <c r="GF4" s="7"/>
      <c r="GG4" s="26"/>
      <c r="GH4" s="24"/>
      <c r="GI4" s="24"/>
      <c r="GJ4" s="122"/>
      <c r="GT4" s="122"/>
      <c r="HD4" s="122"/>
      <c r="HN4" s="122"/>
      <c r="HX4" s="122"/>
      <c r="IH4" s="122"/>
      <c r="IR4" s="122"/>
      <c r="JB4" s="122"/>
      <c r="JL4" s="122"/>
      <c r="JV4" s="122"/>
    </row>
    <row xmlns:x14ac="http://schemas.microsoft.com/office/spreadsheetml/2009/9/ac" r="5" s="4" customFormat="true" x14ac:dyDescent="0.25">
      <c r="A5" s="383" t="str">
        <f ca="true">IF(ISBLANK('Data Summary'!A7),"",'Data Summary'!A7)</f>
        <v>IDN_2007_IFLS</v>
      </c>
      <c r="B5" s="114"/>
      <c r="C5" s="91" t="s">
        <v>25</v>
      </c>
      <c r="D5" s="7"/>
      <c r="E5" s="7"/>
      <c r="F5" s="7"/>
      <c r="G5" s="7"/>
      <c r="H5" s="7"/>
      <c r="I5" s="26"/>
      <c r="J5" s="24"/>
      <c r="K5" s="24"/>
      <c r="L5" s="114"/>
      <c r="M5" s="91" t="s">
        <v>25</v>
      </c>
      <c r="N5" s="7"/>
      <c r="O5" s="7"/>
      <c r="P5" s="7"/>
      <c r="Q5" s="7"/>
      <c r="R5" s="7"/>
      <c r="S5" s="26"/>
      <c r="T5" s="24"/>
      <c r="U5" s="24"/>
      <c r="V5" s="114"/>
      <c r="W5" s="91" t="s">
        <v>25</v>
      </c>
      <c r="X5" s="7"/>
      <c r="Y5" s="7"/>
      <c r="Z5" s="7"/>
      <c r="AA5" s="7"/>
      <c r="AB5" s="7"/>
      <c r="AC5" s="26"/>
      <c r="AD5" s="24"/>
      <c r="AE5" s="24"/>
      <c r="AF5" s="114" t="s">
        <v>125</v>
      </c>
      <c r="AG5" s="91" t="s">
        <v>25</v>
      </c>
      <c r="AH5" s="7">
        <v>99.38</v>
      </c>
      <c r="AI5" s="7"/>
      <c r="AJ5" s="7"/>
      <c r="AK5" s="7"/>
      <c r="AL5" s="7">
        <v>99.38</v>
      </c>
      <c r="AM5" s="26"/>
      <c r="AN5" s="24"/>
      <c r="AO5" s="24"/>
      <c r="AP5" s="114"/>
      <c r="AQ5" s="91" t="s">
        <v>25</v>
      </c>
      <c r="AR5" s="45"/>
      <c r="AS5" s="7"/>
      <c r="AT5" s="7"/>
      <c r="AU5" s="7"/>
      <c r="AV5" s="7"/>
      <c r="AW5" s="26"/>
      <c r="AX5" s="24"/>
      <c r="AY5" s="24"/>
      <c r="AZ5" s="114" t="s">
        <v>176</v>
      </c>
      <c r="BA5" s="91" t="s">
        <v>25</v>
      </c>
      <c r="BB5" s="45">
        <v>64.81</v>
      </c>
      <c r="BC5" s="7"/>
      <c r="BD5" s="7"/>
      <c r="BE5" s="7"/>
      <c r="BF5" s="7">
        <v>65.099999999999994</v>
      </c>
      <c r="BG5" s="26">
        <f>((60.19)/100*37763+(68.72)/100*13144+(68.86)/100*13236)/(37763+13144+13236)*100</f>
        <v>63.72701011801756</v>
      </c>
      <c r="BH5" s="24"/>
      <c r="BI5" s="24"/>
      <c r="BJ5" s="114"/>
      <c r="BK5" s="91" t="s">
        <v>25</v>
      </c>
      <c r="BL5" s="45"/>
      <c r="BM5" s="7"/>
      <c r="BN5" s="7"/>
      <c r="BO5" s="7"/>
      <c r="BP5" s="7"/>
      <c r="BQ5" s="26"/>
      <c r="BR5" s="24"/>
      <c r="BS5" s="24"/>
      <c r="BT5" s="114"/>
      <c r="BU5" s="91" t="s">
        <v>25</v>
      </c>
      <c r="BV5" s="45"/>
      <c r="BW5" s="7"/>
      <c r="BX5" s="7"/>
      <c r="BY5" s="7"/>
      <c r="BZ5" s="7"/>
      <c r="CA5" s="26"/>
      <c r="CB5" s="24"/>
      <c r="CC5" s="24"/>
      <c r="CD5" s="114"/>
      <c r="CE5" s="91" t="s">
        <v>25</v>
      </c>
      <c r="CF5" s="79"/>
      <c r="CG5" s="7"/>
      <c r="CH5" s="7"/>
      <c r="CI5" s="7"/>
      <c r="CJ5" s="7"/>
      <c r="CK5" s="26"/>
      <c r="CL5" s="24"/>
      <c r="CM5" s="24"/>
      <c r="CN5" s="114"/>
      <c r="CO5" s="91" t="s">
        <v>25</v>
      </c>
      <c r="CP5" s="45"/>
      <c r="CQ5" s="7"/>
      <c r="CR5" s="7"/>
      <c r="CS5" s="7"/>
      <c r="CT5" s="7"/>
      <c r="CU5" s="26"/>
      <c r="CV5" s="24"/>
      <c r="CW5" s="24"/>
      <c r="CX5" s="114"/>
      <c r="CY5" s="91" t="s">
        <v>25</v>
      </c>
      <c r="CZ5" s="45"/>
      <c r="DA5" s="7"/>
      <c r="DB5" s="7"/>
      <c r="DC5" s="7"/>
      <c r="DD5" s="7"/>
      <c r="DE5" s="26"/>
      <c r="DF5" s="24"/>
      <c r="DG5" s="24"/>
      <c r="DH5" s="114"/>
      <c r="DI5" s="91" t="s">
        <v>25</v>
      </c>
      <c r="DJ5" s="79"/>
      <c r="DK5" s="7"/>
      <c r="DL5" s="7"/>
      <c r="DM5" s="7"/>
      <c r="DN5" s="7"/>
      <c r="DO5" s="26"/>
      <c r="DP5" s="24"/>
      <c r="DQ5" s="24"/>
      <c r="DR5" s="114" t="s">
        <v>125</v>
      </c>
      <c r="DS5" s="91" t="s">
        <v>25</v>
      </c>
      <c r="DT5" s="79">
        <v>72.663402942619243</v>
      </c>
      <c r="DU5" s="7"/>
      <c r="DV5" s="7"/>
      <c r="DW5" s="7">
        <v>62.128097117649006</v>
      </c>
      <c r="DX5" s="7">
        <v>75.164391068085308</v>
      </c>
      <c r="DY5" s="26">
        <v>71.116797736445719</v>
      </c>
      <c r="DZ5" s="24"/>
      <c r="EA5" s="24"/>
      <c r="EB5" s="114"/>
      <c r="EC5" s="91" t="s">
        <v>25</v>
      </c>
      <c r="ED5" s="45"/>
      <c r="EE5" s="7"/>
      <c r="EF5" s="7"/>
      <c r="EG5" s="7"/>
      <c r="EH5" s="7"/>
      <c r="EI5" s="26"/>
      <c r="EJ5" s="24"/>
      <c r="EK5" s="24"/>
      <c r="EL5" s="114"/>
      <c r="EM5" s="91" t="s">
        <v>25</v>
      </c>
      <c r="EN5" s="45"/>
      <c r="EO5" s="7"/>
      <c r="EP5" s="7"/>
      <c r="EQ5" s="7"/>
      <c r="ER5" s="7"/>
      <c r="ES5" s="26"/>
      <c r="ET5" s="24"/>
      <c r="EU5" s="24"/>
      <c r="EV5" s="114"/>
      <c r="EW5" s="91" t="s">
        <v>25</v>
      </c>
      <c r="EX5" s="79"/>
      <c r="EY5" s="7"/>
      <c r="EZ5" s="7"/>
      <c r="FA5" s="7"/>
      <c r="FB5" s="7"/>
      <c r="FC5" s="26"/>
      <c r="FD5" s="24"/>
      <c r="FE5" s="24"/>
      <c r="FF5" s="114"/>
      <c r="FG5" s="91" t="s">
        <v>25</v>
      </c>
      <c r="FH5" s="45"/>
      <c r="FI5" s="7"/>
      <c r="FJ5" s="7"/>
      <c r="FK5" s="7"/>
      <c r="FL5" s="7"/>
      <c r="FM5" s="26"/>
      <c r="FN5" s="24"/>
      <c r="FO5" s="24"/>
      <c r="FP5" s="114"/>
      <c r="FQ5" s="91" t="s">
        <v>25</v>
      </c>
      <c r="FR5" s="79"/>
      <c r="FS5" s="7"/>
      <c r="FT5" s="7"/>
      <c r="FU5" s="7"/>
      <c r="FV5" s="7"/>
      <c r="FW5" s="26"/>
      <c r="FX5" s="24"/>
      <c r="FY5" s="24"/>
      <c r="FZ5" s="114"/>
      <c r="GA5" s="91" t="s">
        <v>25</v>
      </c>
      <c r="GB5" s="79"/>
      <c r="GC5" s="7"/>
      <c r="GD5" s="7"/>
      <c r="GE5" s="7"/>
      <c r="GF5" s="7"/>
      <c r="GG5" s="26"/>
      <c r="GH5" s="24"/>
      <c r="GI5" s="24"/>
      <c r="GJ5" s="122"/>
      <c r="GT5" s="122"/>
      <c r="HD5" s="122"/>
      <c r="HN5" s="122"/>
      <c r="HX5" s="122"/>
      <c r="IH5" s="122"/>
      <c r="IR5" s="122"/>
      <c r="JB5" s="122"/>
      <c r="JL5" s="122"/>
      <c r="JV5" s="122"/>
    </row>
    <row xmlns:x14ac="http://schemas.microsoft.com/office/spreadsheetml/2009/9/ac" r="6" s="4" customFormat="true" ht="15.6" customHeight="true" x14ac:dyDescent="0.25">
      <c r="A6" s="383" t="str">
        <f ca="true">IF(ISBLANK('Data Summary'!A8),"",'Data Summary'!A8)</f>
        <v>IDN_2014_IFLS</v>
      </c>
      <c r="B6" s="126"/>
      <c r="C6" s="92" t="s">
        <v>26</v>
      </c>
      <c r="D6" s="19"/>
      <c r="E6" s="7"/>
      <c r="F6" s="7"/>
      <c r="G6" s="7"/>
      <c r="H6" s="7"/>
      <c r="I6" s="26"/>
      <c r="J6" s="24"/>
      <c r="K6" s="24"/>
      <c r="L6" s="126"/>
      <c r="M6" s="92" t="s">
        <v>26</v>
      </c>
      <c r="N6" s="19"/>
      <c r="O6" s="7"/>
      <c r="P6" s="7"/>
      <c r="Q6" s="7"/>
      <c r="R6" s="7"/>
      <c r="S6" s="26"/>
      <c r="T6" s="24"/>
      <c r="U6" s="24"/>
      <c r="V6" s="126"/>
      <c r="W6" s="92" t="s">
        <v>26</v>
      </c>
      <c r="X6" s="19"/>
      <c r="Y6" s="7"/>
      <c r="Z6" s="7"/>
      <c r="AA6" s="7"/>
      <c r="AB6" s="7"/>
      <c r="AC6" s="26"/>
      <c r="AD6" s="24"/>
      <c r="AE6" s="24"/>
      <c r="AF6" s="126"/>
      <c r="AG6" s="92" t="s">
        <v>26</v>
      </c>
      <c r="AH6" s="19"/>
      <c r="AI6" s="7"/>
      <c r="AJ6" s="7"/>
      <c r="AK6" s="7"/>
      <c r="AL6" s="7"/>
      <c r="AM6" s="26"/>
      <c r="AN6" s="24"/>
      <c r="AO6" s="24"/>
      <c r="AP6" s="126"/>
      <c r="AQ6" s="92" t="s">
        <v>26</v>
      </c>
      <c r="AR6" s="19"/>
      <c r="AS6" s="7"/>
      <c r="AT6" s="7"/>
      <c r="AU6" s="7"/>
      <c r="AV6" s="7"/>
      <c r="AW6" s="26"/>
      <c r="AX6" s="24"/>
      <c r="AY6" s="24"/>
      <c r="AZ6" s="126"/>
      <c r="BA6" s="92" t="s">
        <v>26</v>
      </c>
      <c r="BB6" s="19"/>
      <c r="BC6" s="7"/>
      <c r="BD6" s="7"/>
      <c r="BE6" s="7"/>
      <c r="BF6" s="7"/>
      <c r="BG6" s="26"/>
      <c r="BH6" s="24"/>
      <c r="BI6" s="24"/>
      <c r="BJ6" s="126"/>
      <c r="BK6" s="92" t="s">
        <v>26</v>
      </c>
      <c r="BL6" s="19"/>
      <c r="BM6" s="7"/>
      <c r="BN6" s="7"/>
      <c r="BO6" s="7"/>
      <c r="BP6" s="7"/>
      <c r="BQ6" s="26"/>
      <c r="BR6" s="24"/>
      <c r="BS6" s="24"/>
      <c r="BT6" s="126"/>
      <c r="BU6" s="92" t="s">
        <v>26</v>
      </c>
      <c r="BV6" s="19"/>
      <c r="BW6" s="7"/>
      <c r="BX6" s="7"/>
      <c r="BY6" s="7"/>
      <c r="BZ6" s="7"/>
      <c r="CA6" s="26"/>
      <c r="CB6" s="24"/>
      <c r="CC6" s="24"/>
      <c r="CD6" s="126"/>
      <c r="CE6" s="92" t="s">
        <v>26</v>
      </c>
      <c r="CF6" s="19"/>
      <c r="CG6" s="7"/>
      <c r="CH6" s="7"/>
      <c r="CI6" s="7"/>
      <c r="CJ6" s="7"/>
      <c r="CK6" s="26"/>
      <c r="CL6" s="24"/>
      <c r="CM6" s="24"/>
      <c r="CN6" s="126"/>
      <c r="CO6" s="92" t="s">
        <v>26</v>
      </c>
      <c r="CP6" s="19"/>
      <c r="CQ6" s="7"/>
      <c r="CR6" s="7"/>
      <c r="CS6" s="7"/>
      <c r="CT6" s="7"/>
      <c r="CU6" s="26"/>
      <c r="CV6" s="24"/>
      <c r="CW6" s="24"/>
      <c r="CX6" s="126"/>
      <c r="CY6" s="92" t="s">
        <v>26</v>
      </c>
      <c r="CZ6" s="19"/>
      <c r="DA6" s="7"/>
      <c r="DB6" s="7"/>
      <c r="DC6" s="7"/>
      <c r="DD6" s="7"/>
      <c r="DE6" s="26"/>
      <c r="DF6" s="24"/>
      <c r="DG6" s="24"/>
      <c r="DH6" s="126"/>
      <c r="DI6" s="92" t="s">
        <v>26</v>
      </c>
      <c r="DJ6" s="19"/>
      <c r="DK6" s="7"/>
      <c r="DL6" s="7"/>
      <c r="DM6" s="7"/>
      <c r="DN6" s="7"/>
      <c r="DO6" s="26"/>
      <c r="DP6" s="24"/>
      <c r="DQ6" s="24"/>
      <c r="DR6" s="126"/>
      <c r="DS6" s="92" t="s">
        <v>26</v>
      </c>
      <c r="DT6" s="19"/>
      <c r="DU6" s="7"/>
      <c r="DV6" s="7"/>
      <c r="DW6" s="7"/>
      <c r="DX6" s="7"/>
      <c r="DY6" s="26"/>
      <c r="DZ6" s="24"/>
      <c r="EA6" s="24"/>
      <c r="EB6" s="126"/>
      <c r="EC6" s="92" t="s">
        <v>26</v>
      </c>
      <c r="ED6" s="19"/>
      <c r="EE6" s="7"/>
      <c r="EF6" s="7"/>
      <c r="EG6" s="7"/>
      <c r="EH6" s="7"/>
      <c r="EI6" s="26"/>
      <c r="EJ6" s="24"/>
      <c r="EK6" s="24"/>
      <c r="EL6" s="126"/>
      <c r="EM6" s="92" t="s">
        <v>26</v>
      </c>
      <c r="EN6" s="19"/>
      <c r="EO6" s="7"/>
      <c r="EP6" s="7"/>
      <c r="EQ6" s="7"/>
      <c r="ER6" s="7"/>
      <c r="ES6" s="26"/>
      <c r="ET6" s="24"/>
      <c r="EU6" s="24"/>
      <c r="EV6" s="126"/>
      <c r="EW6" s="92" t="s">
        <v>26</v>
      </c>
      <c r="EX6" s="19"/>
      <c r="EY6" s="7"/>
      <c r="EZ6" s="7"/>
      <c r="FA6" s="7"/>
      <c r="FB6" s="7"/>
      <c r="FC6" s="26"/>
      <c r="FD6" s="24"/>
      <c r="FE6" s="24"/>
      <c r="FF6" s="126"/>
      <c r="FG6" s="92" t="s">
        <v>26</v>
      </c>
      <c r="FH6" s="19"/>
      <c r="FI6" s="7"/>
      <c r="FJ6" s="7"/>
      <c r="FK6" s="7"/>
      <c r="FL6" s="7"/>
      <c r="FM6" s="26"/>
      <c r="FN6" s="24"/>
      <c r="FO6" s="24"/>
      <c r="FP6" s="126"/>
      <c r="FQ6" s="92" t="s">
        <v>26</v>
      </c>
      <c r="FR6" s="19"/>
      <c r="FS6" s="7"/>
      <c r="FT6" s="7"/>
      <c r="FU6" s="7"/>
      <c r="FV6" s="7"/>
      <c r="FW6" s="26"/>
      <c r="FX6" s="24"/>
      <c r="FY6" s="24"/>
      <c r="FZ6" s="126"/>
      <c r="GA6" s="92" t="s">
        <v>26</v>
      </c>
      <c r="GB6" s="19"/>
      <c r="GC6" s="7"/>
      <c r="GD6" s="7"/>
      <c r="GE6" s="7"/>
      <c r="GF6" s="7"/>
      <c r="GG6" s="26"/>
      <c r="GH6" s="24"/>
      <c r="GI6" s="24"/>
      <c r="GJ6" s="122"/>
      <c r="GT6" s="122"/>
      <c r="HD6" s="122"/>
      <c r="HN6" s="122"/>
      <c r="HX6" s="122"/>
      <c r="IH6" s="122"/>
      <c r="IR6" s="122"/>
      <c r="JB6" s="122"/>
      <c r="JL6" s="122"/>
      <c r="JV6" s="122"/>
    </row>
    <row xmlns:x14ac="http://schemas.microsoft.com/office/spreadsheetml/2009/9/ac" r="7" s="4" customFormat="true" x14ac:dyDescent="0.25">
      <c r="A7" s="383" t="str">
        <f ca="true">IF(ISBLANK('Data Summary'!A9),"",'Data Summary'!A9)</f>
        <v>IDN_2016_EMIS</v>
      </c>
      <c r="B7" s="114"/>
      <c r="C7" s="92" t="s">
        <v>141</v>
      </c>
      <c r="D7" s="79"/>
      <c r="E7" s="7"/>
      <c r="F7" s="7"/>
      <c r="G7" s="7"/>
      <c r="H7" s="7"/>
      <c r="I7" s="26"/>
      <c r="J7" s="24"/>
      <c r="K7" s="24"/>
      <c r="L7" s="114" t="s">
        <v>250</v>
      </c>
      <c r="M7" s="92" t="s">
        <v>141</v>
      </c>
      <c r="N7" s="79">
        <v>84.280810000000002</v>
      </c>
      <c r="O7" s="7">
        <v>90.160430000000005</v>
      </c>
      <c r="P7" s="7">
        <v>69.640479999999997</v>
      </c>
      <c r="Q7" s="7"/>
      <c r="R7" s="7">
        <v>78.439430000000002</v>
      </c>
      <c r="S7" s="26">
        <v>87.735280000000003</v>
      </c>
      <c r="T7" s="24"/>
      <c r="U7" s="24"/>
      <c r="V7" s="114" t="s">
        <v>250</v>
      </c>
      <c r="W7" s="92" t="s">
        <v>141</v>
      </c>
      <c r="X7" s="79">
        <v>90.86224</v>
      </c>
      <c r="Y7" s="7">
        <v>95.509960000000007</v>
      </c>
      <c r="Z7" s="7">
        <v>80.954930000000004</v>
      </c>
      <c r="AA7" s="7"/>
      <c r="AB7" s="7">
        <v>89.039829999999995</v>
      </c>
      <c r="AC7" s="26">
        <v>91.81814</v>
      </c>
      <c r="AD7" s="24"/>
      <c r="AE7" s="24"/>
      <c r="AF7" s="114"/>
      <c r="AG7" s="92" t="s">
        <v>141</v>
      </c>
      <c r="AH7" s="79"/>
      <c r="AI7" s="7"/>
      <c r="AJ7" s="7"/>
      <c r="AK7" s="7"/>
      <c r="AL7" s="7"/>
      <c r="AM7" s="26"/>
      <c r="AN7" s="24"/>
      <c r="AO7" s="24"/>
      <c r="AP7" s="114"/>
      <c r="AQ7" s="92" t="s">
        <v>141</v>
      </c>
      <c r="AR7" s="79"/>
      <c r="AS7" s="7"/>
      <c r="AT7" s="7"/>
      <c r="AU7" s="7"/>
      <c r="AV7" s="7"/>
      <c r="AW7" s="26"/>
      <c r="AX7" s="24"/>
      <c r="AY7" s="24"/>
      <c r="AZ7" s="114"/>
      <c r="BA7" s="92" t="s">
        <v>141</v>
      </c>
      <c r="BB7" s="79"/>
      <c r="BC7" s="7"/>
      <c r="BD7" s="7"/>
      <c r="BE7" s="7"/>
      <c r="BF7" s="7"/>
      <c r="BG7" s="26"/>
      <c r="BH7" s="24"/>
      <c r="BI7" s="24"/>
      <c r="BJ7" s="114"/>
      <c r="BK7" s="92" t="s">
        <v>141</v>
      </c>
      <c r="BL7" s="79"/>
      <c r="BM7" s="7"/>
      <c r="BN7" s="7"/>
      <c r="BO7" s="7"/>
      <c r="BP7" s="7"/>
      <c r="BQ7" s="26"/>
      <c r="BR7" s="24"/>
      <c r="BS7" s="24"/>
      <c r="BT7" s="114"/>
      <c r="BU7" s="92" t="s">
        <v>141</v>
      </c>
      <c r="BV7" s="79"/>
      <c r="BW7" s="7"/>
      <c r="BX7" s="7"/>
      <c r="BY7" s="7"/>
      <c r="BZ7" s="7"/>
      <c r="CA7" s="26"/>
      <c r="CB7" s="24"/>
      <c r="CC7" s="24"/>
      <c r="CD7" s="114"/>
      <c r="CE7" s="92" t="s">
        <v>141</v>
      </c>
      <c r="CF7" s="79"/>
      <c r="CG7" s="7"/>
      <c r="CH7" s="7"/>
      <c r="CI7" s="7"/>
      <c r="CJ7" s="7"/>
      <c r="CK7" s="26"/>
      <c r="CL7" s="24"/>
      <c r="CM7" s="24"/>
      <c r="CN7" s="114"/>
      <c r="CO7" s="92" t="s">
        <v>141</v>
      </c>
      <c r="CP7" s="79"/>
      <c r="CQ7" s="7"/>
      <c r="CR7" s="7"/>
      <c r="CS7" s="7"/>
      <c r="CT7" s="7"/>
      <c r="CU7" s="26"/>
      <c r="CV7" s="24"/>
      <c r="CW7" s="24"/>
      <c r="CX7" s="114"/>
      <c r="CY7" s="92" t="s">
        <v>141</v>
      </c>
      <c r="CZ7" s="79"/>
      <c r="DA7" s="7"/>
      <c r="DB7" s="7"/>
      <c r="DC7" s="7"/>
      <c r="DD7" s="7"/>
      <c r="DE7" s="26"/>
      <c r="DF7" s="24"/>
      <c r="DG7" s="24"/>
      <c r="DH7" s="114"/>
      <c r="DI7" s="92" t="s">
        <v>141</v>
      </c>
      <c r="DJ7" s="79"/>
      <c r="DK7" s="7"/>
      <c r="DL7" s="7"/>
      <c r="DM7" s="7"/>
      <c r="DN7" s="7"/>
      <c r="DO7" s="26"/>
      <c r="DP7" s="24"/>
      <c r="DQ7" s="24"/>
      <c r="DR7" s="114"/>
      <c r="DS7" s="92" t="s">
        <v>141</v>
      </c>
      <c r="DT7" s="79"/>
      <c r="DU7" s="7"/>
      <c r="DV7" s="7"/>
      <c r="DW7" s="7"/>
      <c r="DX7" s="7"/>
      <c r="DY7" s="26"/>
      <c r="DZ7" s="24"/>
      <c r="EA7" s="24"/>
      <c r="EB7" s="114"/>
      <c r="EC7" s="92" t="s">
        <v>141</v>
      </c>
      <c r="ED7" s="79"/>
      <c r="EE7" s="7"/>
      <c r="EF7" s="7"/>
      <c r="EG7" s="7"/>
      <c r="EH7" s="7"/>
      <c r="EI7" s="26"/>
      <c r="EJ7" s="24"/>
      <c r="EK7" s="24"/>
      <c r="EL7" s="114"/>
      <c r="EM7" s="92" t="s">
        <v>141</v>
      </c>
      <c r="EN7" s="79"/>
      <c r="EO7" s="7"/>
      <c r="EP7" s="7"/>
      <c r="EQ7" s="7"/>
      <c r="ER7" s="7"/>
      <c r="ES7" s="26"/>
      <c r="ET7" s="24"/>
      <c r="EU7" s="24"/>
      <c r="EV7" s="114"/>
      <c r="EW7" s="92" t="s">
        <v>141</v>
      </c>
      <c r="EX7" s="79"/>
      <c r="EY7" s="7"/>
      <c r="EZ7" s="7"/>
      <c r="FA7" s="7"/>
      <c r="FB7" s="7"/>
      <c r="FC7" s="26"/>
      <c r="FD7" s="24"/>
      <c r="FE7" s="24"/>
      <c r="FF7" s="114"/>
      <c r="FG7" s="92" t="s">
        <v>141</v>
      </c>
      <c r="FH7" s="79"/>
      <c r="FI7" s="7"/>
      <c r="FJ7" s="7"/>
      <c r="FK7" s="7"/>
      <c r="FL7" s="7"/>
      <c r="FM7" s="26"/>
      <c r="FN7" s="24"/>
      <c r="FO7" s="24"/>
      <c r="FP7" s="114"/>
      <c r="FQ7" s="92" t="s">
        <v>141</v>
      </c>
      <c r="FR7" s="79"/>
      <c r="FS7" s="7"/>
      <c r="FT7" s="7"/>
      <c r="FU7" s="7"/>
      <c r="FV7" s="7"/>
      <c r="FW7" s="26"/>
      <c r="FX7" s="24"/>
      <c r="FY7" s="24"/>
      <c r="FZ7" s="114"/>
      <c r="GA7" s="92" t="s">
        <v>141</v>
      </c>
      <c r="GB7" s="79"/>
      <c r="GC7" s="7"/>
      <c r="GD7" s="7"/>
      <c r="GE7" s="7"/>
      <c r="GF7" s="7"/>
      <c r="GG7" s="26"/>
      <c r="GH7" s="24"/>
      <c r="GI7" s="24"/>
      <c r="GJ7" s="122"/>
      <c r="GT7" s="122"/>
      <c r="HD7" s="122"/>
      <c r="HN7" s="122"/>
      <c r="HX7" s="122"/>
      <c r="IH7" s="122"/>
      <c r="IR7" s="122"/>
      <c r="JB7" s="122"/>
      <c r="JL7" s="122"/>
      <c r="JV7" s="122"/>
    </row>
    <row xmlns:x14ac="http://schemas.microsoft.com/office/spreadsheetml/2009/9/ac" r="8" s="4" customFormat="true" x14ac:dyDescent="0.25">
      <c r="A8" s="383" t="str">
        <f ca="true">IF(ISBLANK('Data Summary'!A10),"",'Data Summary'!A10)</f>
        <v>IDN_2016_UIS</v>
      </c>
      <c r="B8" s="126"/>
      <c r="C8" s="92" t="s">
        <v>142</v>
      </c>
      <c r="D8" s="19"/>
      <c r="E8" s="7"/>
      <c r="F8" s="7"/>
      <c r="G8" s="7"/>
      <c r="H8" s="7"/>
      <c r="I8" s="26"/>
      <c r="J8" s="24"/>
      <c r="K8" s="24"/>
      <c r="L8" s="126"/>
      <c r="M8" s="92" t="s">
        <v>142</v>
      </c>
      <c r="N8" s="19"/>
      <c r="O8" s="7"/>
      <c r="P8" s="7"/>
      <c r="Q8" s="7"/>
      <c r="R8" s="7"/>
      <c r="S8" s="26"/>
      <c r="T8" s="24"/>
      <c r="U8" s="24"/>
      <c r="V8" s="126"/>
      <c r="W8" s="92" t="s">
        <v>142</v>
      </c>
      <c r="X8" s="19"/>
      <c r="Y8" s="7"/>
      <c r="Z8" s="7"/>
      <c r="AA8" s="7"/>
      <c r="AB8" s="7"/>
      <c r="AC8" s="26"/>
      <c r="AD8" s="24"/>
      <c r="AE8" s="24"/>
      <c r="AF8" s="126"/>
      <c r="AG8" s="92" t="s">
        <v>142</v>
      </c>
      <c r="AH8" s="19"/>
      <c r="AI8" s="7"/>
      <c r="AJ8" s="7"/>
      <c r="AK8" s="7"/>
      <c r="AL8" s="7"/>
      <c r="AM8" s="26"/>
      <c r="AN8" s="24"/>
      <c r="AO8" s="24"/>
      <c r="AP8" s="126"/>
      <c r="AQ8" s="92" t="s">
        <v>142</v>
      </c>
      <c r="AR8" s="19"/>
      <c r="AS8" s="7"/>
      <c r="AT8" s="7"/>
      <c r="AU8" s="7"/>
      <c r="AV8" s="7"/>
      <c r="AW8" s="26"/>
      <c r="AX8" s="24"/>
      <c r="AY8" s="24"/>
      <c r="AZ8" s="126"/>
      <c r="BA8" s="92" t="s">
        <v>142</v>
      </c>
      <c r="BB8" s="19"/>
      <c r="BC8" s="7"/>
      <c r="BD8" s="7"/>
      <c r="BE8" s="7"/>
      <c r="BF8" s="7"/>
      <c r="BG8" s="26"/>
      <c r="BH8" s="24"/>
      <c r="BI8" s="24"/>
      <c r="BJ8" s="126"/>
      <c r="BK8" s="92" t="s">
        <v>142</v>
      </c>
      <c r="BL8" s="19"/>
      <c r="BM8" s="7"/>
      <c r="BN8" s="7"/>
      <c r="BO8" s="7"/>
      <c r="BP8" s="7"/>
      <c r="BQ8" s="26"/>
      <c r="BR8" s="24"/>
      <c r="BS8" s="24"/>
      <c r="BT8" s="126"/>
      <c r="BU8" s="92" t="s">
        <v>142</v>
      </c>
      <c r="BV8" s="19"/>
      <c r="BW8" s="7"/>
      <c r="BX8" s="7"/>
      <c r="BY8" s="7"/>
      <c r="BZ8" s="7"/>
      <c r="CA8" s="26"/>
      <c r="CB8" s="24"/>
      <c r="CC8" s="24"/>
      <c r="CD8" s="126"/>
      <c r="CE8" s="92" t="s">
        <v>142</v>
      </c>
      <c r="CF8" s="19"/>
      <c r="CG8" s="7"/>
      <c r="CH8" s="7"/>
      <c r="CI8" s="7"/>
      <c r="CJ8" s="7"/>
      <c r="CK8" s="26"/>
      <c r="CL8" s="24"/>
      <c r="CM8" s="24"/>
      <c r="CN8" s="126"/>
      <c r="CO8" s="92" t="s">
        <v>142</v>
      </c>
      <c r="CP8" s="19"/>
      <c r="CQ8" s="7"/>
      <c r="CR8" s="7"/>
      <c r="CS8" s="7"/>
      <c r="CT8" s="7"/>
      <c r="CU8" s="26"/>
      <c r="CV8" s="24"/>
      <c r="CW8" s="24"/>
      <c r="CX8" s="126"/>
      <c r="CY8" s="92" t="s">
        <v>142</v>
      </c>
      <c r="CZ8" s="19"/>
      <c r="DA8" s="7"/>
      <c r="DB8" s="7"/>
      <c r="DC8" s="7"/>
      <c r="DD8" s="7"/>
      <c r="DE8" s="26"/>
      <c r="DF8" s="24"/>
      <c r="DG8" s="24"/>
      <c r="DH8" s="126"/>
      <c r="DI8" s="92" t="s">
        <v>142</v>
      </c>
      <c r="DJ8" s="19"/>
      <c r="DK8" s="7"/>
      <c r="DL8" s="7"/>
      <c r="DM8" s="7"/>
      <c r="DN8" s="7"/>
      <c r="DO8" s="26"/>
      <c r="DP8" s="24"/>
      <c r="DQ8" s="24"/>
      <c r="DR8" s="126"/>
      <c r="DS8" s="92" t="s">
        <v>142</v>
      </c>
      <c r="DT8" s="19"/>
      <c r="DU8" s="7"/>
      <c r="DV8" s="7"/>
      <c r="DW8" s="7"/>
      <c r="DX8" s="7"/>
      <c r="DY8" s="26"/>
      <c r="DZ8" s="24"/>
      <c r="EA8" s="24"/>
      <c r="EB8" s="126"/>
      <c r="EC8" s="92" t="s">
        <v>142</v>
      </c>
      <c r="ED8" s="19"/>
      <c r="EE8" s="7"/>
      <c r="EF8" s="7"/>
      <c r="EG8" s="7"/>
      <c r="EH8" s="7"/>
      <c r="EI8" s="26"/>
      <c r="EJ8" s="24"/>
      <c r="EK8" s="24"/>
      <c r="EL8" s="126"/>
      <c r="EM8" s="92" t="s">
        <v>142</v>
      </c>
      <c r="EN8" s="19"/>
      <c r="EO8" s="7"/>
      <c r="EP8" s="7"/>
      <c r="EQ8" s="7"/>
      <c r="ER8" s="7"/>
      <c r="ES8" s="26"/>
      <c r="ET8" s="24"/>
      <c r="EU8" s="24"/>
      <c r="EV8" s="126"/>
      <c r="EW8" s="92" t="s">
        <v>142</v>
      </c>
      <c r="EX8" s="19"/>
      <c r="EY8" s="7"/>
      <c r="EZ8" s="7"/>
      <c r="FA8" s="7"/>
      <c r="FB8" s="7"/>
      <c r="FC8" s="26"/>
      <c r="FD8" s="24"/>
      <c r="FE8" s="24"/>
      <c r="FF8" s="126"/>
      <c r="FG8" s="92" t="s">
        <v>142</v>
      </c>
      <c r="FH8" s="19"/>
      <c r="FI8" s="7"/>
      <c r="FJ8" s="7"/>
      <c r="FK8" s="7"/>
      <c r="FL8" s="7"/>
      <c r="FM8" s="26"/>
      <c r="FN8" s="24"/>
      <c r="FO8" s="24"/>
      <c r="FP8" s="126"/>
      <c r="FQ8" s="92" t="s">
        <v>142</v>
      </c>
      <c r="FR8" s="19"/>
      <c r="FS8" s="7"/>
      <c r="FT8" s="7"/>
      <c r="FU8" s="7"/>
      <c r="FV8" s="7"/>
      <c r="FW8" s="26"/>
      <c r="FX8" s="24"/>
      <c r="FY8" s="24"/>
      <c r="FZ8" s="126"/>
      <c r="GA8" s="92" t="s">
        <v>142</v>
      </c>
      <c r="GB8" s="19"/>
      <c r="GC8" s="7"/>
      <c r="GD8" s="7"/>
      <c r="GE8" s="7"/>
      <c r="GF8" s="7"/>
      <c r="GG8" s="26"/>
      <c r="GH8" s="24"/>
      <c r="GI8" s="24"/>
      <c r="GJ8" s="122"/>
      <c r="GT8" s="122"/>
      <c r="HD8" s="122"/>
      <c r="HN8" s="122"/>
      <c r="HX8" s="122"/>
      <c r="IH8" s="122"/>
      <c r="IR8" s="122"/>
      <c r="JB8" s="122"/>
      <c r="JL8" s="122"/>
      <c r="JV8" s="122"/>
    </row>
    <row xmlns:x14ac="http://schemas.microsoft.com/office/spreadsheetml/2009/9/ac" r="9" s="4" customFormat="true" x14ac:dyDescent="0.25">
      <c r="A9" s="383" t="str">
        <f ca="true">IF(ISBLANK('Data Summary'!A11),"",'Data Summary'!A11)</f>
        <v>IDN_2017_EMIS</v>
      </c>
      <c r="B9" s="114"/>
      <c r="C9" s="92" t="s">
        <v>189</v>
      </c>
      <c r="D9" s="19"/>
      <c r="E9" s="7"/>
      <c r="F9" s="7"/>
      <c r="G9" s="7"/>
      <c r="H9" s="7"/>
      <c r="I9" s="26"/>
      <c r="J9" s="24"/>
      <c r="K9" s="24"/>
      <c r="L9" s="114"/>
      <c r="M9" s="92" t="s">
        <v>189</v>
      </c>
      <c r="N9" s="19"/>
      <c r="O9" s="7"/>
      <c r="P9" s="7"/>
      <c r="Q9" s="7"/>
      <c r="R9" s="7"/>
      <c r="S9" s="26"/>
      <c r="T9" s="24"/>
      <c r="U9" s="24"/>
      <c r="V9" s="114"/>
      <c r="W9" s="92" t="s">
        <v>189</v>
      </c>
      <c r="X9" s="19"/>
      <c r="Y9" s="7"/>
      <c r="Z9" s="7"/>
      <c r="AA9" s="7"/>
      <c r="AB9" s="7"/>
      <c r="AC9" s="26"/>
      <c r="AD9" s="24"/>
      <c r="AE9" s="24"/>
      <c r="AF9" s="114"/>
      <c r="AG9" s="92" t="s">
        <v>189</v>
      </c>
      <c r="AH9" s="19"/>
      <c r="AI9" s="7"/>
      <c r="AJ9" s="7"/>
      <c r="AK9" s="7"/>
      <c r="AL9" s="7"/>
      <c r="AM9" s="26"/>
      <c r="AN9" s="24"/>
      <c r="AO9" s="24"/>
      <c r="AP9" s="114" t="s">
        <v>199</v>
      </c>
      <c r="AQ9" s="92" t="s">
        <v>189</v>
      </c>
      <c r="AR9" s="19">
        <v>41.62</v>
      </c>
      <c r="AS9" s="7"/>
      <c r="AT9" s="7"/>
      <c r="AU9" s="7"/>
      <c r="AV9" s="7">
        <v>42.83</v>
      </c>
      <c r="AW9" s="26">
        <v>40.36</v>
      </c>
      <c r="AX9" s="24"/>
      <c r="AY9" s="24"/>
      <c r="AZ9" s="114"/>
      <c r="BA9" s="92" t="s">
        <v>189</v>
      </c>
      <c r="BB9" s="19"/>
      <c r="BC9" s="7"/>
      <c r="BD9" s="7"/>
      <c r="BE9" s="7"/>
      <c r="BF9" s="7"/>
      <c r="BG9" s="26"/>
      <c r="BH9" s="24"/>
      <c r="BI9" s="24"/>
      <c r="BJ9" s="114"/>
      <c r="BK9" s="92" t="s">
        <v>189</v>
      </c>
      <c r="BL9" s="19"/>
      <c r="BM9" s="7"/>
      <c r="BN9" s="7"/>
      <c r="BO9" s="7"/>
      <c r="BP9" s="7"/>
      <c r="BQ9" s="26"/>
      <c r="BR9" s="24"/>
      <c r="BS9" s="24"/>
      <c r="BT9" s="114" t="s">
        <v>199</v>
      </c>
      <c r="BU9" s="92" t="s">
        <v>189</v>
      </c>
      <c r="BV9" s="45">
        <f>(BZ9*147503+CA9*64143)/(147503+64143)</f>
        <v>69.16425387065145</v>
      </c>
      <c r="BW9" s="7"/>
      <c r="BX9" s="7"/>
      <c r="BY9" s="7"/>
      <c r="BZ9" s="7">
        <v>69.106399999999994</v>
      </c>
      <c r="CA9" s="26">
        <v>69.297294412607727</v>
      </c>
      <c r="CB9" s="24"/>
      <c r="CC9" s="24"/>
      <c r="CD9" s="114"/>
      <c r="CE9" s="92" t="s">
        <v>189</v>
      </c>
      <c r="CF9" s="45"/>
      <c r="CG9" s="7"/>
      <c r="CH9" s="7"/>
      <c r="CI9" s="7"/>
      <c r="CJ9" s="7"/>
      <c r="CK9" s="26"/>
      <c r="CL9" s="24"/>
      <c r="CM9" s="24"/>
      <c r="CN9" s="114"/>
      <c r="CO9" s="92" t="s">
        <v>189</v>
      </c>
      <c r="CP9" s="19"/>
      <c r="CQ9" s="7"/>
      <c r="CR9" s="7"/>
      <c r="CS9" s="7"/>
      <c r="CT9" s="7"/>
      <c r="CU9" s="26"/>
      <c r="CV9" s="24"/>
      <c r="CW9" s="24"/>
      <c r="CX9" s="114" t="s">
        <v>351</v>
      </c>
      <c r="CY9" s="92" t="s">
        <v>189</v>
      </c>
      <c r="CZ9" s="19"/>
      <c r="DA9" s="7">
        <v>65</v>
      </c>
      <c r="DB9" s="7">
        <v>43.5</v>
      </c>
      <c r="DC9" s="7"/>
      <c r="DD9" s="7">
        <v>49.8</v>
      </c>
      <c r="DE9" s="26"/>
      <c r="DF9" s="24"/>
      <c r="DG9" s="24"/>
      <c r="DH9" s="114"/>
      <c r="DI9" s="92" t="s">
        <v>189</v>
      </c>
      <c r="DJ9" s="45"/>
      <c r="DK9" s="7"/>
      <c r="DL9" s="7"/>
      <c r="DM9" s="7"/>
      <c r="DN9" s="7"/>
      <c r="DO9" s="26"/>
      <c r="DP9" s="24"/>
      <c r="DQ9" s="24"/>
      <c r="DR9" s="114" t="s">
        <v>268</v>
      </c>
      <c r="DS9" s="92" t="s">
        <v>189</v>
      </c>
      <c r="DT9" s="45">
        <v>55.427120954227746</v>
      </c>
      <c r="DU9" s="7"/>
      <c r="DV9" s="7"/>
      <c r="DW9" s="7">
        <v>57.487810540979801</v>
      </c>
      <c r="DX9" s="7">
        <v>56.26113064523495</v>
      </c>
      <c r="DY9" s="26">
        <v>52.904339866017558</v>
      </c>
      <c r="DZ9" s="24"/>
      <c r="EA9" s="24"/>
      <c r="EB9" s="114"/>
      <c r="EC9" s="92" t="s">
        <v>189</v>
      </c>
      <c r="ED9" s="19">
        <v>55.132902772819165</v>
      </c>
      <c r="EE9" s="7"/>
      <c r="EF9" s="7"/>
      <c r="EG9" s="7"/>
      <c r="EH9" s="7">
        <v>55.85</v>
      </c>
      <c r="EI9" s="26">
        <v>54.415813855538907</v>
      </c>
      <c r="EJ9" s="24"/>
      <c r="EK9" s="24"/>
      <c r="EL9" s="114" t="s">
        <v>199</v>
      </c>
      <c r="EM9" s="92" t="s">
        <v>189</v>
      </c>
      <c r="EN9" s="19">
        <v>79.013378302186922</v>
      </c>
      <c r="EO9" s="7"/>
      <c r="EP9" s="7"/>
      <c r="EQ9" s="7"/>
      <c r="ER9" s="7">
        <v>78.05</v>
      </c>
      <c r="ES9" s="26">
        <v>79.993294166834161</v>
      </c>
      <c r="ET9" s="24"/>
      <c r="EU9" s="24"/>
      <c r="EV9" s="114"/>
      <c r="EW9" s="92" t="s">
        <v>189</v>
      </c>
      <c r="EX9" s="45"/>
      <c r="EY9" s="7"/>
      <c r="EZ9" s="7"/>
      <c r="FA9" s="7"/>
      <c r="FB9" s="7"/>
      <c r="FC9" s="26"/>
      <c r="FD9" s="24"/>
      <c r="FE9" s="24"/>
      <c r="FF9" s="114" t="s">
        <v>199</v>
      </c>
      <c r="FG9" s="92" t="s">
        <v>189</v>
      </c>
      <c r="FH9" s="19">
        <v>71.986878996532113</v>
      </c>
      <c r="FI9" s="7"/>
      <c r="FJ9" s="7"/>
      <c r="FK9" s="7"/>
      <c r="FL9" s="7">
        <v>70.209999999999994</v>
      </c>
      <c r="FM9" s="26">
        <v>73.829200885055002</v>
      </c>
      <c r="FN9" s="24"/>
      <c r="FO9" s="24"/>
      <c r="FP9" s="114"/>
      <c r="FQ9" s="92" t="s">
        <v>189</v>
      </c>
      <c r="FR9" s="45"/>
      <c r="FS9" s="7"/>
      <c r="FT9" s="7"/>
      <c r="FU9" s="7"/>
      <c r="FV9" s="7"/>
      <c r="FW9" s="26"/>
      <c r="FX9" s="24"/>
      <c r="FY9" s="24"/>
      <c r="FZ9" s="114"/>
      <c r="GA9" s="92" t="s">
        <v>189</v>
      </c>
      <c r="GB9" s="45"/>
      <c r="GC9" s="7"/>
      <c r="GD9" s="7"/>
      <c r="GE9" s="7"/>
      <c r="GF9" s="7"/>
      <c r="GG9" s="26"/>
      <c r="GH9" s="24"/>
      <c r="GI9" s="24"/>
      <c r="GJ9" s="122"/>
      <c r="GT9" s="122"/>
      <c r="HD9" s="122"/>
      <c r="HN9" s="122"/>
      <c r="HX9" s="122"/>
      <c r="IH9" s="122"/>
      <c r="IR9" s="122"/>
      <c r="JB9" s="122"/>
      <c r="JL9" s="122"/>
      <c r="JV9" s="122"/>
    </row>
    <row xmlns:x14ac="http://schemas.microsoft.com/office/spreadsheetml/2009/9/ac" r="10" s="2" customFormat="true" ht="86.45" customHeight="true" x14ac:dyDescent="0.25">
      <c r="A10" s="383" t="str">
        <f ca="true">IF(ISBLANK('Data Summary'!A12),"",'Data Summary'!A12)</f>
        <v>IDN_2017_UIS</v>
      </c>
      <c r="B10" s="117" t="s">
        <v>12</v>
      </c>
      <c r="C10" s="567" t="s">
        <v>244</v>
      </c>
      <c r="D10" s="567"/>
      <c r="E10" s="567"/>
      <c r="F10" s="567"/>
      <c r="G10" s="567"/>
      <c r="H10" s="567"/>
      <c r="I10" s="568"/>
      <c r="J10" s="11"/>
      <c r="K10" s="11"/>
      <c r="L10" s="117" t="s">
        <v>12</v>
      </c>
      <c r="M10" s="563" t="s">
        <v>256</v>
      </c>
      <c r="N10" s="563"/>
      <c r="O10" s="563"/>
      <c r="P10" s="563"/>
      <c r="Q10" s="563"/>
      <c r="R10" s="563"/>
      <c r="S10" s="564"/>
      <c r="T10" s="11"/>
      <c r="U10" s="11"/>
      <c r="V10" s="117" t="s">
        <v>12</v>
      </c>
      <c r="W10" s="563" t="s">
        <v>255</v>
      </c>
      <c r="X10" s="563"/>
      <c r="Y10" s="563"/>
      <c r="Z10" s="563"/>
      <c r="AA10" s="563"/>
      <c r="AB10" s="563"/>
      <c r="AC10" s="564"/>
      <c r="AD10" s="11"/>
      <c r="AE10" s="11"/>
      <c r="AF10" s="117" t="s">
        <v>12</v>
      </c>
      <c r="AG10" s="567" t="s">
        <v>207</v>
      </c>
      <c r="AH10" s="567"/>
      <c r="AI10" s="567"/>
      <c r="AJ10" s="567"/>
      <c r="AK10" s="567"/>
      <c r="AL10" s="567"/>
      <c r="AM10" s="568"/>
      <c r="AN10" s="11"/>
      <c r="AO10" s="11"/>
      <c r="AP10" s="117" t="s">
        <v>12</v>
      </c>
      <c r="AQ10" s="563" t="s">
        <v>197</v>
      </c>
      <c r="AR10" s="563"/>
      <c r="AS10" s="563"/>
      <c r="AT10" s="563"/>
      <c r="AU10" s="563"/>
      <c r="AV10" s="563"/>
      <c r="AW10" s="564"/>
      <c r="AX10" s="11"/>
      <c r="AY10" s="11"/>
      <c r="AZ10" s="117" t="s">
        <v>12</v>
      </c>
      <c r="BA10" s="570" t="s">
        <v>180</v>
      </c>
      <c r="BB10" s="563"/>
      <c r="BC10" s="563"/>
      <c r="BD10" s="563"/>
      <c r="BE10" s="563"/>
      <c r="BF10" s="563"/>
      <c r="BG10" s="564"/>
      <c r="BH10" s="11"/>
      <c r="BI10" s="11"/>
      <c r="BJ10" s="117" t="s">
        <v>12</v>
      </c>
      <c r="BK10" s="563" t="s">
        <v>258</v>
      </c>
      <c r="BL10" s="563"/>
      <c r="BM10" s="563"/>
      <c r="BN10" s="563"/>
      <c r="BO10" s="563"/>
      <c r="BP10" s="563"/>
      <c r="BQ10" s="564"/>
      <c r="BR10" s="11"/>
      <c r="BS10" s="11"/>
      <c r="BT10" s="117" t="s">
        <v>12</v>
      </c>
      <c r="BU10" s="563" t="s">
        <v>261</v>
      </c>
      <c r="BV10" s="563"/>
      <c r="BW10" s="563"/>
      <c r="BX10" s="563"/>
      <c r="BY10" s="563"/>
      <c r="BZ10" s="563"/>
      <c r="CA10" s="564"/>
      <c r="CB10" s="11"/>
      <c r="CC10" s="11"/>
      <c r="CD10" s="117" t="s">
        <v>12</v>
      </c>
      <c r="CE10" s="563" t="s">
        <v>291</v>
      </c>
      <c r="CF10" s="563"/>
      <c r="CG10" s="563"/>
      <c r="CH10" s="563"/>
      <c r="CI10" s="563"/>
      <c r="CJ10" s="563"/>
      <c r="CK10" s="564"/>
      <c r="CL10" s="11"/>
      <c r="CM10" s="11"/>
      <c r="CN10" s="117" t="s">
        <v>12</v>
      </c>
      <c r="CO10" s="563" t="s">
        <v>258</v>
      </c>
      <c r="CP10" s="563"/>
      <c r="CQ10" s="563"/>
      <c r="CR10" s="563"/>
      <c r="CS10" s="563"/>
      <c r="CT10" s="563"/>
      <c r="CU10" s="564"/>
      <c r="CV10" s="11"/>
      <c r="CW10" s="11"/>
      <c r="CX10" s="117" t="s">
        <v>12</v>
      </c>
      <c r="CY10" s="563" t="s">
        <v>350</v>
      </c>
      <c r="CZ10" s="563"/>
      <c r="DA10" s="563"/>
      <c r="DB10" s="563"/>
      <c r="DC10" s="563"/>
      <c r="DD10" s="563"/>
      <c r="DE10" s="564"/>
      <c r="DF10" s="11"/>
      <c r="DG10" s="11"/>
      <c r="DH10" s="117" t="s">
        <v>12</v>
      </c>
      <c r="DI10" s="563" t="s">
        <v>291</v>
      </c>
      <c r="DJ10" s="563"/>
      <c r="DK10" s="563"/>
      <c r="DL10" s="563"/>
      <c r="DM10" s="563"/>
      <c r="DN10" s="563"/>
      <c r="DO10" s="564"/>
      <c r="DP10" s="11"/>
      <c r="DQ10" s="11"/>
      <c r="DR10" s="117" t="s">
        <v>12</v>
      </c>
      <c r="DS10" s="566" t="s">
        <v>269</v>
      </c>
      <c r="DT10" s="567"/>
      <c r="DU10" s="567"/>
      <c r="DV10" s="567"/>
      <c r="DW10" s="567"/>
      <c r="DX10" s="567"/>
      <c r="DY10" s="568"/>
      <c r="DZ10" s="11"/>
      <c r="EA10" s="11"/>
      <c r="EB10" s="117" t="s">
        <v>12</v>
      </c>
      <c r="EC10" s="563" t="s">
        <v>370</v>
      </c>
      <c r="ED10" s="563"/>
      <c r="EE10" s="563"/>
      <c r="EF10" s="563"/>
      <c r="EG10" s="563"/>
      <c r="EH10" s="563"/>
      <c r="EI10" s="564"/>
      <c r="EJ10" s="11"/>
      <c r="EK10" s="11"/>
      <c r="EL10" s="117" t="s">
        <v>12</v>
      </c>
      <c r="EM10" s="563" t="s">
        <v>373</v>
      </c>
      <c r="EN10" s="563"/>
      <c r="EO10" s="563"/>
      <c r="EP10" s="563"/>
      <c r="EQ10" s="563"/>
      <c r="ER10" s="563"/>
      <c r="ES10" s="564"/>
      <c r="ET10" s="11"/>
      <c r="EU10" s="11"/>
      <c r="EV10" s="117" t="s">
        <v>12</v>
      </c>
      <c r="EW10" s="563" t="s">
        <v>291</v>
      </c>
      <c r="EX10" s="563"/>
      <c r="EY10" s="563"/>
      <c r="EZ10" s="563"/>
      <c r="FA10" s="563"/>
      <c r="FB10" s="563"/>
      <c r="FC10" s="564"/>
      <c r="FD10" s="11"/>
      <c r="FE10" s="11"/>
      <c r="FF10" s="117" t="s">
        <v>12</v>
      </c>
      <c r="FG10" s="563"/>
      <c r="FH10" s="563"/>
      <c r="FI10" s="563"/>
      <c r="FJ10" s="563"/>
      <c r="FK10" s="563"/>
      <c r="FL10" s="563"/>
      <c r="FM10" s="564"/>
      <c r="FN10" s="11"/>
      <c r="FO10" s="11"/>
      <c r="FP10" s="117" t="s">
        <v>12</v>
      </c>
      <c r="FQ10" s="563" t="s">
        <v>291</v>
      </c>
      <c r="FR10" s="563"/>
      <c r="FS10" s="563"/>
      <c r="FT10" s="563"/>
      <c r="FU10" s="563"/>
      <c r="FV10" s="563"/>
      <c r="FW10" s="564"/>
      <c r="FX10" s="11"/>
      <c r="FY10" s="11"/>
      <c r="FZ10" s="117" t="s">
        <v>12</v>
      </c>
      <c r="GA10" s="563" t="s">
        <v>291</v>
      </c>
      <c r="GB10" s="563"/>
      <c r="GC10" s="563"/>
      <c r="GD10" s="563"/>
      <c r="GE10" s="563"/>
      <c r="GF10" s="563"/>
      <c r="GG10" s="564"/>
      <c r="GH10" s="11"/>
      <c r="GI10" s="11"/>
      <c r="GJ10" s="125"/>
      <c r="GT10" s="125"/>
      <c r="HD10" s="125"/>
      <c r="HN10" s="125"/>
      <c r="HX10" s="125"/>
      <c r="IH10" s="125"/>
      <c r="IR10" s="125"/>
      <c r="JB10" s="125"/>
      <c r="JL10" s="125"/>
      <c r="JV10" s="125"/>
    </row>
    <row xmlns:x14ac="http://schemas.microsoft.com/office/spreadsheetml/2009/9/ac" r="11" s="2" customFormat="true" ht="15.6" customHeight="true" x14ac:dyDescent="0.25">
      <c r="A11" s="383" t="str">
        <f ca="true">IF(ISBLANK('Data Summary'!A13),"",'Data Summary'!A13)</f>
        <v>IDN_2018_UIS</v>
      </c>
      <c r="B11" s="117"/>
      <c r="C11" s="101" t="s">
        <v>120</v>
      </c>
      <c r="D11" s="53"/>
      <c r="E11" s="53"/>
      <c r="F11" s="53"/>
      <c r="G11" s="53"/>
      <c r="H11" s="53"/>
      <c r="I11" s="100"/>
      <c r="J11" s="11"/>
      <c r="K11" s="11"/>
      <c r="L11" s="117"/>
      <c r="M11" s="181" t="s">
        <v>120</v>
      </c>
      <c r="N11" s="53"/>
      <c r="O11" s="53"/>
      <c r="P11" s="53"/>
      <c r="Q11" s="53"/>
      <c r="R11" s="53"/>
      <c r="S11" s="180"/>
      <c r="T11" s="11"/>
      <c r="U11" s="11"/>
      <c r="V11" s="117"/>
      <c r="W11" s="181" t="s">
        <v>120</v>
      </c>
      <c r="X11" s="53"/>
      <c r="Y11" s="53"/>
      <c r="Z11" s="53"/>
      <c r="AA11" s="53"/>
      <c r="AB11" s="53"/>
      <c r="AC11" s="180"/>
      <c r="AD11" s="11"/>
      <c r="AE11" s="11"/>
      <c r="AF11" s="117"/>
      <c r="AG11" s="181" t="s">
        <v>120</v>
      </c>
      <c r="AH11" s="53" t="s">
        <v>171</v>
      </c>
      <c r="AI11" s="53"/>
      <c r="AJ11" s="53"/>
      <c r="AK11" s="53"/>
      <c r="AL11" s="53" t="s">
        <v>171</v>
      </c>
      <c r="AM11" s="180"/>
      <c r="AN11" s="11"/>
      <c r="AO11" s="11"/>
      <c r="AP11" s="117"/>
      <c r="AQ11" s="181" t="s">
        <v>120</v>
      </c>
      <c r="AR11" s="53"/>
      <c r="AS11" s="53"/>
      <c r="AT11" s="53"/>
      <c r="AU11" s="53"/>
      <c r="AV11" s="53"/>
      <c r="AW11" s="99"/>
      <c r="AX11" s="11"/>
      <c r="AY11" s="11"/>
      <c r="AZ11" s="117"/>
      <c r="BA11" s="181" t="s">
        <v>120</v>
      </c>
      <c r="BB11" s="53" t="s">
        <v>172</v>
      </c>
      <c r="BC11" s="53"/>
      <c r="BD11" s="53"/>
      <c r="BE11" s="53"/>
      <c r="BF11" s="53" t="s">
        <v>172</v>
      </c>
      <c r="BG11" s="99" t="s">
        <v>172</v>
      </c>
      <c r="BH11" s="11"/>
      <c r="BI11" s="11"/>
      <c r="BJ11" s="117"/>
      <c r="BK11" s="181" t="s">
        <v>120</v>
      </c>
      <c r="BL11" s="53"/>
      <c r="BM11" s="53"/>
      <c r="BN11" s="53"/>
      <c r="BO11" s="53"/>
      <c r="BP11" s="53"/>
      <c r="BQ11" s="99"/>
      <c r="BR11" s="11"/>
      <c r="BS11" s="11"/>
      <c r="BT11" s="117"/>
      <c r="BU11" s="181" t="s">
        <v>120</v>
      </c>
      <c r="BV11" s="53"/>
      <c r="BW11" s="53"/>
      <c r="BX11" s="53"/>
      <c r="BY11" s="53"/>
      <c r="BZ11" s="53"/>
      <c r="CA11" s="99"/>
      <c r="CB11" s="11"/>
      <c r="CC11" s="11"/>
      <c r="CD11" s="117"/>
      <c r="CE11" s="184" t="s">
        <v>120</v>
      </c>
      <c r="CF11" s="53"/>
      <c r="CG11" s="53"/>
      <c r="CH11" s="53"/>
      <c r="CI11" s="53"/>
      <c r="CJ11" s="53"/>
      <c r="CK11" s="99"/>
      <c r="CL11" s="11"/>
      <c r="CM11" s="11"/>
      <c r="CN11" s="117"/>
      <c r="CO11" s="376" t="s">
        <v>120</v>
      </c>
      <c r="CP11" s="53"/>
      <c r="CQ11" s="53"/>
      <c r="CR11" s="53"/>
      <c r="CS11" s="53"/>
      <c r="CT11" s="53"/>
      <c r="CU11" s="99"/>
      <c r="CV11" s="11"/>
      <c r="CW11" s="11"/>
      <c r="CX11" s="117"/>
      <c r="CY11" s="377" t="s">
        <v>120</v>
      </c>
      <c r="CZ11" s="53"/>
      <c r="DA11" s="53"/>
      <c r="DB11" s="53"/>
      <c r="DC11" s="53"/>
      <c r="DD11" s="53"/>
      <c r="DE11" s="99"/>
      <c r="DF11" s="11"/>
      <c r="DG11" s="11"/>
      <c r="DH11" s="117"/>
      <c r="DI11" s="185" t="s">
        <v>120</v>
      </c>
      <c r="DJ11" s="53"/>
      <c r="DK11" s="53"/>
      <c r="DL11" s="53"/>
      <c r="DM11" s="53"/>
      <c r="DN11" s="53"/>
      <c r="DO11" s="99"/>
      <c r="DP11" s="11"/>
      <c r="DQ11" s="11"/>
      <c r="DR11" s="117"/>
      <c r="DS11" s="185" t="s">
        <v>120</v>
      </c>
      <c r="DT11" s="53" t="s">
        <v>172</v>
      </c>
      <c r="DU11" s="53"/>
      <c r="DV11" s="53"/>
      <c r="DW11" s="53" t="s">
        <v>172</v>
      </c>
      <c r="DX11" s="53" t="s">
        <v>172</v>
      </c>
      <c r="DY11" s="99" t="s">
        <v>172</v>
      </c>
      <c r="DZ11" s="11"/>
      <c r="EA11" s="11"/>
      <c r="EB11" s="117"/>
      <c r="EC11" s="405" t="s">
        <v>120</v>
      </c>
      <c r="ED11" s="53"/>
      <c r="EE11" s="53"/>
      <c r="EF11" s="53"/>
      <c r="EG11" s="53"/>
      <c r="EH11" s="53"/>
      <c r="EI11" s="99"/>
      <c r="EJ11" s="11"/>
      <c r="EK11" s="11"/>
      <c r="EL11" s="117"/>
      <c r="EM11" s="405" t="s">
        <v>120</v>
      </c>
      <c r="EN11" s="53"/>
      <c r="EO11" s="53"/>
      <c r="EP11" s="53"/>
      <c r="EQ11" s="53"/>
      <c r="ER11" s="53"/>
      <c r="ES11" s="99"/>
      <c r="ET11" s="11"/>
      <c r="EU11" s="11"/>
      <c r="EV11" s="117"/>
      <c r="EW11" s="375" t="s">
        <v>120</v>
      </c>
      <c r="EX11" s="53"/>
      <c r="EY11" s="53"/>
      <c r="EZ11" s="53"/>
      <c r="FA11" s="53"/>
      <c r="FB11" s="53"/>
      <c r="FC11" s="99"/>
      <c r="FD11" s="11"/>
      <c r="FE11" s="11"/>
      <c r="FF11" s="117"/>
      <c r="FG11" s="405" t="s">
        <v>120</v>
      </c>
      <c r="FH11" s="53"/>
      <c r="FI11" s="53"/>
      <c r="FJ11" s="53"/>
      <c r="FK11" s="53"/>
      <c r="FL11" s="53"/>
      <c r="FM11" s="99"/>
      <c r="FN11" s="11"/>
      <c r="FO11" s="11"/>
      <c r="FP11" s="117"/>
      <c r="FQ11" s="377" t="s">
        <v>120</v>
      </c>
      <c r="FR11" s="53"/>
      <c r="FS11" s="53"/>
      <c r="FT11" s="53"/>
      <c r="FU11" s="53"/>
      <c r="FV11" s="53"/>
      <c r="FW11" s="99"/>
      <c r="FX11" s="11"/>
      <c r="FY11" s="11"/>
      <c r="FZ11" s="117"/>
      <c r="GA11" s="377" t="s">
        <v>120</v>
      </c>
      <c r="GB11" s="53"/>
      <c r="GC11" s="53"/>
      <c r="GD11" s="53"/>
      <c r="GE11" s="53"/>
      <c r="GF11" s="53"/>
      <c r="GG11" s="99"/>
      <c r="GH11" s="11"/>
      <c r="GI11" s="11"/>
      <c r="GJ11" s="125"/>
      <c r="GT11" s="125"/>
      <c r="HD11" s="125"/>
      <c r="HN11" s="125"/>
      <c r="HX11" s="125"/>
      <c r="IH11" s="125"/>
      <c r="IR11" s="125"/>
      <c r="JB11" s="125"/>
      <c r="JL11" s="125"/>
      <c r="JV11" s="125"/>
    </row>
    <row xmlns:x14ac="http://schemas.microsoft.com/office/spreadsheetml/2009/9/ac" r="12" s="2" customFormat="true" ht="15" customHeight="true" x14ac:dyDescent="0.25">
      <c r="A12" s="383" t="str">
        <f ca="true">IF(ISBLANK('Data Summary'!A14),"",'Data Summary'!A14)</f>
        <v>IDN_2018_EMIS</v>
      </c>
      <c r="B12" s="117"/>
      <c r="C12" s="101" t="s">
        <v>126</v>
      </c>
      <c r="D12" s="53"/>
      <c r="E12" s="53"/>
      <c r="F12" s="53"/>
      <c r="G12" s="53"/>
      <c r="H12" s="53"/>
      <c r="I12" s="99"/>
      <c r="J12" s="11"/>
      <c r="K12" s="11"/>
      <c r="L12" s="117"/>
      <c r="M12" s="181" t="s">
        <v>126</v>
      </c>
      <c r="N12" s="53" t="s">
        <v>171</v>
      </c>
      <c r="O12" s="53" t="s">
        <v>171</v>
      </c>
      <c r="P12" s="53" t="s">
        <v>171</v>
      </c>
      <c r="Q12" s="53"/>
      <c r="R12" s="53" t="s">
        <v>171</v>
      </c>
      <c r="S12" s="99" t="s">
        <v>171</v>
      </c>
      <c r="T12" s="11"/>
      <c r="U12" s="11"/>
      <c r="V12" s="117"/>
      <c r="W12" s="181" t="s">
        <v>126</v>
      </c>
      <c r="X12" s="53" t="s">
        <v>171</v>
      </c>
      <c r="Y12" s="53" t="s">
        <v>171</v>
      </c>
      <c r="Z12" s="53" t="s">
        <v>171</v>
      </c>
      <c r="AA12" s="53"/>
      <c r="AB12" s="53" t="s">
        <v>171</v>
      </c>
      <c r="AC12" s="99" t="s">
        <v>171</v>
      </c>
      <c r="AD12" s="11"/>
      <c r="AE12" s="11"/>
      <c r="AF12" s="117"/>
      <c r="AG12" s="181" t="s">
        <v>126</v>
      </c>
      <c r="AH12" s="53"/>
      <c r="AI12" s="53"/>
      <c r="AJ12" s="53"/>
      <c r="AK12" s="53"/>
      <c r="AL12" s="53"/>
      <c r="AM12" s="99"/>
      <c r="AN12" s="11"/>
      <c r="AO12" s="11"/>
      <c r="AP12" s="117"/>
      <c r="AQ12" s="181" t="s">
        <v>126</v>
      </c>
      <c r="AR12" s="53"/>
      <c r="AS12" s="53"/>
      <c r="AT12" s="53"/>
      <c r="AU12" s="53"/>
      <c r="AV12" s="53"/>
      <c r="AW12" s="99"/>
      <c r="AX12" s="11"/>
      <c r="AY12" s="11"/>
      <c r="AZ12" s="117"/>
      <c r="BA12" s="181" t="s">
        <v>126</v>
      </c>
      <c r="BB12" s="53"/>
      <c r="BC12" s="53"/>
      <c r="BD12" s="53"/>
      <c r="BE12" s="53"/>
      <c r="BF12" s="53"/>
      <c r="BG12" s="99"/>
      <c r="BH12" s="11"/>
      <c r="BI12" s="11"/>
      <c r="BJ12" s="117"/>
      <c r="BK12" s="181" t="s">
        <v>126</v>
      </c>
      <c r="BL12" s="53"/>
      <c r="BM12" s="53"/>
      <c r="BN12" s="53"/>
      <c r="BO12" s="53"/>
      <c r="BP12" s="53"/>
      <c r="BQ12" s="99"/>
      <c r="BR12" s="11"/>
      <c r="BS12" s="11"/>
      <c r="BT12" s="117"/>
      <c r="BU12" s="181" t="s">
        <v>126</v>
      </c>
      <c r="BV12" s="53"/>
      <c r="BW12" s="53"/>
      <c r="BX12" s="53"/>
      <c r="BY12" s="53"/>
      <c r="BZ12" s="53"/>
      <c r="CA12" s="99"/>
      <c r="CB12" s="11"/>
      <c r="CC12" s="11"/>
      <c r="CD12" s="117"/>
      <c r="CE12" s="184" t="s">
        <v>126</v>
      </c>
      <c r="CF12" s="53"/>
      <c r="CG12" s="53"/>
      <c r="CH12" s="53"/>
      <c r="CI12" s="53"/>
      <c r="CJ12" s="53"/>
      <c r="CK12" s="99"/>
      <c r="CL12" s="11"/>
      <c r="CM12" s="11"/>
      <c r="CN12" s="117"/>
      <c r="CO12" s="376" t="s">
        <v>126</v>
      </c>
      <c r="CP12" s="53"/>
      <c r="CQ12" s="53"/>
      <c r="CR12" s="53"/>
      <c r="CS12" s="53"/>
      <c r="CT12" s="53"/>
      <c r="CU12" s="99"/>
      <c r="CV12" s="11"/>
      <c r="CW12" s="11"/>
      <c r="CX12" s="117"/>
      <c r="CY12" s="377" t="s">
        <v>126</v>
      </c>
      <c r="CZ12" s="53"/>
      <c r="DA12" s="53"/>
      <c r="DB12" s="53"/>
      <c r="DC12" s="53"/>
      <c r="DD12" s="53"/>
      <c r="DE12" s="99"/>
      <c r="DF12" s="11"/>
      <c r="DG12" s="11"/>
      <c r="DH12" s="117"/>
      <c r="DI12" s="185" t="s">
        <v>126</v>
      </c>
      <c r="DJ12" s="53"/>
      <c r="DK12" s="53"/>
      <c r="DL12" s="53"/>
      <c r="DM12" s="53"/>
      <c r="DN12" s="53"/>
      <c r="DO12" s="99"/>
      <c r="DP12" s="11"/>
      <c r="DQ12" s="11"/>
      <c r="DR12" s="117"/>
      <c r="DS12" s="185" t="s">
        <v>126</v>
      </c>
      <c r="DT12" s="53"/>
      <c r="DU12" s="53"/>
      <c r="DV12" s="53"/>
      <c r="DW12" s="53"/>
      <c r="DX12" s="53"/>
      <c r="DY12" s="99"/>
      <c r="DZ12" s="11"/>
      <c r="EA12" s="11"/>
      <c r="EB12" s="117"/>
      <c r="EC12" s="405" t="s">
        <v>126</v>
      </c>
      <c r="ED12" s="53"/>
      <c r="EE12" s="53"/>
      <c r="EF12" s="53"/>
      <c r="EG12" s="53"/>
      <c r="EH12" s="53"/>
      <c r="EI12" s="99"/>
      <c r="EJ12" s="11"/>
      <c r="EK12" s="11"/>
      <c r="EL12" s="117"/>
      <c r="EM12" s="405" t="s">
        <v>126</v>
      </c>
      <c r="EN12" s="53"/>
      <c r="EO12" s="53"/>
      <c r="EP12" s="53"/>
      <c r="EQ12" s="53"/>
      <c r="ER12" s="53"/>
      <c r="ES12" s="99"/>
      <c r="ET12" s="11"/>
      <c r="EU12" s="11"/>
      <c r="EV12" s="117"/>
      <c r="EW12" s="375" t="s">
        <v>126</v>
      </c>
      <c r="EX12" s="53"/>
      <c r="EY12" s="53"/>
      <c r="EZ12" s="53"/>
      <c r="FA12" s="53"/>
      <c r="FB12" s="53"/>
      <c r="FC12" s="99"/>
      <c r="FD12" s="11"/>
      <c r="FE12" s="11"/>
      <c r="FF12" s="117"/>
      <c r="FG12" s="405" t="s">
        <v>126</v>
      </c>
      <c r="FH12" s="53"/>
      <c r="FI12" s="53"/>
      <c r="FJ12" s="53"/>
      <c r="FK12" s="53"/>
      <c r="FL12" s="53"/>
      <c r="FM12" s="99"/>
      <c r="FN12" s="11"/>
      <c r="FO12" s="11"/>
      <c r="FP12" s="117"/>
      <c r="FQ12" s="377" t="s">
        <v>126</v>
      </c>
      <c r="FR12" s="53"/>
      <c r="FS12" s="53"/>
      <c r="FT12" s="53"/>
      <c r="FU12" s="53"/>
      <c r="FV12" s="53"/>
      <c r="FW12" s="99"/>
      <c r="FX12" s="11"/>
      <c r="FY12" s="11"/>
      <c r="FZ12" s="117"/>
      <c r="GA12" s="377" t="s">
        <v>126</v>
      </c>
      <c r="GB12" s="53"/>
      <c r="GC12" s="53"/>
      <c r="GD12" s="53"/>
      <c r="GE12" s="53"/>
      <c r="GF12" s="53"/>
      <c r="GG12" s="99"/>
      <c r="GH12" s="11"/>
      <c r="GI12" s="11"/>
      <c r="GJ12" s="125"/>
      <c r="GT12" s="125"/>
      <c r="HD12" s="125"/>
      <c r="HN12" s="125"/>
      <c r="HX12" s="125"/>
      <c r="IH12" s="125"/>
      <c r="IR12" s="125"/>
      <c r="JB12" s="125"/>
      <c r="JL12" s="125"/>
      <c r="JV12" s="125"/>
    </row>
    <row xmlns:x14ac="http://schemas.microsoft.com/office/spreadsheetml/2009/9/ac" r="13" s="2" customFormat="true" ht="15" customHeight="true" x14ac:dyDescent="0.25">
      <c r="A13" s="383" t="str">
        <f ca="true">IF(ISBLANK('Data Summary'!A15),"",'Data Summary'!A15)</f>
        <v>IDN_2019_UIS</v>
      </c>
      <c r="B13" s="117"/>
      <c r="C13" s="101" t="s">
        <v>103</v>
      </c>
      <c r="D13" s="53"/>
      <c r="E13" s="53"/>
      <c r="F13" s="53"/>
      <c r="G13" s="53"/>
      <c r="H13" s="53"/>
      <c r="I13" s="99"/>
      <c r="J13" s="11"/>
      <c r="K13" s="11"/>
      <c r="L13" s="117"/>
      <c r="M13" s="181" t="s">
        <v>103</v>
      </c>
      <c r="N13" s="53"/>
      <c r="O13" s="53"/>
      <c r="P13" s="53"/>
      <c r="Q13" s="53"/>
      <c r="R13" s="53"/>
      <c r="S13" s="99"/>
      <c r="T13" s="11"/>
      <c r="U13" s="11"/>
      <c r="V13" s="117"/>
      <c r="W13" s="181" t="s">
        <v>103</v>
      </c>
      <c r="X13" s="53"/>
      <c r="Y13" s="53"/>
      <c r="Z13" s="53"/>
      <c r="AA13" s="53"/>
      <c r="AB13" s="53"/>
      <c r="AC13" s="99"/>
      <c r="AD13" s="11"/>
      <c r="AE13" s="11"/>
      <c r="AF13" s="117"/>
      <c r="AG13" s="181" t="s">
        <v>103</v>
      </c>
      <c r="AH13" s="53"/>
      <c r="AI13" s="53"/>
      <c r="AJ13" s="53"/>
      <c r="AK13" s="53"/>
      <c r="AL13" s="53"/>
      <c r="AM13" s="99"/>
      <c r="AN13" s="11"/>
      <c r="AO13" s="11"/>
      <c r="AP13" s="117"/>
      <c r="AQ13" s="181" t="s">
        <v>103</v>
      </c>
      <c r="AR13" s="53" t="s">
        <v>172</v>
      </c>
      <c r="AS13" s="53"/>
      <c r="AT13" s="53"/>
      <c r="AU13" s="53"/>
      <c r="AV13" s="53" t="s">
        <v>172</v>
      </c>
      <c r="AW13" s="99" t="s">
        <v>172</v>
      </c>
      <c r="AX13" s="11"/>
      <c r="AY13" s="11"/>
      <c r="AZ13" s="117"/>
      <c r="BA13" s="181" t="s">
        <v>103</v>
      </c>
      <c r="BB13" s="53"/>
      <c r="BC13" s="53"/>
      <c r="BD13" s="53"/>
      <c r="BE13" s="53"/>
      <c r="BF13" s="53"/>
      <c r="BG13" s="99"/>
      <c r="BH13" s="11"/>
      <c r="BI13" s="11"/>
      <c r="BJ13" s="117"/>
      <c r="BK13" s="181" t="s">
        <v>103</v>
      </c>
      <c r="BL13" s="53"/>
      <c r="BM13" s="53"/>
      <c r="BN13" s="53"/>
      <c r="BO13" s="53"/>
      <c r="BP13" s="53"/>
      <c r="BQ13" s="99"/>
      <c r="BR13" s="11"/>
      <c r="BS13" s="11"/>
      <c r="BT13" s="117"/>
      <c r="BU13" s="181" t="s">
        <v>103</v>
      </c>
      <c r="BV13" s="53" t="s">
        <v>172</v>
      </c>
      <c r="BW13" s="53"/>
      <c r="BX13" s="53"/>
      <c r="BY13" s="53"/>
      <c r="BZ13" s="53" t="s">
        <v>172</v>
      </c>
      <c r="CA13" s="99" t="s">
        <v>172</v>
      </c>
      <c r="CB13" s="11"/>
      <c r="CC13" s="11"/>
      <c r="CD13" s="117"/>
      <c r="CE13" s="184" t="s">
        <v>103</v>
      </c>
      <c r="CF13" s="53"/>
      <c r="CG13" s="53"/>
      <c r="CH13" s="53"/>
      <c r="CI13" s="53"/>
      <c r="CJ13" s="53"/>
      <c r="CK13" s="99"/>
      <c r="CL13" s="11"/>
      <c r="CM13" s="11"/>
      <c r="CN13" s="117"/>
      <c r="CO13" s="376" t="s">
        <v>103</v>
      </c>
      <c r="CP13" s="53"/>
      <c r="CQ13" s="53"/>
      <c r="CR13" s="53"/>
      <c r="CS13" s="53"/>
      <c r="CT13" s="53"/>
      <c r="CU13" s="99"/>
      <c r="CV13" s="11"/>
      <c r="CW13" s="11"/>
      <c r="CX13" s="117"/>
      <c r="CY13" s="377" t="s">
        <v>103</v>
      </c>
      <c r="CZ13" s="53"/>
      <c r="DA13" s="53" t="s">
        <v>171</v>
      </c>
      <c r="DB13" s="53" t="s">
        <v>171</v>
      </c>
      <c r="DC13" s="53"/>
      <c r="DD13" s="53" t="s">
        <v>171</v>
      </c>
      <c r="DE13" s="99"/>
      <c r="DF13" s="11"/>
      <c r="DG13" s="11"/>
      <c r="DH13" s="117"/>
      <c r="DI13" s="185" t="s">
        <v>103</v>
      </c>
      <c r="DJ13" s="53"/>
      <c r="DK13" s="53"/>
      <c r="DL13" s="53"/>
      <c r="DM13" s="53"/>
      <c r="DN13" s="53"/>
      <c r="DO13" s="99"/>
      <c r="DP13" s="11"/>
      <c r="DQ13" s="11"/>
      <c r="DR13" s="117"/>
      <c r="DS13" s="185" t="s">
        <v>103</v>
      </c>
      <c r="DT13" s="53" t="s">
        <v>172</v>
      </c>
      <c r="DU13" s="53"/>
      <c r="DV13" s="53"/>
      <c r="DW13" s="53" t="s">
        <v>172</v>
      </c>
      <c r="DX13" s="53" t="s">
        <v>172</v>
      </c>
      <c r="DY13" s="99" t="s">
        <v>172</v>
      </c>
      <c r="DZ13" s="11"/>
      <c r="EA13" s="11"/>
      <c r="EB13" s="117"/>
      <c r="EC13" s="405" t="s">
        <v>103</v>
      </c>
      <c r="ED13" s="53" t="s">
        <v>171</v>
      </c>
      <c r="EE13" s="53"/>
      <c r="EF13" s="53"/>
      <c r="EG13" s="53"/>
      <c r="EH13" s="53" t="s">
        <v>171</v>
      </c>
      <c r="EI13" s="99" t="s">
        <v>171</v>
      </c>
      <c r="EJ13" s="11"/>
      <c r="EK13" s="11"/>
      <c r="EL13" s="117"/>
      <c r="EM13" s="405" t="s">
        <v>103</v>
      </c>
      <c r="EN13" s="53" t="s">
        <v>171</v>
      </c>
      <c r="EO13" s="53"/>
      <c r="EP13" s="53"/>
      <c r="EQ13" s="53"/>
      <c r="ER13" s="53" t="s">
        <v>171</v>
      </c>
      <c r="ES13" s="99" t="s">
        <v>171</v>
      </c>
      <c r="ET13" s="11"/>
      <c r="EU13" s="11"/>
      <c r="EV13" s="117"/>
      <c r="EW13" s="375" t="s">
        <v>103</v>
      </c>
      <c r="EX13" s="53"/>
      <c r="EY13" s="53"/>
      <c r="EZ13" s="53"/>
      <c r="FA13" s="53"/>
      <c r="FB13" s="53"/>
      <c r="FC13" s="99"/>
      <c r="FD13" s="11"/>
      <c r="FE13" s="11"/>
      <c r="FF13" s="117"/>
      <c r="FG13" s="405" t="s">
        <v>103</v>
      </c>
      <c r="FH13" s="53" t="s">
        <v>172</v>
      </c>
      <c r="FI13" s="53"/>
      <c r="FJ13" s="53"/>
      <c r="FK13" s="53"/>
      <c r="FL13" s="53" t="s">
        <v>172</v>
      </c>
      <c r="FM13" s="99" t="s">
        <v>172</v>
      </c>
      <c r="FN13" s="11"/>
      <c r="FO13" s="11"/>
      <c r="FP13" s="117"/>
      <c r="FQ13" s="377" t="s">
        <v>103</v>
      </c>
      <c r="FR13" s="53"/>
      <c r="FS13" s="53"/>
      <c r="FT13" s="53"/>
      <c r="FU13" s="53"/>
      <c r="FV13" s="53"/>
      <c r="FW13" s="99"/>
      <c r="FX13" s="11"/>
      <c r="FY13" s="11"/>
      <c r="FZ13" s="117"/>
      <c r="GA13" s="377" t="s">
        <v>103</v>
      </c>
      <c r="GB13" s="53"/>
      <c r="GC13" s="53"/>
      <c r="GD13" s="53"/>
      <c r="GE13" s="53"/>
      <c r="GF13" s="53"/>
      <c r="GG13" s="99"/>
      <c r="GH13" s="11"/>
      <c r="GI13" s="11"/>
      <c r="GJ13" s="125"/>
      <c r="GT13" s="125"/>
      <c r="HD13" s="125"/>
      <c r="HN13" s="125"/>
      <c r="HX13" s="125"/>
      <c r="IH13" s="125"/>
      <c r="IR13" s="125"/>
      <c r="JB13" s="125"/>
      <c r="JL13" s="125"/>
      <c r="JV13" s="125"/>
    </row>
    <row xmlns:x14ac="http://schemas.microsoft.com/office/spreadsheetml/2009/9/ac" r="14" ht="15.75" customHeight="true" x14ac:dyDescent="0.25">
      <c r="A14" s="383" t="str">
        <f ca="true">IF(ISBLANK('Data Summary'!A16),"",'Data Summary'!A16)</f>
        <v>IDN_2019_SDI</v>
      </c>
      <c r="B14" s="118"/>
      <c r="C14" s="93" t="s">
        <v>23</v>
      </c>
      <c r="D14" s="10"/>
      <c r="E14" s="10"/>
      <c r="F14" s="10"/>
      <c r="G14" s="72"/>
      <c r="H14" s="73"/>
      <c r="I14" s="74"/>
      <c r="J14" s="11"/>
      <c r="K14" s="11"/>
      <c r="L14" s="118"/>
      <c r="M14" s="93" t="s">
        <v>23</v>
      </c>
      <c r="N14" s="10"/>
      <c r="O14" s="10"/>
      <c r="P14" s="10"/>
      <c r="Q14" s="72"/>
      <c r="R14" s="73"/>
      <c r="S14" s="74"/>
      <c r="T14" s="11"/>
      <c r="U14" s="11"/>
      <c r="V14" s="118"/>
      <c r="W14" s="93" t="s">
        <v>23</v>
      </c>
      <c r="X14" s="10"/>
      <c r="Y14" s="10"/>
      <c r="Z14" s="10"/>
      <c r="AA14" s="72"/>
      <c r="AB14" s="73"/>
      <c r="AC14" s="74"/>
      <c r="AD14" s="11"/>
      <c r="AE14" s="11"/>
      <c r="AF14" s="118"/>
      <c r="AG14" s="93" t="s">
        <v>23</v>
      </c>
      <c r="AH14" s="10"/>
      <c r="AI14" s="10"/>
      <c r="AJ14" s="10"/>
      <c r="AK14" s="72"/>
      <c r="AL14" s="73"/>
      <c r="AM14" s="74"/>
      <c r="AN14" s="11"/>
      <c r="AO14" s="11"/>
      <c r="AP14" s="118"/>
      <c r="AQ14" s="93" t="s">
        <v>23</v>
      </c>
      <c r="AR14" s="10"/>
      <c r="AS14" s="10"/>
      <c r="AT14" s="10"/>
      <c r="AU14" s="72"/>
      <c r="AV14" s="73"/>
      <c r="AW14" s="74"/>
      <c r="AX14" s="11"/>
      <c r="AY14" s="11"/>
      <c r="AZ14" s="118"/>
      <c r="BA14" s="93" t="s">
        <v>23</v>
      </c>
      <c r="BB14" s="10"/>
      <c r="BC14" s="10"/>
      <c r="BD14" s="10"/>
      <c r="BE14" s="72"/>
      <c r="BF14" s="73"/>
      <c r="BG14" s="74"/>
      <c r="BH14" s="11"/>
      <c r="BI14" s="11"/>
      <c r="BJ14" s="118"/>
      <c r="BK14" s="93" t="s">
        <v>23</v>
      </c>
      <c r="BL14" s="10"/>
      <c r="BM14" s="10"/>
      <c r="BN14" s="10"/>
      <c r="BO14" s="72"/>
      <c r="BP14" s="73"/>
      <c r="BQ14" s="74"/>
      <c r="BR14" s="11"/>
      <c r="BS14" s="11"/>
      <c r="BT14" s="118"/>
      <c r="BU14" s="93" t="s">
        <v>23</v>
      </c>
      <c r="BV14" s="10"/>
      <c r="BW14" s="10"/>
      <c r="BX14" s="10"/>
      <c r="BY14" s="72"/>
      <c r="BZ14" s="73"/>
      <c r="CA14" s="74"/>
      <c r="CB14" s="11"/>
      <c r="CC14" s="11"/>
      <c r="CD14" s="118"/>
      <c r="CE14" s="93" t="s">
        <v>23</v>
      </c>
      <c r="CF14" s="71"/>
      <c r="CG14" s="71"/>
      <c r="CH14" s="71"/>
      <c r="CI14" s="72"/>
      <c r="CJ14" s="73"/>
      <c r="CK14" s="74"/>
      <c r="CL14" s="11"/>
      <c r="CM14" s="11"/>
      <c r="CN14" s="118"/>
      <c r="CO14" s="93" t="s">
        <v>23</v>
      </c>
      <c r="CP14" s="10"/>
      <c r="CQ14" s="10"/>
      <c r="CR14" s="10"/>
      <c r="CS14" s="72"/>
      <c r="CT14" s="73"/>
      <c r="CU14" s="74"/>
      <c r="CV14" s="11"/>
      <c r="CW14" s="11"/>
      <c r="CX14" s="118"/>
      <c r="CY14" s="93" t="s">
        <v>23</v>
      </c>
      <c r="CZ14" s="10" t="s">
        <v>335</v>
      </c>
      <c r="DA14" s="10" t="s">
        <v>335</v>
      </c>
      <c r="DB14" s="10" t="s">
        <v>335</v>
      </c>
      <c r="DC14" s="72" t="s">
        <v>335</v>
      </c>
      <c r="DD14" s="73" t="s">
        <v>335</v>
      </c>
      <c r="DE14" s="74" t="s">
        <v>335</v>
      </c>
      <c r="DF14" s="11"/>
      <c r="DG14" s="11"/>
      <c r="DH14" s="118"/>
      <c r="DI14" s="93" t="s">
        <v>23</v>
      </c>
      <c r="DJ14" s="71"/>
      <c r="DK14" s="71"/>
      <c r="DL14" s="71"/>
      <c r="DM14" s="72"/>
      <c r="DN14" s="73"/>
      <c r="DO14" s="74"/>
      <c r="DP14" s="11"/>
      <c r="DQ14" s="11"/>
      <c r="DR14" s="118"/>
      <c r="DS14" s="93" t="s">
        <v>23</v>
      </c>
      <c r="DT14" s="71"/>
      <c r="DU14" s="71"/>
      <c r="DV14" s="71"/>
      <c r="DW14" s="72"/>
      <c r="DX14" s="73">
        <v>175192</v>
      </c>
      <c r="DY14" s="74">
        <v>96132</v>
      </c>
      <c r="DZ14" s="11"/>
      <c r="EA14" s="11"/>
      <c r="EB14" s="118"/>
      <c r="EC14" s="93" t="s">
        <v>23</v>
      </c>
      <c r="ED14" s="10"/>
      <c r="EE14" s="10"/>
      <c r="EF14" s="10"/>
      <c r="EG14" s="72"/>
      <c r="EH14" s="73"/>
      <c r="EI14" s="74"/>
      <c r="EJ14" s="11"/>
      <c r="EK14" s="11"/>
      <c r="EL14" s="118"/>
      <c r="EM14" s="93" t="s">
        <v>23</v>
      </c>
      <c r="EN14" s="10"/>
      <c r="EO14" s="10"/>
      <c r="EP14" s="10"/>
      <c r="EQ14" s="72"/>
      <c r="ER14" s="73"/>
      <c r="ES14" s="74"/>
      <c r="ET14" s="11"/>
      <c r="EU14" s="11"/>
      <c r="EV14" s="118"/>
      <c r="EW14" s="93" t="s">
        <v>23</v>
      </c>
      <c r="EX14" s="71"/>
      <c r="EY14" s="71"/>
      <c r="EZ14" s="71"/>
      <c r="FA14" s="72"/>
      <c r="FB14" s="73"/>
      <c r="FC14" s="74"/>
      <c r="FD14" s="11"/>
      <c r="FE14" s="11"/>
      <c r="FF14" s="118"/>
      <c r="FG14" s="93" t="s">
        <v>23</v>
      </c>
      <c r="FH14" s="10"/>
      <c r="FI14" s="10"/>
      <c r="FJ14" s="10"/>
      <c r="FK14" s="72"/>
      <c r="FL14" s="73"/>
      <c r="FM14" s="74"/>
      <c r="FN14" s="11"/>
      <c r="FO14" s="11"/>
      <c r="FP14" s="118"/>
      <c r="FQ14" s="93" t="s">
        <v>23</v>
      </c>
      <c r="FR14" s="71"/>
      <c r="FS14" s="71"/>
      <c r="FT14" s="71"/>
      <c r="FU14" s="72"/>
      <c r="FV14" s="73"/>
      <c r="FW14" s="74"/>
      <c r="FX14" s="11"/>
      <c r="FY14" s="11"/>
      <c r="FZ14" s="118"/>
      <c r="GA14" s="93" t="s">
        <v>23</v>
      </c>
      <c r="GB14" s="71"/>
      <c r="GC14" s="71"/>
      <c r="GD14" s="71"/>
      <c r="GE14" s="72"/>
      <c r="GF14" s="73"/>
      <c r="GG14" s="74"/>
      <c r="GH14" s="11"/>
      <c r="GI14" s="11"/>
    </row>
    <row xmlns:x14ac="http://schemas.microsoft.com/office/spreadsheetml/2009/9/ac" r="15" ht="15.75" customHeight="true" thickBot="true" x14ac:dyDescent="0.3">
      <c r="A15" s="383" t="str">
        <f ca="true">IF(ISBLANK('Data Summary'!A17),"",'Data Summary'!A17)</f>
        <v>IDN_2019_EMIS</v>
      </c>
      <c r="B15" s="119"/>
      <c r="C15" s="94" t="s">
        <v>20</v>
      </c>
      <c r="D15" s="76"/>
      <c r="E15" s="76"/>
      <c r="F15" s="76"/>
      <c r="G15" s="76"/>
      <c r="H15" s="76"/>
      <c r="I15" s="77"/>
      <c r="J15" s="25"/>
      <c r="K15" s="25"/>
      <c r="L15" s="119"/>
      <c r="M15" s="94" t="s">
        <v>20</v>
      </c>
      <c r="N15" s="76">
        <v>2621</v>
      </c>
      <c r="O15" s="76">
        <v>1870</v>
      </c>
      <c r="P15" s="76">
        <v>751</v>
      </c>
      <c r="Q15" s="76"/>
      <c r="R15" s="76">
        <v>974</v>
      </c>
      <c r="S15" s="77">
        <v>1647</v>
      </c>
      <c r="T15" s="25"/>
      <c r="U15" s="25"/>
      <c r="V15" s="119"/>
      <c r="W15" s="94" t="s">
        <v>20</v>
      </c>
      <c r="X15" s="76">
        <v>2602</v>
      </c>
      <c r="Y15" s="76">
        <v>1924</v>
      </c>
      <c r="Z15" s="76">
        <v>677</v>
      </c>
      <c r="AA15" s="76"/>
      <c r="AB15" s="76">
        <v>967</v>
      </c>
      <c r="AC15" s="77">
        <v>1635</v>
      </c>
      <c r="AD15" s="25"/>
      <c r="AE15" s="25"/>
      <c r="AF15" s="119"/>
      <c r="AG15" s="94" t="s">
        <v>20</v>
      </c>
      <c r="AH15" s="76">
        <v>147947</v>
      </c>
      <c r="AI15" s="76"/>
      <c r="AJ15" s="76"/>
      <c r="AK15" s="76"/>
      <c r="AL15" s="76">
        <v>147947</v>
      </c>
      <c r="AM15" s="77"/>
      <c r="AN15" s="25"/>
      <c r="AO15" s="25"/>
      <c r="AP15" s="119"/>
      <c r="AQ15" s="94" t="s">
        <v>20</v>
      </c>
      <c r="AR15" s="76"/>
      <c r="AS15" s="81"/>
      <c r="AT15" s="81"/>
      <c r="AU15" s="82"/>
      <c r="AV15" s="76"/>
      <c r="AW15" s="77"/>
      <c r="AX15" s="25"/>
      <c r="AY15" s="25"/>
      <c r="AZ15" s="119"/>
      <c r="BA15" s="94" t="s">
        <v>20</v>
      </c>
      <c r="BB15" s="76">
        <f>BF15+BG15+1546</f>
        <v>213192</v>
      </c>
      <c r="BC15" s="81"/>
      <c r="BD15" s="81"/>
      <c r="BE15" s="82"/>
      <c r="BF15" s="76">
        <v>147503</v>
      </c>
      <c r="BG15" s="77">
        <f>37763+13144+13236</f>
        <v>64143</v>
      </c>
      <c r="BH15" s="25"/>
      <c r="BI15" s="25"/>
      <c r="BJ15" s="119"/>
      <c r="BK15" s="94" t="s">
        <v>20</v>
      </c>
      <c r="BL15" s="76"/>
      <c r="BM15" s="81"/>
      <c r="BN15" s="81"/>
      <c r="BO15" s="82"/>
      <c r="BP15" s="76"/>
      <c r="BQ15" s="77"/>
      <c r="BR15" s="25"/>
      <c r="BS15" s="25"/>
      <c r="BT15" s="119"/>
      <c r="BU15" s="94" t="s">
        <v>20</v>
      </c>
      <c r="BV15" s="76"/>
      <c r="BW15" s="81"/>
      <c r="BX15" s="81"/>
      <c r="BY15" s="82"/>
      <c r="BZ15" s="76"/>
      <c r="CA15" s="77"/>
      <c r="CB15" s="25"/>
      <c r="CC15" s="25"/>
      <c r="CD15" s="119"/>
      <c r="CE15" s="94" t="s">
        <v>20</v>
      </c>
      <c r="CF15" s="76"/>
      <c r="CG15" s="76"/>
      <c r="CH15" s="76"/>
      <c r="CI15" s="76"/>
      <c r="CJ15" s="76"/>
      <c r="CK15" s="77"/>
      <c r="CL15" s="25"/>
      <c r="CM15" s="25"/>
      <c r="CN15" s="119"/>
      <c r="CO15" s="94" t="s">
        <v>20</v>
      </c>
      <c r="CP15" s="76"/>
      <c r="CQ15" s="81"/>
      <c r="CR15" s="81"/>
      <c r="CS15" s="82"/>
      <c r="CT15" s="76"/>
      <c r="CU15" s="77"/>
      <c r="CV15" s="25"/>
      <c r="CW15" s="25"/>
      <c r="CX15" s="119"/>
      <c r="CY15" s="94" t="s">
        <v>20</v>
      </c>
      <c r="CZ15" s="76" t="s">
        <v>335</v>
      </c>
      <c r="DA15" s="81" t="s">
        <v>335</v>
      </c>
      <c r="DB15" s="81" t="s">
        <v>335</v>
      </c>
      <c r="DC15" s="82" t="s">
        <v>335</v>
      </c>
      <c r="DD15" s="76">
        <v>350</v>
      </c>
      <c r="DE15" s="77" t="s">
        <v>335</v>
      </c>
      <c r="DF15" s="25"/>
      <c r="DG15" s="25"/>
      <c r="DH15" s="119"/>
      <c r="DI15" s="94" t="s">
        <v>20</v>
      </c>
      <c r="DJ15" s="76"/>
      <c r="DK15" s="76"/>
      <c r="DL15" s="76"/>
      <c r="DM15" s="76"/>
      <c r="DN15" s="76"/>
      <c r="DO15" s="77"/>
      <c r="DP15" s="25"/>
      <c r="DQ15" s="25"/>
      <c r="DR15" s="119"/>
      <c r="DS15" s="94" t="s">
        <v>20</v>
      </c>
      <c r="DT15" s="76">
        <v>303743</v>
      </c>
      <c r="DU15" s="76"/>
      <c r="DV15" s="76"/>
      <c r="DW15" s="76">
        <v>30149</v>
      </c>
      <c r="DX15" s="76">
        <v>175192</v>
      </c>
      <c r="DY15" s="77">
        <v>96132</v>
      </c>
      <c r="DZ15" s="25"/>
      <c r="EA15" s="25"/>
      <c r="EB15" s="119"/>
      <c r="EC15" s="94" t="s">
        <v>20</v>
      </c>
      <c r="ED15" s="76"/>
      <c r="EE15" s="81"/>
      <c r="EF15" s="81"/>
      <c r="EG15" s="82"/>
      <c r="EH15" s="76"/>
      <c r="EI15" s="77"/>
      <c r="EJ15" s="25"/>
      <c r="EK15" s="25"/>
      <c r="EL15" s="119"/>
      <c r="EM15" s="94" t="s">
        <v>20</v>
      </c>
      <c r="EN15" s="76"/>
      <c r="EO15" s="81"/>
      <c r="EP15" s="81"/>
      <c r="EQ15" s="82"/>
      <c r="ER15" s="76"/>
      <c r="ES15" s="77"/>
      <c r="ET15" s="25"/>
      <c r="EU15" s="25"/>
      <c r="EV15" s="119"/>
      <c r="EW15" s="94" t="s">
        <v>20</v>
      </c>
      <c r="EX15" s="76">
        <v>238677</v>
      </c>
      <c r="EY15" s="76" t="s">
        <v>335</v>
      </c>
      <c r="EZ15" s="76" t="s">
        <v>335</v>
      </c>
      <c r="FA15" s="76" t="s">
        <v>335</v>
      </c>
      <c r="FB15" s="76">
        <v>160697</v>
      </c>
      <c r="FC15" s="77">
        <v>77980</v>
      </c>
      <c r="FD15" s="25"/>
      <c r="FE15" s="25"/>
      <c r="FF15" s="119"/>
      <c r="FG15" s="94" t="s">
        <v>20</v>
      </c>
      <c r="FH15" s="76"/>
      <c r="FI15" s="81"/>
      <c r="FJ15" s="81"/>
      <c r="FK15" s="82"/>
      <c r="FL15" s="76"/>
      <c r="FM15" s="77"/>
      <c r="FN15" s="25"/>
      <c r="FO15" s="25"/>
      <c r="FP15" s="119"/>
      <c r="FQ15" s="94" t="s">
        <v>20</v>
      </c>
      <c r="FR15" s="76">
        <v>238677</v>
      </c>
      <c r="FS15" s="76" t="s">
        <v>335</v>
      </c>
      <c r="FT15" s="76" t="s">
        <v>335</v>
      </c>
      <c r="FU15" s="76" t="s">
        <v>335</v>
      </c>
      <c r="FV15" s="76">
        <v>160697</v>
      </c>
      <c r="FW15" s="77">
        <v>77980</v>
      </c>
      <c r="FX15" s="25"/>
      <c r="FY15" s="25"/>
      <c r="FZ15" s="119"/>
      <c r="GA15" s="94" t="s">
        <v>20</v>
      </c>
      <c r="GB15" s="76">
        <v>205396</v>
      </c>
      <c r="GC15" s="76" t="s">
        <v>335</v>
      </c>
      <c r="GD15" s="76" t="s">
        <v>335</v>
      </c>
      <c r="GE15" s="76" t="s">
        <v>335</v>
      </c>
      <c r="GF15" s="76">
        <v>149104</v>
      </c>
      <c r="GG15" s="77">
        <v>56292</v>
      </c>
      <c r="GH15" s="25"/>
      <c r="GI15" s="25"/>
    </row>
    <row xmlns:x14ac="http://schemas.microsoft.com/office/spreadsheetml/2009/9/ac" r="16" s="3" customFormat="true" x14ac:dyDescent="0.25">
      <c r="A16" s="383" t="str">
        <f ca="true">IF(ISBLANK('Data Summary'!A18),"",'Data Summary'!A18)</f>
        <v>IDN_2020_EMIS</v>
      </c>
      <c r="B16" s="120"/>
      <c r="L16" s="120"/>
      <c r="V16" s="120"/>
      <c r="AF16" s="120"/>
      <c r="AP16" s="120"/>
      <c r="AZ16" s="120"/>
      <c r="BA16" s="120"/>
      <c r="BJ16" s="120"/>
      <c r="BT16" s="120"/>
      <c r="CD16" s="120"/>
      <c r="CN16" s="120"/>
      <c r="CX16" s="120"/>
      <c r="DH16" s="120"/>
      <c r="DR16" s="120"/>
      <c r="EB16" s="120"/>
      <c r="EL16" s="120"/>
      <c r="EV16" s="120"/>
      <c r="FF16" s="120"/>
      <c r="FP16" s="120"/>
      <c r="FZ16" s="120"/>
      <c r="GJ16" s="120"/>
      <c r="GT16" s="120"/>
      <c r="HD16" s="120"/>
      <c r="HN16" s="120"/>
      <c r="HX16" s="120"/>
      <c r="IH16" s="120"/>
      <c r="IR16" s="120"/>
      <c r="JB16" s="120"/>
      <c r="JL16" s="120"/>
      <c r="JV16" s="120"/>
    </row>
    <row xmlns:x14ac="http://schemas.microsoft.com/office/spreadsheetml/2009/9/ac" r="17" s="3" customFormat="true" x14ac:dyDescent="0.25">
      <c r="A17" s="383" t="str">
        <f ca="true">IF(ISBLANK('Data Summary'!A19),"",'Data Summary'!A19)</f>
        <v>IDN_2020_UIS</v>
      </c>
      <c r="B17" s="120"/>
      <c r="L17" s="120"/>
      <c r="V17" s="120"/>
      <c r="AF17" s="120"/>
      <c r="AP17" s="120"/>
      <c r="AZ17" s="120"/>
      <c r="BA17" s="120"/>
      <c r="BJ17" s="120"/>
      <c r="BT17" s="120"/>
      <c r="CD17" s="120"/>
      <c r="CN17" s="120"/>
      <c r="CX17" s="120"/>
      <c r="DH17" s="120"/>
      <c r="DR17" s="120"/>
      <c r="EB17" s="120"/>
      <c r="EL17" s="120"/>
      <c r="EV17" s="120"/>
      <c r="FF17" s="120"/>
      <c r="FP17" s="120"/>
      <c r="FZ17" s="120"/>
      <c r="GJ17" s="120"/>
      <c r="GT17" s="120"/>
      <c r="HD17" s="120"/>
      <c r="HN17" s="120"/>
      <c r="HX17" s="120"/>
      <c r="IH17" s="120"/>
      <c r="IR17" s="120"/>
      <c r="JB17" s="120"/>
      <c r="JL17" s="120"/>
      <c r="JV17" s="120"/>
    </row>
    <row xmlns:x14ac="http://schemas.microsoft.com/office/spreadsheetml/2009/9/ac" r="18" s="3" customFormat="true" x14ac:dyDescent="0.25">
      <c r="A18" s="383" t="str">
        <f ca="true">IF(ISBLANK('Data Summary'!A20),"",'Data Summary'!A20)</f>
        <v>IDN_2021_UIS</v>
      </c>
      <c r="B18" s="120"/>
      <c r="L18" s="120"/>
      <c r="V18" s="120"/>
      <c r="AF18" s="120"/>
      <c r="AP18" s="120"/>
      <c r="AZ18" s="120"/>
      <c r="BA18" s="120"/>
      <c r="BJ18" s="120"/>
      <c r="BT18" s="120"/>
      <c r="CD18" s="120"/>
      <c r="CN18" s="120"/>
      <c r="CX18" s="120"/>
      <c r="DH18" s="120"/>
      <c r="DR18" s="120"/>
      <c r="EB18" s="120"/>
      <c r="EL18" s="120"/>
      <c r="EV18" s="120"/>
      <c r="FF18" s="120"/>
      <c r="FP18" s="120"/>
      <c r="FZ18" s="120"/>
      <c r="GJ18" s="120"/>
      <c r="GT18" s="120"/>
      <c r="HD18" s="120"/>
      <c r="HN18" s="120"/>
      <c r="HX18" s="120"/>
      <c r="IH18" s="120"/>
      <c r="IR18" s="120"/>
      <c r="JB18" s="120"/>
      <c r="JL18" s="120"/>
      <c r="JV18" s="120"/>
    </row>
    <row xmlns:x14ac="http://schemas.microsoft.com/office/spreadsheetml/2009/9/ac" r="19" s="3" customFormat="true" x14ac:dyDescent="0.25">
      <c r="A19" s="383" t="str">
        <f ca="true">IF(ISBLANK('Data Summary'!A21),"",'Data Summary'!A21)</f>
        <v>IDN_2021_EMIS</v>
      </c>
      <c r="B19" s="120"/>
      <c r="L19" s="120"/>
      <c r="V19" s="120"/>
      <c r="AF19" s="120"/>
      <c r="AP19" s="120"/>
      <c r="AZ19" s="120"/>
      <c r="BA19" s="120"/>
      <c r="BJ19" s="120"/>
      <c r="BT19" s="120"/>
      <c r="CD19" s="120"/>
      <c r="CN19" s="120"/>
      <c r="CX19" s="120"/>
      <c r="DH19" s="120"/>
      <c r="DR19" s="120"/>
      <c r="EB19" s="120"/>
      <c r="EL19" s="120"/>
      <c r="EV19" s="120"/>
      <c r="FF19" s="120"/>
      <c r="FP19" s="120"/>
      <c r="FZ19" s="120"/>
      <c r="GJ19" s="120"/>
      <c r="GT19" s="120"/>
      <c r="HD19" s="120"/>
      <c r="HN19" s="120"/>
      <c r="HX19" s="120"/>
      <c r="IH19" s="120"/>
      <c r="IR19" s="120"/>
      <c r="JB19" s="120"/>
      <c r="JL19" s="120"/>
      <c r="JV19" s="120"/>
    </row>
    <row xmlns:x14ac="http://schemas.microsoft.com/office/spreadsheetml/2009/9/ac" r="20" s="3" customFormat="true" x14ac:dyDescent="0.25">
      <c r="A20" s="383" t="str">
        <f ca="true">IF(ISBLANK('Data Summary'!A22),"",'Data Summary'!A22)</f>
        <v>IDN_2022_UIS</v>
      </c>
      <c r="B20" s="120"/>
      <c r="L20" s="120"/>
      <c r="V20" s="120"/>
      <c r="AF20" s="120"/>
      <c r="AP20" s="120"/>
      <c r="AZ20" s="120"/>
      <c r="BA20" s="120"/>
      <c r="BJ20" s="120"/>
      <c r="BT20" s="120"/>
      <c r="CD20" s="120"/>
      <c r="CN20" s="120"/>
      <c r="CX20" s="120"/>
      <c r="DH20" s="120"/>
      <c r="DR20" s="120"/>
      <c r="EB20" s="120"/>
      <c r="EL20" s="120"/>
      <c r="EV20" s="120"/>
      <c r="FF20" s="120"/>
      <c r="FP20" s="120"/>
      <c r="FZ20" s="120"/>
      <c r="GJ20" s="120"/>
      <c r="GT20" s="120"/>
      <c r="HD20" s="120"/>
      <c r="HN20" s="120"/>
      <c r="HX20" s="120"/>
      <c r="IH20" s="120"/>
      <c r="IR20" s="120"/>
      <c r="JB20" s="120"/>
      <c r="JL20" s="120"/>
      <c r="JV20" s="120"/>
    </row>
    <row xmlns:x14ac="http://schemas.microsoft.com/office/spreadsheetml/2009/9/ac" r="21" s="3" customFormat="true" x14ac:dyDescent="0.25">
      <c r="A21" s="383" t="str">
        <f ca="true">IF(ISBLANK('Data Summary'!A23),"",'Data Summary'!A23)</f>
        <v>IDN_2022_EMIS</v>
      </c>
      <c r="B21" s="120"/>
      <c r="L21" s="120"/>
      <c r="V21" s="120"/>
      <c r="AF21" s="120"/>
      <c r="AP21" s="120"/>
      <c r="AZ21" s="120"/>
      <c r="BA21" s="120"/>
      <c r="BJ21" s="120"/>
      <c r="BT21" s="120"/>
      <c r="CD21" s="120"/>
      <c r="CN21" s="120"/>
      <c r="CX21" s="120"/>
      <c r="DH21" s="120"/>
      <c r="DR21" s="120"/>
      <c r="EB21" s="120"/>
      <c r="EL21" s="120"/>
      <c r="EV21" s="120"/>
      <c r="FF21" s="120"/>
      <c r="FP21" s="120"/>
      <c r="FZ21" s="120"/>
      <c r="GJ21" s="120"/>
      <c r="GT21" s="120"/>
      <c r="HD21" s="120"/>
      <c r="HN21" s="120"/>
      <c r="HX21" s="120"/>
      <c r="IH21" s="120"/>
      <c r="IR21" s="120"/>
      <c r="JB21" s="120"/>
      <c r="JL21" s="120"/>
      <c r="JV21" s="120"/>
    </row>
    <row xmlns:x14ac="http://schemas.microsoft.com/office/spreadsheetml/2009/9/ac" r="22" s="3" customFormat="true" x14ac:dyDescent="0.25">
      <c r="A22" s="383" t="str">
        <f ca="true">IF(ISBLANK('Data Summary'!A24),"",'Data Summary'!A24)</f>
        <v>IDN_2023_EMIS</v>
      </c>
      <c r="B22" s="120"/>
      <c r="L22" s="120"/>
      <c r="V22" s="120"/>
      <c r="AF22" s="120"/>
      <c r="AP22" s="120"/>
      <c r="AZ22" s="120"/>
      <c r="BA22" s="120"/>
      <c r="BJ22" s="120"/>
      <c r="BT22" s="120"/>
      <c r="CD22" s="120"/>
      <c r="CN22" s="120"/>
      <c r="CX22" s="120"/>
      <c r="DH22" s="120"/>
      <c r="DR22" s="120"/>
      <c r="EB22" s="120"/>
      <c r="EL22" s="120"/>
      <c r="EV22" s="120"/>
      <c r="FF22" s="120"/>
      <c r="FP22" s="120"/>
      <c r="FZ22" s="120"/>
      <c r="GJ22" s="120"/>
      <c r="GT22" s="120"/>
      <c r="HD22" s="120"/>
      <c r="HN22" s="120"/>
      <c r="HX22" s="120"/>
      <c r="IH22" s="120"/>
      <c r="IR22" s="120"/>
      <c r="JB22" s="120"/>
      <c r="JL22" s="120"/>
      <c r="JV22" s="120"/>
    </row>
    <row xmlns:x14ac="http://schemas.microsoft.com/office/spreadsheetml/2009/9/ac" r="23" s="3" customFormat="true" x14ac:dyDescent="0.25">
      <c r="A23" s="384" t="str">
        <f ca="true">IF(ISBLANK('Data Summary'!A25),"",'Data Summary'!A25)</f>
        <v/>
      </c>
      <c r="B23" s="120"/>
      <c r="L23" s="120"/>
      <c r="V23" s="120"/>
      <c r="AF23" s="120"/>
      <c r="AP23" s="120"/>
      <c r="AZ23" s="120"/>
      <c r="BA23" s="120"/>
      <c r="BJ23" s="120"/>
      <c r="BT23" s="120"/>
      <c r="CD23" s="120"/>
      <c r="CN23" s="120"/>
      <c r="CX23" s="120"/>
      <c r="DH23" s="120"/>
      <c r="DR23" s="120"/>
      <c r="EB23" s="120"/>
      <c r="EL23" s="120"/>
      <c r="EV23" s="120"/>
      <c r="FF23" s="120"/>
      <c r="FP23" s="120"/>
      <c r="FZ23" s="120"/>
      <c r="GJ23" s="120"/>
      <c r="GT23" s="120"/>
      <c r="HD23" s="120"/>
      <c r="HN23" s="120"/>
      <c r="HX23" s="120"/>
      <c r="IH23" s="120"/>
      <c r="IR23" s="120"/>
      <c r="JB23" s="120"/>
      <c r="JL23" s="120"/>
      <c r="JV23" s="120"/>
    </row>
    <row xmlns:x14ac="http://schemas.microsoft.com/office/spreadsheetml/2009/9/ac" r="24" s="3" customFormat="true" x14ac:dyDescent="0.25">
      <c r="A24" s="384" t="str">
        <f ca="true">IF(ISBLANK('Data Summary'!A26),"",'Data Summary'!A26)</f>
        <v/>
      </c>
      <c r="B24" s="120"/>
      <c r="L24" s="120"/>
      <c r="V24" s="120"/>
      <c r="AF24" s="120"/>
      <c r="AP24" s="120"/>
      <c r="AZ24" s="120"/>
      <c r="BA24" s="120"/>
      <c r="BJ24" s="120"/>
      <c r="BT24" s="120"/>
      <c r="CD24" s="120"/>
      <c r="CN24" s="120"/>
      <c r="CX24" s="120"/>
      <c r="DH24" s="120"/>
      <c r="DR24" s="120"/>
      <c r="EB24" s="120"/>
      <c r="EL24" s="120"/>
      <c r="EV24" s="120"/>
      <c r="FF24" s="120"/>
      <c r="FP24" s="120"/>
      <c r="FZ24" s="120"/>
      <c r="GJ24" s="120"/>
      <c r="GT24" s="120"/>
      <c r="HD24" s="120"/>
      <c r="HN24" s="120"/>
      <c r="HX24" s="120"/>
      <c r="IH24" s="120"/>
      <c r="IR24" s="120"/>
      <c r="JB24" s="120"/>
      <c r="JL24" s="120"/>
      <c r="JV24" s="120"/>
    </row>
    <row xmlns:x14ac="http://schemas.microsoft.com/office/spreadsheetml/2009/9/ac" r="25" s="3" customFormat="true" x14ac:dyDescent="0.25">
      <c r="A25" s="384" t="str">
        <f ca="true">IF(ISBLANK('Data Summary'!A27),"",'Data Summary'!A27)</f>
        <v/>
      </c>
      <c r="B25" s="120"/>
      <c r="L25" s="120"/>
      <c r="V25" s="120"/>
      <c r="AF25" s="120"/>
      <c r="AP25" s="120"/>
      <c r="AZ25" s="120"/>
      <c r="BA25" s="120"/>
      <c r="BJ25" s="120"/>
      <c r="BT25" s="120"/>
      <c r="CD25" s="120"/>
      <c r="CN25" s="120"/>
      <c r="CX25" s="120"/>
      <c r="DH25" s="120"/>
      <c r="DR25" s="120"/>
      <c r="EB25" s="120"/>
      <c r="EL25" s="120"/>
      <c r="EV25" s="120"/>
      <c r="FF25" s="120"/>
      <c r="FP25" s="120"/>
      <c r="FZ25" s="120"/>
      <c r="GJ25" s="120"/>
      <c r="GT25" s="120"/>
      <c r="HD25" s="120"/>
      <c r="HN25" s="120"/>
      <c r="HX25" s="120"/>
      <c r="IH25" s="120"/>
      <c r="IR25" s="120"/>
      <c r="JB25" s="120"/>
      <c r="JL25" s="120"/>
      <c r="JV25" s="120"/>
    </row>
    <row xmlns:x14ac="http://schemas.microsoft.com/office/spreadsheetml/2009/9/ac" r="26" s="3" customFormat="true" x14ac:dyDescent="0.25">
      <c r="A26" s="384" t="str">
        <f ca="true">IF(ISBLANK('Data Summary'!A28),"",'Data Summary'!A28)</f>
        <v/>
      </c>
      <c r="B26" s="120"/>
      <c r="L26" s="120"/>
      <c r="V26" s="120"/>
      <c r="AF26" s="120"/>
      <c r="AP26" s="120"/>
      <c r="AZ26" s="120"/>
      <c r="BA26" s="120"/>
      <c r="BJ26" s="120"/>
      <c r="BT26" s="120"/>
      <c r="CD26" s="120"/>
      <c r="CN26" s="120"/>
      <c r="CX26" s="120"/>
      <c r="DH26" s="120"/>
      <c r="DR26" s="120"/>
      <c r="EB26" s="120"/>
      <c r="EL26" s="120"/>
      <c r="EV26" s="120"/>
      <c r="FF26" s="120"/>
      <c r="FP26" s="120"/>
      <c r="FZ26" s="120"/>
      <c r="GJ26" s="120"/>
      <c r="GT26" s="120"/>
      <c r="HD26" s="120"/>
      <c r="HN26" s="120"/>
      <c r="HX26" s="120"/>
      <c r="IH26" s="120"/>
      <c r="IR26" s="120"/>
      <c r="JB26" s="120"/>
      <c r="JL26" s="120"/>
      <c r="JV26" s="120"/>
    </row>
    <row xmlns:x14ac="http://schemas.microsoft.com/office/spreadsheetml/2009/9/ac" r="27" s="3" customFormat="true" x14ac:dyDescent="0.25">
      <c r="A27" s="384" t="str">
        <f ca="true">IF(ISBLANK('Data Summary'!A29),"",'Data Summary'!A29)</f>
        <v/>
      </c>
      <c r="B27" s="120"/>
      <c r="L27" s="120"/>
      <c r="V27" s="120"/>
      <c r="AF27" s="120"/>
      <c r="AP27" s="120"/>
      <c r="AZ27" s="120"/>
      <c r="BA27" s="120"/>
      <c r="BJ27" s="120"/>
      <c r="BT27" s="120"/>
      <c r="CD27" s="120"/>
      <c r="CN27" s="120"/>
      <c r="CX27" s="120"/>
      <c r="DH27" s="120"/>
      <c r="DR27" s="120"/>
      <c r="EB27" s="120"/>
      <c r="EL27" s="120"/>
      <c r="EV27" s="120"/>
      <c r="FF27" s="120"/>
      <c r="FP27" s="120"/>
      <c r="FZ27" s="120"/>
      <c r="GJ27" s="120"/>
      <c r="GT27" s="120"/>
      <c r="HD27" s="120"/>
      <c r="HN27" s="120"/>
      <c r="HX27" s="120"/>
      <c r="IH27" s="120"/>
      <c r="IR27" s="120"/>
      <c r="JB27" s="120"/>
      <c r="JL27" s="120"/>
      <c r="JV27" s="120"/>
    </row>
    <row xmlns:x14ac="http://schemas.microsoft.com/office/spreadsheetml/2009/9/ac" r="28" s="3" customFormat="true" x14ac:dyDescent="0.25">
      <c r="A28" s="384" t="str">
        <f ca="true">IF(ISBLANK('Data Summary'!A30),"",'Data Summary'!A30)</f>
        <v/>
      </c>
      <c r="B28" s="120"/>
      <c r="L28" s="120"/>
      <c r="V28" s="120"/>
      <c r="AF28" s="120"/>
      <c r="AP28" s="120"/>
      <c r="AZ28" s="120"/>
      <c r="BA28" s="120"/>
      <c r="BJ28" s="120"/>
      <c r="BT28" s="120"/>
      <c r="CD28" s="120"/>
      <c r="CN28" s="120"/>
      <c r="CX28" s="120"/>
      <c r="DH28" s="120"/>
      <c r="DR28" s="120"/>
      <c r="EB28" s="120"/>
      <c r="EL28" s="120"/>
      <c r="EV28" s="120"/>
      <c r="FF28" s="120"/>
      <c r="FP28" s="120"/>
      <c r="FZ28" s="120"/>
      <c r="GJ28" s="120"/>
      <c r="GT28" s="120"/>
      <c r="HD28" s="120"/>
      <c r="HN28" s="120"/>
      <c r="HX28" s="120"/>
      <c r="IH28" s="120"/>
      <c r="IR28" s="120"/>
      <c r="JB28" s="120"/>
      <c r="JL28" s="120"/>
      <c r="JV28" s="120"/>
    </row>
    <row xmlns:x14ac="http://schemas.microsoft.com/office/spreadsheetml/2009/9/ac" r="29" s="3" customFormat="true" x14ac:dyDescent="0.25">
      <c r="A29" s="384" t="str">
        <f ca="true">IF(ISBLANK('Data Summary'!A31),"",'Data Summary'!A31)</f>
        <v/>
      </c>
      <c r="B29" s="120"/>
      <c r="L29" s="120"/>
      <c r="V29" s="120"/>
      <c r="AF29" s="120"/>
      <c r="AP29" s="120"/>
      <c r="AZ29" s="120"/>
      <c r="BA29" s="120"/>
      <c r="BJ29" s="120"/>
      <c r="BT29" s="120"/>
      <c r="CD29" s="120"/>
      <c r="CN29" s="120"/>
      <c r="CX29" s="120"/>
      <c r="DH29" s="120"/>
      <c r="DR29" s="120"/>
      <c r="EB29" s="120"/>
      <c r="EL29" s="120"/>
      <c r="EV29" s="120"/>
      <c r="FF29" s="120"/>
      <c r="FP29" s="120"/>
      <c r="FZ29" s="120"/>
      <c r="GJ29" s="120"/>
      <c r="GT29" s="120"/>
      <c r="HD29" s="120"/>
      <c r="HN29" s="120"/>
      <c r="HX29" s="120"/>
      <c r="IH29" s="120"/>
      <c r="IR29" s="120"/>
      <c r="JB29" s="120"/>
      <c r="JL29" s="120"/>
      <c r="JV29" s="120"/>
    </row>
    <row xmlns:x14ac="http://schemas.microsoft.com/office/spreadsheetml/2009/9/ac" r="30" s="3" customFormat="true" x14ac:dyDescent="0.25">
      <c r="A30" s="384" t="str">
        <f ca="true">IF(ISBLANK('Data Summary'!A32),"",'Data Summary'!A32)</f>
        <v/>
      </c>
      <c r="B30" s="120"/>
      <c r="L30" s="120"/>
      <c r="V30" s="120"/>
      <c r="AF30" s="120"/>
      <c r="AP30" s="120"/>
      <c r="AZ30" s="120"/>
      <c r="BA30" s="120"/>
      <c r="BJ30" s="120"/>
      <c r="BT30" s="120"/>
      <c r="CD30" s="120"/>
      <c r="CN30" s="120"/>
      <c r="CX30" s="120"/>
      <c r="DH30" s="120"/>
      <c r="DR30" s="120"/>
      <c r="EB30" s="120"/>
      <c r="EL30" s="120"/>
      <c r="EV30" s="120"/>
      <c r="FF30" s="120"/>
      <c r="FP30" s="120"/>
      <c r="FZ30" s="120"/>
      <c r="GJ30" s="120"/>
      <c r="GT30" s="120"/>
      <c r="HD30" s="120"/>
      <c r="HN30" s="120"/>
      <c r="HX30" s="120"/>
      <c r="IH30" s="120"/>
      <c r="IR30" s="120"/>
      <c r="JB30" s="120"/>
      <c r="JL30" s="120"/>
      <c r="JV30" s="120"/>
    </row>
    <row xmlns:x14ac="http://schemas.microsoft.com/office/spreadsheetml/2009/9/ac" r="31" s="3" customFormat="true" x14ac:dyDescent="0.25">
      <c r="A31" s="384" t="str">
        <f ca="true">IF(ISBLANK('Data Summary'!A33),"",'Data Summary'!A33)</f>
        <v/>
      </c>
      <c r="B31" s="120"/>
      <c r="L31" s="120"/>
      <c r="V31" s="120"/>
      <c r="AF31" s="120"/>
      <c r="AP31" s="120"/>
      <c r="AZ31" s="120"/>
      <c r="BA31" s="120"/>
      <c r="BJ31" s="120"/>
      <c r="BT31" s="120"/>
      <c r="CD31" s="120"/>
      <c r="CN31" s="120"/>
      <c r="CX31" s="120"/>
      <c r="DH31" s="120"/>
      <c r="DR31" s="120"/>
      <c r="EB31" s="120"/>
      <c r="EL31" s="120"/>
      <c r="EV31" s="120"/>
      <c r="FF31" s="120"/>
      <c r="FP31" s="120"/>
      <c r="FZ31" s="120"/>
      <c r="GJ31" s="120"/>
      <c r="GT31" s="120"/>
      <c r="HD31" s="120"/>
      <c r="HN31" s="120"/>
      <c r="HX31" s="120"/>
      <c r="IH31" s="120"/>
      <c r="IR31" s="120"/>
      <c r="JB31" s="120"/>
      <c r="JL31" s="120"/>
      <c r="JV31" s="120"/>
    </row>
    <row xmlns:x14ac="http://schemas.microsoft.com/office/spreadsheetml/2009/9/ac" r="32" s="3" customFormat="true" x14ac:dyDescent="0.25">
      <c r="A32" s="384"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c r="IH32" s="120"/>
      <c r="IR32" s="120"/>
      <c r="JB32" s="120"/>
      <c r="JL32" s="120"/>
      <c r="JV32" s="120"/>
    </row>
    <row xmlns:x14ac="http://schemas.microsoft.com/office/spreadsheetml/2009/9/ac" r="33" s="3" customFormat="true" x14ac:dyDescent="0.25">
      <c r="A33" s="384"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c r="IH33" s="120"/>
      <c r="IR33" s="120"/>
      <c r="JB33" s="120"/>
      <c r="JL33" s="120"/>
      <c r="JV33" s="120"/>
    </row>
    <row xmlns:x14ac="http://schemas.microsoft.com/office/spreadsheetml/2009/9/ac" r="34" s="3" customFormat="true" x14ac:dyDescent="0.25">
      <c r="A34" s="384"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c r="IH34" s="120"/>
      <c r="IR34" s="120"/>
      <c r="JB34" s="120"/>
      <c r="JL34" s="120"/>
      <c r="JV34" s="120"/>
    </row>
    <row xmlns:x14ac="http://schemas.microsoft.com/office/spreadsheetml/2009/9/ac" r="35" s="3" customFormat="true" x14ac:dyDescent="0.25">
      <c r="A35" s="384"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c r="IH35" s="120"/>
      <c r="IR35" s="120"/>
      <c r="JB35" s="120"/>
      <c r="JL35" s="120"/>
      <c r="JV35" s="120"/>
    </row>
    <row xmlns:x14ac="http://schemas.microsoft.com/office/spreadsheetml/2009/9/ac" r="36" s="3" customFormat="true" x14ac:dyDescent="0.25">
      <c r="A36" s="384"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c r="IH36" s="120"/>
      <c r="IR36" s="120"/>
      <c r="JB36" s="120"/>
      <c r="JL36" s="120"/>
      <c r="JV36" s="120"/>
    </row>
    <row xmlns:x14ac="http://schemas.microsoft.com/office/spreadsheetml/2009/9/ac" r="37" s="3" customFormat="true" x14ac:dyDescent="0.25">
      <c r="A37" s="384"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c r="IH37" s="120"/>
      <c r="IR37" s="120"/>
      <c r="JB37" s="120"/>
      <c r="JL37" s="120"/>
      <c r="JV37" s="120"/>
    </row>
    <row xmlns:x14ac="http://schemas.microsoft.com/office/spreadsheetml/2009/9/ac" r="38" s="3" customFormat="true" x14ac:dyDescent="0.25">
      <c r="A38" s="384"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c r="IH38" s="120"/>
      <c r="IR38" s="120"/>
      <c r="JB38" s="120"/>
      <c r="JL38" s="120"/>
      <c r="JV38" s="120"/>
    </row>
    <row xmlns:x14ac="http://schemas.microsoft.com/office/spreadsheetml/2009/9/ac" r="39" s="3" customFormat="true" x14ac:dyDescent="0.25">
      <c r="A39" s="384"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c r="IH39" s="120"/>
      <c r="IR39" s="120"/>
      <c r="JB39" s="120"/>
      <c r="JL39" s="120"/>
      <c r="JV39" s="120"/>
    </row>
    <row xmlns:x14ac="http://schemas.microsoft.com/office/spreadsheetml/2009/9/ac" r="40" s="3" customFormat="true" x14ac:dyDescent="0.25">
      <c r="A40" s="384"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c r="IH40" s="120"/>
      <c r="IR40" s="120"/>
      <c r="JB40" s="120"/>
      <c r="JL40" s="120"/>
      <c r="JV40" s="120"/>
    </row>
    <row xmlns:x14ac="http://schemas.microsoft.com/office/spreadsheetml/2009/9/ac" r="41" s="3" customFormat="true" x14ac:dyDescent="0.25">
      <c r="A41" s="384"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c r="IH41" s="120"/>
      <c r="IR41" s="120"/>
      <c r="JB41" s="120"/>
      <c r="JL41" s="120"/>
      <c r="JV41" s="120"/>
    </row>
    <row xmlns:x14ac="http://schemas.microsoft.com/office/spreadsheetml/2009/9/ac" r="42" s="3" customFormat="true" x14ac:dyDescent="0.25">
      <c r="A42" s="384"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c r="IH42" s="120"/>
      <c r="IR42" s="120"/>
      <c r="JB42" s="120"/>
      <c r="JL42" s="120"/>
      <c r="JV42" s="120"/>
    </row>
    <row xmlns:x14ac="http://schemas.microsoft.com/office/spreadsheetml/2009/9/ac" r="43" s="3" customFormat="true" x14ac:dyDescent="0.25">
      <c r="A43" s="384"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c r="IH43" s="120"/>
      <c r="IR43" s="120"/>
      <c r="JB43" s="120"/>
      <c r="JL43" s="120"/>
      <c r="JV43" s="120"/>
    </row>
    <row xmlns:x14ac="http://schemas.microsoft.com/office/spreadsheetml/2009/9/ac" r="44" s="3" customFormat="true" x14ac:dyDescent="0.25">
      <c r="A44" s="384"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c r="IH44" s="120"/>
      <c r="IR44" s="120"/>
      <c r="JB44" s="120"/>
      <c r="JL44" s="120"/>
      <c r="JV44" s="120"/>
    </row>
    <row xmlns:x14ac="http://schemas.microsoft.com/office/spreadsheetml/2009/9/ac" r="45" s="3" customFormat="true" x14ac:dyDescent="0.25">
      <c r="A45" s="384"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c r="IH45" s="120"/>
      <c r="IR45" s="120"/>
      <c r="JB45" s="120"/>
      <c r="JL45" s="120"/>
      <c r="JV45" s="120"/>
    </row>
    <row xmlns:x14ac="http://schemas.microsoft.com/office/spreadsheetml/2009/9/ac" r="46" s="3" customFormat="true" x14ac:dyDescent="0.25">
      <c r="A46" s="384"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c r="IH46" s="120"/>
      <c r="IR46" s="120"/>
      <c r="JB46" s="120"/>
      <c r="JL46" s="120"/>
      <c r="JV46" s="120"/>
    </row>
    <row xmlns:x14ac="http://schemas.microsoft.com/office/spreadsheetml/2009/9/ac" r="47" s="3" customFormat="true" x14ac:dyDescent="0.25">
      <c r="A47" s="384"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c r="IH47" s="120"/>
      <c r="IR47" s="120"/>
      <c r="JB47" s="120"/>
      <c r="JL47" s="120"/>
      <c r="JV47" s="120"/>
    </row>
    <row xmlns:x14ac="http://schemas.microsoft.com/office/spreadsheetml/2009/9/ac" r="48" s="3" customFormat="true" x14ac:dyDescent="0.25">
      <c r="A48" s="384"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c r="IH48" s="120"/>
      <c r="IR48" s="120"/>
      <c r="JB48" s="120"/>
      <c r="JL48" s="120"/>
      <c r="JV48" s="120"/>
    </row>
    <row xmlns:x14ac="http://schemas.microsoft.com/office/spreadsheetml/2009/9/ac" r="49" s="3" customFormat="true" x14ac:dyDescent="0.25">
      <c r="A49" s="384"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c r="IH49" s="120"/>
      <c r="IR49" s="120"/>
      <c r="JB49" s="120"/>
      <c r="JL49" s="120"/>
      <c r="JV49" s="120"/>
    </row>
    <row xmlns:x14ac="http://schemas.microsoft.com/office/spreadsheetml/2009/9/ac" r="50" s="3" customFormat="true" x14ac:dyDescent="0.25">
      <c r="A50" s="384"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c r="IH50" s="120"/>
      <c r="IR50" s="120"/>
      <c r="JB50" s="120"/>
      <c r="JL50" s="120"/>
      <c r="JV50" s="120"/>
    </row>
    <row xmlns:x14ac="http://schemas.microsoft.com/office/spreadsheetml/2009/9/ac" r="51" s="3" customFormat="true" x14ac:dyDescent="0.25">
      <c r="A51" s="384"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c r="IH51" s="120"/>
      <c r="IR51" s="120"/>
      <c r="JB51" s="120"/>
      <c r="JL51" s="120"/>
      <c r="JV51" s="120"/>
    </row>
    <row xmlns:x14ac="http://schemas.microsoft.com/office/spreadsheetml/2009/9/ac" r="52" s="3" customFormat="true" x14ac:dyDescent="0.25">
      <c r="A52" s="384"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c r="IH52" s="120"/>
      <c r="IR52" s="120"/>
      <c r="JB52" s="120"/>
      <c r="JL52" s="120"/>
      <c r="JV52" s="120"/>
    </row>
    <row xmlns:x14ac="http://schemas.microsoft.com/office/spreadsheetml/2009/9/ac" r="53" s="3" customFormat="true" x14ac:dyDescent="0.25">
      <c r="A53" s="384"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c r="IH53" s="120"/>
      <c r="IR53" s="120"/>
      <c r="JB53" s="120"/>
      <c r="JL53" s="120"/>
      <c r="JV53" s="120"/>
    </row>
    <row xmlns:x14ac="http://schemas.microsoft.com/office/spreadsheetml/2009/9/ac" r="54" s="3" customFormat="true" x14ac:dyDescent="0.25">
      <c r="A54" s="384"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c r="IH54" s="120"/>
      <c r="IR54" s="120"/>
      <c r="JB54" s="120"/>
      <c r="JL54" s="120"/>
      <c r="JV54" s="120"/>
    </row>
    <row xmlns:x14ac="http://schemas.microsoft.com/office/spreadsheetml/2009/9/ac" r="55" s="3" customFormat="true" x14ac:dyDescent="0.25">
      <c r="A55" s="384"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c r="IH55" s="120"/>
      <c r="IR55" s="120"/>
      <c r="JB55" s="120"/>
      <c r="JL55" s="120"/>
      <c r="JV55" s="120"/>
    </row>
    <row xmlns:x14ac="http://schemas.microsoft.com/office/spreadsheetml/2009/9/ac" r="56" s="3" customFormat="true" x14ac:dyDescent="0.25">
      <c r="A56" s="384"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c r="IH56" s="120"/>
      <c r="IR56" s="120"/>
      <c r="JB56" s="120"/>
      <c r="JL56" s="120"/>
      <c r="JV56" s="120"/>
    </row>
    <row xmlns:x14ac="http://schemas.microsoft.com/office/spreadsheetml/2009/9/ac" r="57" s="3" customFormat="true" x14ac:dyDescent="0.25">
      <c r="A57" s="384"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c r="IH57" s="120"/>
      <c r="IR57" s="120"/>
      <c r="JB57" s="120"/>
      <c r="JL57" s="120"/>
      <c r="JV57" s="120"/>
    </row>
    <row xmlns:x14ac="http://schemas.microsoft.com/office/spreadsheetml/2009/9/ac" r="58" s="3" customFormat="true" x14ac:dyDescent="0.25">
      <c r="A58" s="384"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c r="IH58" s="120"/>
      <c r="IR58" s="120"/>
      <c r="JB58" s="120"/>
      <c r="JL58" s="120"/>
      <c r="JV58" s="120"/>
    </row>
    <row xmlns:x14ac="http://schemas.microsoft.com/office/spreadsheetml/2009/9/ac" r="59" s="3" customFormat="true" x14ac:dyDescent="0.25">
      <c r="A59" s="384"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c r="IH59" s="120"/>
      <c r="IR59" s="120"/>
      <c r="JB59" s="120"/>
      <c r="JL59" s="120"/>
      <c r="JV59" s="120"/>
    </row>
    <row xmlns:x14ac="http://schemas.microsoft.com/office/spreadsheetml/2009/9/ac" r="60" s="3" customFormat="true" x14ac:dyDescent="0.25">
      <c r="A60" s="384"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c r="IH60" s="120"/>
      <c r="IR60" s="120"/>
      <c r="JB60" s="120"/>
      <c r="JL60" s="120"/>
      <c r="JV60" s="120"/>
    </row>
    <row xmlns:x14ac="http://schemas.microsoft.com/office/spreadsheetml/2009/9/ac" r="61" s="3" customFormat="true" x14ac:dyDescent="0.25">
      <c r="A61" s="384"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c r="IH61" s="120"/>
      <c r="IR61" s="120"/>
      <c r="JB61" s="120"/>
      <c r="JL61" s="120"/>
      <c r="JV61" s="120"/>
    </row>
    <row xmlns:x14ac="http://schemas.microsoft.com/office/spreadsheetml/2009/9/ac" r="62" s="3" customFormat="true" x14ac:dyDescent="0.25">
      <c r="A62" s="384"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c r="IH62" s="120"/>
      <c r="IR62" s="120"/>
      <c r="JB62" s="120"/>
      <c r="JL62" s="120"/>
      <c r="JV62" s="120"/>
    </row>
    <row xmlns:x14ac="http://schemas.microsoft.com/office/spreadsheetml/2009/9/ac" r="63" s="3" customFormat="true" x14ac:dyDescent="0.25">
      <c r="A63" s="384"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c r="IH63" s="120"/>
      <c r="IR63" s="120"/>
      <c r="JB63" s="120"/>
      <c r="JL63" s="120"/>
      <c r="JV63" s="120"/>
    </row>
    <row xmlns:x14ac="http://schemas.microsoft.com/office/spreadsheetml/2009/9/ac" r="64" s="3" customFormat="true" x14ac:dyDescent="0.25">
      <c r="A64" s="384"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c r="IH64" s="120"/>
      <c r="IR64" s="120"/>
      <c r="JB64" s="120"/>
      <c r="JL64" s="120"/>
      <c r="JV64" s="120"/>
    </row>
    <row xmlns:x14ac="http://schemas.microsoft.com/office/spreadsheetml/2009/9/ac" r="65" s="3" customFormat="true" x14ac:dyDescent="0.25">
      <c r="A65" s="384"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c r="IH65" s="120"/>
      <c r="IR65" s="120"/>
      <c r="JB65" s="120"/>
      <c r="JL65" s="120"/>
      <c r="JV65" s="120"/>
    </row>
    <row xmlns:x14ac="http://schemas.microsoft.com/office/spreadsheetml/2009/9/ac" r="66" s="3" customFormat="true" x14ac:dyDescent="0.25">
      <c r="A66" s="384"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c r="IH66" s="120"/>
      <c r="IR66" s="120"/>
      <c r="JB66" s="120"/>
      <c r="JL66" s="120"/>
      <c r="JV66" s="120"/>
    </row>
    <row xmlns:x14ac="http://schemas.microsoft.com/office/spreadsheetml/2009/9/ac" r="67" s="3" customFormat="true" x14ac:dyDescent="0.25">
      <c r="A67" s="384"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c r="IH67" s="120"/>
      <c r="IR67" s="120"/>
      <c r="JB67" s="120"/>
      <c r="JL67" s="120"/>
      <c r="JV67" s="120"/>
    </row>
    <row xmlns:x14ac="http://schemas.microsoft.com/office/spreadsheetml/2009/9/ac" r="68" s="3" customFormat="true" x14ac:dyDescent="0.25">
      <c r="A68" s="384"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c r="IH68" s="120"/>
      <c r="IR68" s="120"/>
      <c r="JB68" s="120"/>
      <c r="JL68" s="120"/>
      <c r="JV68" s="120"/>
    </row>
    <row xmlns:x14ac="http://schemas.microsoft.com/office/spreadsheetml/2009/9/ac" r="69" s="3" customFormat="true" x14ac:dyDescent="0.25">
      <c r="A69" s="384"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c r="IH69" s="120"/>
      <c r="IR69" s="120"/>
      <c r="JB69" s="120"/>
      <c r="JL69" s="120"/>
      <c r="JV69" s="120"/>
    </row>
    <row xmlns:x14ac="http://schemas.microsoft.com/office/spreadsheetml/2009/9/ac" r="70" s="3" customFormat="true" x14ac:dyDescent="0.25">
      <c r="A70" s="384"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c r="IH70" s="120"/>
      <c r="IR70" s="120"/>
      <c r="JB70" s="120"/>
      <c r="JL70" s="120"/>
      <c r="JV70" s="120"/>
    </row>
    <row xmlns:x14ac="http://schemas.microsoft.com/office/spreadsheetml/2009/9/ac" r="71" s="3" customFormat="true" x14ac:dyDescent="0.25">
      <c r="A71" s="384"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c r="IH71" s="120"/>
      <c r="IR71" s="120"/>
      <c r="JB71" s="120"/>
      <c r="JL71" s="120"/>
      <c r="JV71" s="120"/>
    </row>
    <row xmlns:x14ac="http://schemas.microsoft.com/office/spreadsheetml/2009/9/ac" r="72" s="3" customFormat="true" x14ac:dyDescent="0.25">
      <c r="A72" s="384"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c r="IH72" s="120"/>
      <c r="IR72" s="120"/>
      <c r="JB72" s="120"/>
      <c r="JL72" s="120"/>
      <c r="JV72" s="120"/>
    </row>
    <row xmlns:x14ac="http://schemas.microsoft.com/office/spreadsheetml/2009/9/ac" r="73" s="3" customFormat="true" x14ac:dyDescent="0.25">
      <c r="A73" s="384"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c r="IH73" s="120"/>
      <c r="IR73" s="120"/>
      <c r="JB73" s="120"/>
      <c r="JL73" s="120"/>
      <c r="JV73" s="120"/>
    </row>
    <row xmlns:x14ac="http://schemas.microsoft.com/office/spreadsheetml/2009/9/ac" r="74" s="3" customFormat="true" x14ac:dyDescent="0.25">
      <c r="A74" s="384"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c r="IH74" s="120"/>
      <c r="IR74" s="120"/>
      <c r="JB74" s="120"/>
      <c r="JL74" s="120"/>
      <c r="JV74" s="120"/>
    </row>
    <row xmlns:x14ac="http://schemas.microsoft.com/office/spreadsheetml/2009/9/ac" r="75" s="3" customFormat="true" x14ac:dyDescent="0.25">
      <c r="A75" s="384"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c r="IH75" s="120"/>
      <c r="IR75" s="120"/>
      <c r="JB75" s="120"/>
      <c r="JL75" s="120"/>
      <c r="JV75" s="120"/>
    </row>
    <row xmlns:x14ac="http://schemas.microsoft.com/office/spreadsheetml/2009/9/ac" r="76" s="3" customFormat="true" x14ac:dyDescent="0.25">
      <c r="A76" s="384"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c r="IH76" s="120"/>
      <c r="IR76" s="120"/>
      <c r="JB76" s="120"/>
      <c r="JL76" s="120"/>
      <c r="JV76" s="120"/>
    </row>
    <row xmlns:x14ac="http://schemas.microsoft.com/office/spreadsheetml/2009/9/ac" r="77" s="3" customFormat="true" x14ac:dyDescent="0.25">
      <c r="A77" s="384"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c r="IH77" s="120"/>
      <c r="IR77" s="120"/>
      <c r="JB77" s="120"/>
      <c r="JL77" s="120"/>
      <c r="JV77" s="120"/>
    </row>
    <row xmlns:x14ac="http://schemas.microsoft.com/office/spreadsheetml/2009/9/ac" r="78" s="3" customFormat="true" x14ac:dyDescent="0.25">
      <c r="A78" s="384"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c r="IH78" s="120"/>
      <c r="IR78" s="120"/>
      <c r="JB78" s="120"/>
      <c r="JL78" s="120"/>
      <c r="JV78" s="120"/>
    </row>
    <row xmlns:x14ac="http://schemas.microsoft.com/office/spreadsheetml/2009/9/ac" r="79" s="3" customFormat="true" x14ac:dyDescent="0.25">
      <c r="A79" s="384"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c r="IH79" s="120"/>
      <c r="IR79" s="120"/>
      <c r="JB79" s="120"/>
      <c r="JL79" s="120"/>
      <c r="JV79" s="120"/>
    </row>
    <row xmlns:x14ac="http://schemas.microsoft.com/office/spreadsheetml/2009/9/ac" r="80" s="3" customFormat="true" x14ac:dyDescent="0.25">
      <c r="A80" s="384"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c r="IH80" s="120"/>
      <c r="IR80" s="120"/>
      <c r="JB80" s="120"/>
      <c r="JL80" s="120"/>
      <c r="JV80" s="120"/>
    </row>
    <row xmlns:x14ac="http://schemas.microsoft.com/office/spreadsheetml/2009/9/ac" r="81" s="3" customFormat="true" x14ac:dyDescent="0.25">
      <c r="A81" s="384"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c r="IH81" s="120"/>
      <c r="IR81" s="120"/>
      <c r="JB81" s="120"/>
      <c r="JL81" s="120"/>
      <c r="JV81" s="120"/>
    </row>
    <row xmlns:x14ac="http://schemas.microsoft.com/office/spreadsheetml/2009/9/ac" r="82" s="3" customFormat="true" x14ac:dyDescent="0.25">
      <c r="A82" s="384"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c r="IH82" s="120"/>
      <c r="IR82" s="120"/>
      <c r="JB82" s="120"/>
      <c r="JL82" s="120"/>
      <c r="JV82" s="120"/>
    </row>
    <row xmlns:x14ac="http://schemas.microsoft.com/office/spreadsheetml/2009/9/ac" r="83" s="3" customFormat="true" x14ac:dyDescent="0.25">
      <c r="A83" s="384"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c r="IH83" s="120"/>
      <c r="IR83" s="120"/>
      <c r="JB83" s="120"/>
      <c r="JL83" s="120"/>
      <c r="JV83" s="120"/>
    </row>
    <row xmlns:x14ac="http://schemas.microsoft.com/office/spreadsheetml/2009/9/ac" r="84" s="3" customFormat="true" x14ac:dyDescent="0.25">
      <c r="A84" s="384"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c r="IH84" s="120"/>
      <c r="IR84" s="120"/>
      <c r="JB84" s="120"/>
      <c r="JL84" s="120"/>
      <c r="JV84" s="120"/>
    </row>
    <row xmlns:x14ac="http://schemas.microsoft.com/office/spreadsheetml/2009/9/ac" r="85" s="3" customFormat="true" x14ac:dyDescent="0.25">
      <c r="A85" s="384"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c r="IH85" s="120"/>
      <c r="IR85" s="120"/>
      <c r="JB85" s="120"/>
      <c r="JL85" s="120"/>
      <c r="JV85" s="120"/>
    </row>
    <row xmlns:x14ac="http://schemas.microsoft.com/office/spreadsheetml/2009/9/ac" r="86" s="3" customFormat="true" x14ac:dyDescent="0.25">
      <c r="A86" s="384"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c r="IH86" s="120"/>
      <c r="IR86" s="120"/>
      <c r="JB86" s="120"/>
      <c r="JL86" s="120"/>
      <c r="JV86" s="120"/>
    </row>
    <row xmlns:x14ac="http://schemas.microsoft.com/office/spreadsheetml/2009/9/ac" r="87" s="3" customFormat="true" x14ac:dyDescent="0.25">
      <c r="A87" s="384"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c r="IH87" s="120"/>
      <c r="IR87" s="120"/>
      <c r="JB87" s="120"/>
      <c r="JL87" s="120"/>
      <c r="JV87" s="120"/>
    </row>
    <row xmlns:x14ac="http://schemas.microsoft.com/office/spreadsheetml/2009/9/ac" r="88" s="3" customFormat="true" x14ac:dyDescent="0.25">
      <c r="A88" s="384"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c r="IH88" s="120"/>
      <c r="IR88" s="120"/>
      <c r="JB88" s="120"/>
      <c r="JL88" s="120"/>
      <c r="JV88" s="120"/>
    </row>
    <row xmlns:x14ac="http://schemas.microsoft.com/office/spreadsheetml/2009/9/ac" r="89" s="3" customFormat="true" x14ac:dyDescent="0.25">
      <c r="A89" s="384"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c r="IH89" s="120"/>
      <c r="IR89" s="120"/>
      <c r="JB89" s="120"/>
      <c r="JL89" s="120"/>
      <c r="JV89" s="120"/>
    </row>
    <row xmlns:x14ac="http://schemas.microsoft.com/office/spreadsheetml/2009/9/ac" r="90" s="3" customFormat="true" x14ac:dyDescent="0.25">
      <c r="A90" s="384"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c r="IH90" s="120"/>
      <c r="IR90" s="120"/>
      <c r="JB90" s="120"/>
      <c r="JL90" s="120"/>
      <c r="JV90" s="120"/>
    </row>
    <row xmlns:x14ac="http://schemas.microsoft.com/office/spreadsheetml/2009/9/ac" r="91" s="3" customFormat="true" x14ac:dyDescent="0.25">
      <c r="A91" s="384"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c r="IH91" s="120"/>
      <c r="IR91" s="120"/>
      <c r="JB91" s="120"/>
      <c r="JL91" s="120"/>
      <c r="JV91" s="120"/>
    </row>
    <row xmlns:x14ac="http://schemas.microsoft.com/office/spreadsheetml/2009/9/ac" r="92" s="3" customFormat="true" x14ac:dyDescent="0.25">
      <c r="A92" s="384"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c r="IH92" s="120"/>
      <c r="IR92" s="120"/>
      <c r="JB92" s="120"/>
      <c r="JL92" s="120"/>
      <c r="JV92" s="120"/>
    </row>
    <row xmlns:x14ac="http://schemas.microsoft.com/office/spreadsheetml/2009/9/ac" r="93" s="3" customFormat="true" x14ac:dyDescent="0.25">
      <c r="A93" s="384"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c r="IH93" s="120"/>
      <c r="IR93" s="120"/>
      <c r="JB93" s="120"/>
      <c r="JL93" s="120"/>
      <c r="JV93" s="120"/>
    </row>
    <row xmlns:x14ac="http://schemas.microsoft.com/office/spreadsheetml/2009/9/ac" r="94" s="3" customFormat="true" x14ac:dyDescent="0.25">
      <c r="A94" s="384"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c r="IH94" s="120"/>
      <c r="IR94" s="120"/>
      <c r="JB94" s="120"/>
      <c r="JL94" s="120"/>
      <c r="JV94" s="120"/>
    </row>
    <row xmlns:x14ac="http://schemas.microsoft.com/office/spreadsheetml/2009/9/ac" r="95" s="3" customFormat="true" x14ac:dyDescent="0.25">
      <c r="A95" s="384"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c r="IH95" s="120"/>
      <c r="IR95" s="120"/>
      <c r="JB95" s="120"/>
      <c r="JL95" s="120"/>
      <c r="JV95" s="120"/>
    </row>
    <row xmlns:x14ac="http://schemas.microsoft.com/office/spreadsheetml/2009/9/ac" r="96" s="3" customFormat="true" x14ac:dyDescent="0.25">
      <c r="A96" s="384"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c r="IH96" s="120"/>
      <c r="IR96" s="120"/>
      <c r="JB96" s="120"/>
      <c r="JL96" s="120"/>
      <c r="JV96" s="120"/>
    </row>
    <row xmlns:x14ac="http://schemas.microsoft.com/office/spreadsheetml/2009/9/ac" r="97" s="3" customFormat="true" x14ac:dyDescent="0.25">
      <c r="A97" s="384"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c r="IH97" s="120"/>
      <c r="IR97" s="120"/>
      <c r="JB97" s="120"/>
      <c r="JL97" s="120"/>
      <c r="JV97" s="120"/>
    </row>
    <row xmlns:x14ac="http://schemas.microsoft.com/office/spreadsheetml/2009/9/ac" r="98" s="3" customFormat="true" x14ac:dyDescent="0.25">
      <c r="A98" s="384"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c r="IH98" s="120"/>
      <c r="IR98" s="120"/>
      <c r="JB98" s="120"/>
      <c r="JL98" s="120"/>
      <c r="JV98" s="120"/>
    </row>
    <row xmlns:x14ac="http://schemas.microsoft.com/office/spreadsheetml/2009/9/ac" r="99" s="3" customFormat="true" x14ac:dyDescent="0.25">
      <c r="A99" s="384"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c r="IH99" s="120"/>
      <c r="IR99" s="120"/>
      <c r="JB99" s="120"/>
      <c r="JL99" s="120"/>
      <c r="JV99" s="120"/>
    </row>
    <row xmlns:x14ac="http://schemas.microsoft.com/office/spreadsheetml/2009/9/ac" r="100" s="3" customFormat="true" x14ac:dyDescent="0.25">
      <c r="A100" s="384"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c r="IH100" s="120"/>
      <c r="IR100" s="120"/>
      <c r="JB100" s="120"/>
      <c r="JL100" s="120"/>
      <c r="JV100" s="120"/>
    </row>
    <row xmlns:x14ac="http://schemas.microsoft.com/office/spreadsheetml/2009/9/ac" r="101" s="3" customFormat="true" x14ac:dyDescent="0.25">
      <c r="A101" s="384"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c r="IH101" s="120"/>
      <c r="IR101" s="120"/>
      <c r="JB101" s="120"/>
      <c r="JL101" s="120"/>
      <c r="JV101" s="120"/>
    </row>
    <row xmlns:x14ac="http://schemas.microsoft.com/office/spreadsheetml/2009/9/ac" r="102" s="3" customFormat="true" x14ac:dyDescent="0.25">
      <c r="A102" s="384"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c r="IH102" s="120"/>
      <c r="IR102" s="120"/>
      <c r="JB102" s="120"/>
      <c r="JL102" s="120"/>
      <c r="JV102" s="120"/>
    </row>
    <row xmlns:x14ac="http://schemas.microsoft.com/office/spreadsheetml/2009/9/ac" r="103" s="3" customFormat="true" x14ac:dyDescent="0.25">
      <c r="A103" s="384"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c r="IH103" s="120"/>
      <c r="IR103" s="120"/>
      <c r="JB103" s="120"/>
      <c r="JL103" s="120"/>
      <c r="JV103" s="120"/>
    </row>
    <row xmlns:x14ac="http://schemas.microsoft.com/office/spreadsheetml/2009/9/ac" r="104" s="3" customFormat="true" x14ac:dyDescent="0.25">
      <c r="A104" s="384"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c r="IH104" s="120"/>
      <c r="IR104" s="120"/>
      <c r="JB104" s="120"/>
      <c r="JL104" s="120"/>
      <c r="JV104" s="120"/>
    </row>
    <row xmlns:x14ac="http://schemas.microsoft.com/office/spreadsheetml/2009/9/ac" r="105" s="3" customFormat="true" x14ac:dyDescent="0.25">
      <c r="A105" s="384"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c r="IH105" s="120"/>
      <c r="IR105" s="120"/>
      <c r="JB105" s="120"/>
      <c r="JL105" s="120"/>
      <c r="JV105" s="120"/>
    </row>
    <row xmlns:x14ac="http://schemas.microsoft.com/office/spreadsheetml/2009/9/ac" r="106" s="3" customFormat="true" x14ac:dyDescent="0.25">
      <c r="A106" s="384"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c r="IH106" s="120"/>
      <c r="IR106" s="120"/>
      <c r="JB106" s="120"/>
      <c r="JL106" s="120"/>
      <c r="JV106" s="120"/>
    </row>
    <row xmlns:x14ac="http://schemas.microsoft.com/office/spreadsheetml/2009/9/ac" r="107" s="3" customFormat="true" x14ac:dyDescent="0.25">
      <c r="A107" s="384"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c r="IH107" s="120"/>
      <c r="IR107" s="120"/>
      <c r="JB107" s="120"/>
      <c r="JL107" s="120"/>
      <c r="JV107" s="120"/>
    </row>
    <row xmlns:x14ac="http://schemas.microsoft.com/office/spreadsheetml/2009/9/ac" r="108" s="3" customFormat="true" x14ac:dyDescent="0.25">
      <c r="A108" s="384"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c r="IH108" s="120"/>
      <c r="IR108" s="120"/>
      <c r="JB108" s="120"/>
      <c r="JL108" s="120"/>
      <c r="JV108" s="120"/>
    </row>
    <row xmlns:x14ac="http://schemas.microsoft.com/office/spreadsheetml/2009/9/ac" r="109" s="3" customFormat="true" x14ac:dyDescent="0.25">
      <c r="A109" s="384"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c r="IH109" s="120"/>
      <c r="IR109" s="120"/>
      <c r="JB109" s="120"/>
      <c r="JL109" s="120"/>
      <c r="JV109" s="120"/>
    </row>
    <row xmlns:x14ac="http://schemas.microsoft.com/office/spreadsheetml/2009/9/ac" r="110" s="3" customFormat="true" x14ac:dyDescent="0.25">
      <c r="A110" s="384"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c r="IH110" s="120"/>
      <c r="IR110" s="120"/>
      <c r="JB110" s="120"/>
      <c r="JL110" s="120"/>
      <c r="JV110" s="120"/>
    </row>
    <row xmlns:x14ac="http://schemas.microsoft.com/office/spreadsheetml/2009/9/ac" r="111" s="3" customFormat="true" x14ac:dyDescent="0.25">
      <c r="A111" s="384"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c r="IH111" s="120"/>
      <c r="IR111" s="120"/>
      <c r="JB111" s="120"/>
      <c r="JL111" s="120"/>
      <c r="JV111" s="120"/>
    </row>
    <row xmlns:x14ac="http://schemas.microsoft.com/office/spreadsheetml/2009/9/ac" r="112" s="3" customFormat="true" x14ac:dyDescent="0.25">
      <c r="A112" s="384"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c r="IH112" s="120"/>
      <c r="IR112" s="120"/>
      <c r="JB112" s="120"/>
      <c r="JL112" s="120"/>
      <c r="JV112" s="120"/>
    </row>
    <row xmlns:x14ac="http://schemas.microsoft.com/office/spreadsheetml/2009/9/ac" r="113" s="3" customFormat="true" x14ac:dyDescent="0.25">
      <c r="A113" s="384"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c r="IH113" s="120"/>
      <c r="IR113" s="120"/>
      <c r="JB113" s="120"/>
      <c r="JL113" s="120"/>
      <c r="JV113" s="120"/>
    </row>
    <row xmlns:x14ac="http://schemas.microsoft.com/office/spreadsheetml/2009/9/ac" r="114" s="3" customFormat="true" x14ac:dyDescent="0.25">
      <c r="A114" s="384"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c r="IH114" s="120"/>
      <c r="IR114" s="120"/>
      <c r="JB114" s="120"/>
      <c r="JL114" s="120"/>
      <c r="JV114" s="120"/>
    </row>
    <row xmlns:x14ac="http://schemas.microsoft.com/office/spreadsheetml/2009/9/ac" r="115" s="3" customFormat="true" x14ac:dyDescent="0.25">
      <c r="A115" s="384"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c r="IH115" s="120"/>
      <c r="IR115" s="120"/>
      <c r="JB115" s="120"/>
      <c r="JL115" s="120"/>
      <c r="JV115" s="120"/>
    </row>
    <row xmlns:x14ac="http://schemas.microsoft.com/office/spreadsheetml/2009/9/ac" r="116" s="3" customFormat="true" x14ac:dyDescent="0.25">
      <c r="A116" s="384"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c r="IH116" s="120"/>
      <c r="IR116" s="120"/>
      <c r="JB116" s="120"/>
      <c r="JL116" s="120"/>
      <c r="JV116" s="120"/>
    </row>
    <row xmlns:x14ac="http://schemas.microsoft.com/office/spreadsheetml/2009/9/ac" r="117" s="3" customFormat="true" x14ac:dyDescent="0.25">
      <c r="A117" s="384"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c r="IH117" s="120"/>
      <c r="IR117" s="120"/>
      <c r="JB117" s="120"/>
      <c r="JL117" s="120"/>
      <c r="JV117" s="120"/>
    </row>
    <row xmlns:x14ac="http://schemas.microsoft.com/office/spreadsheetml/2009/9/ac" r="118" s="3" customFormat="true" x14ac:dyDescent="0.25">
      <c r="A118" s="384"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c r="IH118" s="120"/>
      <c r="IR118" s="120"/>
      <c r="JB118" s="120"/>
      <c r="JL118" s="120"/>
      <c r="JV118" s="120"/>
    </row>
    <row xmlns:x14ac="http://schemas.microsoft.com/office/spreadsheetml/2009/9/ac" r="119" s="3" customFormat="true" x14ac:dyDescent="0.25">
      <c r="A119" s="384"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c r="IH119" s="120"/>
      <c r="IR119" s="120"/>
      <c r="JB119" s="120"/>
      <c r="JL119" s="120"/>
      <c r="JV119" s="120"/>
    </row>
    <row xmlns:x14ac="http://schemas.microsoft.com/office/spreadsheetml/2009/9/ac" r="120" s="3" customFormat="true" x14ac:dyDescent="0.25">
      <c r="A120" s="384"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c r="IH120" s="120"/>
      <c r="IR120" s="120"/>
      <c r="JB120" s="120"/>
      <c r="JL120" s="120"/>
      <c r="JV120" s="120"/>
    </row>
    <row xmlns:x14ac="http://schemas.microsoft.com/office/spreadsheetml/2009/9/ac" r="121" s="3" customFormat="true" x14ac:dyDescent="0.25">
      <c r="A121" s="384"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c r="IH121" s="120"/>
      <c r="IR121" s="120"/>
      <c r="JB121" s="120"/>
      <c r="JL121" s="120"/>
      <c r="JV121" s="120"/>
    </row>
    <row xmlns:x14ac="http://schemas.microsoft.com/office/spreadsheetml/2009/9/ac" r="122" s="3" customFormat="true" x14ac:dyDescent="0.25">
      <c r="A122" s="384"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c r="IH122" s="120"/>
      <c r="IR122" s="120"/>
      <c r="JB122" s="120"/>
      <c r="JL122" s="120"/>
      <c r="JV122" s="120"/>
    </row>
    <row xmlns:x14ac="http://schemas.microsoft.com/office/spreadsheetml/2009/9/ac" r="123" s="3" customFormat="true" x14ac:dyDescent="0.25">
      <c r="A123" s="384"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c r="IH123" s="120"/>
      <c r="IR123" s="120"/>
      <c r="JB123" s="120"/>
      <c r="JL123" s="120"/>
      <c r="JV123" s="120"/>
    </row>
    <row xmlns:x14ac="http://schemas.microsoft.com/office/spreadsheetml/2009/9/ac" r="124" s="3" customFormat="true" x14ac:dyDescent="0.25">
      <c r="A124" s="384"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c r="IH124" s="120"/>
      <c r="IR124" s="120"/>
      <c r="JB124" s="120"/>
      <c r="JL124" s="120"/>
      <c r="JV124" s="120"/>
    </row>
    <row xmlns:x14ac="http://schemas.microsoft.com/office/spreadsheetml/2009/9/ac" r="125" s="3" customFormat="true" x14ac:dyDescent="0.25">
      <c r="A125" s="384"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c r="IH125" s="120"/>
      <c r="IR125" s="120"/>
      <c r="JB125" s="120"/>
      <c r="JL125" s="120"/>
      <c r="JV125" s="120"/>
    </row>
    <row xmlns:x14ac="http://schemas.microsoft.com/office/spreadsheetml/2009/9/ac" r="126" s="3" customFormat="true" x14ac:dyDescent="0.25">
      <c r="A126" s="384"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c r="IH126" s="120"/>
      <c r="IR126" s="120"/>
      <c r="JB126" s="120"/>
      <c r="JL126" s="120"/>
      <c r="JV126" s="120"/>
    </row>
    <row xmlns:x14ac="http://schemas.microsoft.com/office/spreadsheetml/2009/9/ac" r="127" s="3" customFormat="true" x14ac:dyDescent="0.25">
      <c r="A127" s="384"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c r="IH127" s="120"/>
      <c r="IR127" s="120"/>
      <c r="JB127" s="120"/>
      <c r="JL127" s="120"/>
      <c r="JV127" s="120"/>
    </row>
    <row xmlns:x14ac="http://schemas.microsoft.com/office/spreadsheetml/2009/9/ac" r="128" s="3" customFormat="true" x14ac:dyDescent="0.25">
      <c r="A128" s="384"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c r="IH128" s="120"/>
      <c r="IR128" s="120"/>
      <c r="JB128" s="120"/>
      <c r="JL128" s="120"/>
      <c r="JV128" s="120"/>
    </row>
    <row xmlns:x14ac="http://schemas.microsoft.com/office/spreadsheetml/2009/9/ac" r="129" s="3" customFormat="true" x14ac:dyDescent="0.25">
      <c r="A129" s="384"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c r="IH129" s="120"/>
      <c r="IR129" s="120"/>
      <c r="JB129" s="120"/>
      <c r="JL129" s="120"/>
      <c r="JV129" s="120"/>
    </row>
    <row xmlns:x14ac="http://schemas.microsoft.com/office/spreadsheetml/2009/9/ac" r="130" s="3" customFormat="true" x14ac:dyDescent="0.25">
      <c r="A130" s="384"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c r="IH130" s="120"/>
      <c r="IR130" s="120"/>
      <c r="JB130" s="120"/>
      <c r="JL130" s="120"/>
      <c r="JV130" s="120"/>
    </row>
    <row xmlns:x14ac="http://schemas.microsoft.com/office/spreadsheetml/2009/9/ac" r="131" s="3" customFormat="true" x14ac:dyDescent="0.25">
      <c r="A131" s="384"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c r="IH131" s="120"/>
      <c r="IR131" s="120"/>
      <c r="JB131" s="120"/>
      <c r="JL131" s="120"/>
      <c r="JV131" s="120"/>
    </row>
    <row xmlns:x14ac="http://schemas.microsoft.com/office/spreadsheetml/2009/9/ac" r="132" s="3" customFormat="true" x14ac:dyDescent="0.25">
      <c r="A132" s="384"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c r="IH132" s="120"/>
      <c r="IR132" s="120"/>
      <c r="JB132" s="120"/>
      <c r="JL132" s="120"/>
      <c r="JV132" s="120"/>
    </row>
    <row xmlns:x14ac="http://schemas.microsoft.com/office/spreadsheetml/2009/9/ac" r="133" s="3" customFormat="true" x14ac:dyDescent="0.25">
      <c r="A133" s="384"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c r="IH133" s="120"/>
      <c r="IR133" s="120"/>
      <c r="JB133" s="120"/>
      <c r="JL133" s="120"/>
      <c r="JV133" s="120"/>
    </row>
    <row xmlns:x14ac="http://schemas.microsoft.com/office/spreadsheetml/2009/9/ac" r="134" s="3" customFormat="true" x14ac:dyDescent="0.25">
      <c r="A134" s="384"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c r="IH134" s="120"/>
      <c r="IR134" s="120"/>
      <c r="JB134" s="120"/>
      <c r="JL134" s="120"/>
      <c r="JV134" s="120"/>
    </row>
    <row xmlns:x14ac="http://schemas.microsoft.com/office/spreadsheetml/2009/9/ac" r="135" s="3" customFormat="true" x14ac:dyDescent="0.25">
      <c r="A135" s="384"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c r="IH135" s="120"/>
      <c r="IR135" s="120"/>
      <c r="JB135" s="120"/>
      <c r="JL135" s="120"/>
      <c r="JV135" s="120"/>
    </row>
    <row xmlns:x14ac="http://schemas.microsoft.com/office/spreadsheetml/2009/9/ac" r="136" s="3" customFormat="true" x14ac:dyDescent="0.25">
      <c r="A136" s="384"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c r="IH136" s="120"/>
      <c r="IR136" s="120"/>
      <c r="JB136" s="120"/>
      <c r="JL136" s="120"/>
      <c r="JV136" s="120"/>
    </row>
    <row xmlns:x14ac="http://schemas.microsoft.com/office/spreadsheetml/2009/9/ac" r="137" s="3" customFormat="true" x14ac:dyDescent="0.25">
      <c r="A137" s="384"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c r="IH137" s="120"/>
      <c r="IR137" s="120"/>
      <c r="JB137" s="120"/>
      <c r="JL137" s="120"/>
      <c r="JV137" s="120"/>
    </row>
    <row xmlns:x14ac="http://schemas.microsoft.com/office/spreadsheetml/2009/9/ac" r="138" s="3" customFormat="true" x14ac:dyDescent="0.25">
      <c r="A138" s="384"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c r="IH138" s="120"/>
      <c r="IR138" s="120"/>
      <c r="JB138" s="120"/>
      <c r="JL138" s="120"/>
      <c r="JV138" s="120"/>
    </row>
    <row xmlns:x14ac="http://schemas.microsoft.com/office/spreadsheetml/2009/9/ac" r="139" s="3" customFormat="true" x14ac:dyDescent="0.25">
      <c r="A139" s="384"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c r="IH139" s="120"/>
      <c r="IR139" s="120"/>
      <c r="JB139" s="120"/>
      <c r="JL139" s="120"/>
      <c r="JV139" s="120"/>
    </row>
    <row xmlns:x14ac="http://schemas.microsoft.com/office/spreadsheetml/2009/9/ac" r="140" s="3" customFormat="true" x14ac:dyDescent="0.25">
      <c r="A140" s="384"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c r="IH140" s="120"/>
      <c r="IR140" s="120"/>
      <c r="JB140" s="120"/>
      <c r="JL140" s="120"/>
      <c r="JV140" s="120"/>
    </row>
    <row xmlns:x14ac="http://schemas.microsoft.com/office/spreadsheetml/2009/9/ac" r="141" s="3" customFormat="true" x14ac:dyDescent="0.25">
      <c r="A141" s="384"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c r="IH141" s="120"/>
      <c r="IR141" s="120"/>
      <c r="JB141" s="120"/>
      <c r="JL141" s="120"/>
      <c r="JV141" s="120"/>
    </row>
    <row xmlns:x14ac="http://schemas.microsoft.com/office/spreadsheetml/2009/9/ac" r="142" s="3" customFormat="true" x14ac:dyDescent="0.25">
      <c r="A142" s="384"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c r="IH142" s="120"/>
      <c r="IR142" s="120"/>
      <c r="JB142" s="120"/>
      <c r="JL142" s="120"/>
      <c r="JV142" s="120"/>
    </row>
    <row xmlns:x14ac="http://schemas.microsoft.com/office/spreadsheetml/2009/9/ac" r="143" s="3" customFormat="true" x14ac:dyDescent="0.25">
      <c r="A143" s="384"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c r="IH143" s="120"/>
      <c r="IR143" s="120"/>
      <c r="JB143" s="120"/>
      <c r="JL143" s="120"/>
      <c r="JV143" s="120"/>
    </row>
    <row xmlns:x14ac="http://schemas.microsoft.com/office/spreadsheetml/2009/9/ac" r="144" s="3" customFormat="true" x14ac:dyDescent="0.25">
      <c r="A144" s="384"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c r="IH144" s="120"/>
      <c r="IR144" s="120"/>
      <c r="JB144" s="120"/>
      <c r="JL144" s="120"/>
      <c r="JV144" s="120"/>
    </row>
    <row xmlns:x14ac="http://schemas.microsoft.com/office/spreadsheetml/2009/9/ac" r="145" s="3" customFormat="true" x14ac:dyDescent="0.25">
      <c r="A145" s="384"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c r="IH145" s="120"/>
      <c r="IR145" s="120"/>
      <c r="JB145" s="120"/>
      <c r="JL145" s="120"/>
      <c r="JV145" s="120"/>
    </row>
    <row xmlns:x14ac="http://schemas.microsoft.com/office/spreadsheetml/2009/9/ac" r="146" s="3" customFormat="true" x14ac:dyDescent="0.25">
      <c r="A146" s="384"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c r="IH146" s="120"/>
      <c r="IR146" s="120"/>
      <c r="JB146" s="120"/>
      <c r="JL146" s="120"/>
      <c r="JV146" s="120"/>
    </row>
    <row xmlns:x14ac="http://schemas.microsoft.com/office/spreadsheetml/2009/9/ac" r="147" s="3" customFormat="true" x14ac:dyDescent="0.25">
      <c r="A147" s="384"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c r="IH147" s="120"/>
      <c r="IR147" s="120"/>
      <c r="JB147" s="120"/>
      <c r="JL147" s="120"/>
      <c r="JV147" s="120"/>
    </row>
    <row xmlns:x14ac="http://schemas.microsoft.com/office/spreadsheetml/2009/9/ac" r="148" s="3" customFormat="true" x14ac:dyDescent="0.25">
      <c r="A148" s="384"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c r="IH148" s="120"/>
      <c r="IR148" s="120"/>
      <c r="JB148" s="120"/>
      <c r="JL148" s="120"/>
      <c r="JV148" s="120"/>
    </row>
    <row xmlns:x14ac="http://schemas.microsoft.com/office/spreadsheetml/2009/9/ac" r="149" s="3" customFormat="true" x14ac:dyDescent="0.25">
      <c r="A149" s="384"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c r="IH149" s="120"/>
      <c r="IR149" s="120"/>
      <c r="JB149" s="120"/>
      <c r="JL149" s="120"/>
      <c r="JV149" s="120"/>
    </row>
    <row xmlns:x14ac="http://schemas.microsoft.com/office/spreadsheetml/2009/9/ac" r="150" s="3" customFormat="true" x14ac:dyDescent="0.25">
      <c r="A150" s="384"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c r="IH150" s="120"/>
      <c r="IR150" s="120"/>
      <c r="JB150" s="120"/>
      <c r="JL150" s="120"/>
      <c r="JV150" s="120"/>
    </row>
    <row xmlns:x14ac="http://schemas.microsoft.com/office/spreadsheetml/2009/9/ac" r="151" s="3" customFormat="true" x14ac:dyDescent="0.25">
      <c r="A151" s="384"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c r="IH151" s="120"/>
      <c r="IR151" s="120"/>
      <c r="JB151" s="120"/>
      <c r="JL151" s="120"/>
      <c r="JV151" s="120"/>
    </row>
    <row xmlns:x14ac="http://schemas.microsoft.com/office/spreadsheetml/2009/9/ac" r="152" s="3" customFormat="true" x14ac:dyDescent="0.25">
      <c r="A152" s="378"/>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c r="IH152" s="120"/>
      <c r="IR152" s="120"/>
      <c r="JB152" s="120"/>
      <c r="JL152" s="120"/>
      <c r="JV152" s="120"/>
    </row>
    <row xmlns:x14ac="http://schemas.microsoft.com/office/spreadsheetml/2009/9/ac" r="153" s="3" customFormat="true" x14ac:dyDescent="0.25">
      <c r="A153" s="378"/>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c r="IH153" s="120"/>
      <c r="IR153" s="120"/>
      <c r="JB153" s="120"/>
      <c r="JL153" s="120"/>
      <c r="JV153" s="120"/>
    </row>
    <row xmlns:x14ac="http://schemas.microsoft.com/office/spreadsheetml/2009/9/ac" r="154" s="3" customFormat="true" x14ac:dyDescent="0.25">
      <c r="A154" s="378"/>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c r="IH154" s="120"/>
      <c r="IR154" s="120"/>
      <c r="JB154" s="120"/>
      <c r="JL154" s="120"/>
      <c r="JV154" s="120"/>
    </row>
    <row xmlns:x14ac="http://schemas.microsoft.com/office/spreadsheetml/2009/9/ac" r="155" s="3" customFormat="true" x14ac:dyDescent="0.25">
      <c r="A155" s="378"/>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c r="IH155" s="120"/>
      <c r="IR155" s="120"/>
      <c r="JB155" s="120"/>
      <c r="JL155" s="120"/>
      <c r="JV155" s="120"/>
    </row>
    <row xmlns:x14ac="http://schemas.microsoft.com/office/spreadsheetml/2009/9/ac" r="156" s="3" customFormat="true" x14ac:dyDescent="0.25">
      <c r="A156" s="378"/>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c r="IH156" s="120"/>
      <c r="IR156" s="120"/>
      <c r="JB156" s="120"/>
      <c r="JL156" s="120"/>
      <c r="JV156" s="120"/>
    </row>
    <row xmlns:x14ac="http://schemas.microsoft.com/office/spreadsheetml/2009/9/ac" r="157" s="3" customFormat="true" x14ac:dyDescent="0.25">
      <c r="A157" s="378"/>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c r="IH157" s="120"/>
      <c r="IR157" s="120"/>
      <c r="JB157" s="120"/>
      <c r="JL157" s="120"/>
      <c r="JV157" s="120"/>
    </row>
    <row xmlns:x14ac="http://schemas.microsoft.com/office/spreadsheetml/2009/9/ac" r="158" s="3" customFormat="true" x14ac:dyDescent="0.25">
      <c r="A158" s="378"/>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c r="IH158" s="120"/>
      <c r="IR158" s="120"/>
      <c r="JB158" s="120"/>
      <c r="JL158" s="120"/>
      <c r="JV158" s="120"/>
    </row>
    <row xmlns:x14ac="http://schemas.microsoft.com/office/spreadsheetml/2009/9/ac" r="159" s="3" customFormat="true" x14ac:dyDescent="0.25">
      <c r="A159" s="378"/>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c r="IH159" s="120"/>
      <c r="IR159" s="120"/>
      <c r="JB159" s="120"/>
      <c r="JL159" s="120"/>
      <c r="JV159" s="120"/>
    </row>
    <row xmlns:x14ac="http://schemas.microsoft.com/office/spreadsheetml/2009/9/ac" r="160" s="3" customFormat="true" x14ac:dyDescent="0.25">
      <c r="A160" s="378"/>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c r="IH160" s="120"/>
      <c r="IR160" s="120"/>
      <c r="JB160" s="120"/>
      <c r="JL160" s="120"/>
      <c r="JV160" s="120"/>
    </row>
    <row xmlns:x14ac="http://schemas.microsoft.com/office/spreadsheetml/2009/9/ac" r="161" s="3" customFormat="true" x14ac:dyDescent="0.25">
      <c r="A161" s="378"/>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c r="IH161" s="120"/>
      <c r="IR161" s="120"/>
      <c r="JB161" s="120"/>
      <c r="JL161" s="120"/>
      <c r="JV161" s="120"/>
    </row>
    <row xmlns:x14ac="http://schemas.microsoft.com/office/spreadsheetml/2009/9/ac" r="162" s="3" customFormat="true" x14ac:dyDescent="0.25">
      <c r="A162" s="378"/>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c r="IH162" s="120"/>
      <c r="IR162" s="120"/>
      <c r="JB162" s="120"/>
      <c r="JL162" s="120"/>
      <c r="JV162" s="120"/>
    </row>
    <row xmlns:x14ac="http://schemas.microsoft.com/office/spreadsheetml/2009/9/ac" r="163" s="3" customFormat="true" x14ac:dyDescent="0.25">
      <c r="A163" s="378"/>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c r="IH163" s="120"/>
      <c r="IR163" s="120"/>
      <c r="JB163" s="120"/>
      <c r="JL163" s="120"/>
      <c r="JV163" s="120"/>
    </row>
    <row xmlns:x14ac="http://schemas.microsoft.com/office/spreadsheetml/2009/9/ac" r="164" s="3" customFormat="true" x14ac:dyDescent="0.25">
      <c r="A164" s="378"/>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c r="IH164" s="120"/>
      <c r="IR164" s="120"/>
      <c r="JB164" s="120"/>
      <c r="JL164" s="120"/>
      <c r="JV164" s="120"/>
    </row>
    <row xmlns:x14ac="http://schemas.microsoft.com/office/spreadsheetml/2009/9/ac" r="165" s="3" customFormat="true" x14ac:dyDescent="0.25">
      <c r="A165" s="378"/>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c r="IH165" s="120"/>
      <c r="IR165" s="120"/>
      <c r="JB165" s="120"/>
      <c r="JL165" s="120"/>
      <c r="JV165" s="120"/>
    </row>
    <row xmlns:x14ac="http://schemas.microsoft.com/office/spreadsheetml/2009/9/ac" r="166" s="3" customFormat="true" x14ac:dyDescent="0.25">
      <c r="A166" s="378"/>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c r="IH166" s="120"/>
      <c r="IR166" s="120"/>
      <c r="JB166" s="120"/>
      <c r="JL166" s="120"/>
      <c r="JV166" s="120"/>
    </row>
    <row xmlns:x14ac="http://schemas.microsoft.com/office/spreadsheetml/2009/9/ac" r="167" s="3" customFormat="true" x14ac:dyDescent="0.25">
      <c r="A167" s="378"/>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c r="IH167" s="120"/>
      <c r="IR167" s="120"/>
      <c r="JB167" s="120"/>
      <c r="JL167" s="120"/>
      <c r="JV167" s="120"/>
    </row>
    <row xmlns:x14ac="http://schemas.microsoft.com/office/spreadsheetml/2009/9/ac" r="168" s="3" customFormat="true" x14ac:dyDescent="0.25">
      <c r="A168" s="378"/>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c r="IH168" s="120"/>
      <c r="IR168" s="120"/>
      <c r="JB168" s="120"/>
      <c r="JL168" s="120"/>
      <c r="JV168" s="120"/>
    </row>
    <row xmlns:x14ac="http://schemas.microsoft.com/office/spreadsheetml/2009/9/ac" r="169" s="3" customFormat="true" x14ac:dyDescent="0.25">
      <c r="A169" s="378"/>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c r="IH169" s="120"/>
      <c r="IR169" s="120"/>
      <c r="JB169" s="120"/>
      <c r="JL169" s="120"/>
      <c r="JV169" s="120"/>
    </row>
    <row xmlns:x14ac="http://schemas.microsoft.com/office/spreadsheetml/2009/9/ac" r="170" s="3" customFormat="true" x14ac:dyDescent="0.25">
      <c r="A170" s="378"/>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c r="IH170" s="120"/>
      <c r="IR170" s="120"/>
      <c r="JB170" s="120"/>
      <c r="JL170" s="120"/>
      <c r="JV170" s="120"/>
    </row>
    <row xmlns:x14ac="http://schemas.microsoft.com/office/spreadsheetml/2009/9/ac" r="171" s="3" customFormat="true" x14ac:dyDescent="0.25">
      <c r="A171" s="378"/>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c r="IH171" s="120"/>
      <c r="IR171" s="120"/>
      <c r="JB171" s="120"/>
      <c r="JL171" s="120"/>
      <c r="JV171" s="120"/>
    </row>
    <row xmlns:x14ac="http://schemas.microsoft.com/office/spreadsheetml/2009/9/ac" r="172" s="3" customFormat="true" x14ac:dyDescent="0.25">
      <c r="A172" s="378"/>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c r="IH172" s="120"/>
      <c r="IR172" s="120"/>
      <c r="JB172" s="120"/>
      <c r="JL172" s="120"/>
      <c r="JV172" s="120"/>
    </row>
    <row xmlns:x14ac="http://schemas.microsoft.com/office/spreadsheetml/2009/9/ac" r="173" s="3" customFormat="true" x14ac:dyDescent="0.25">
      <c r="A173" s="378"/>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c r="IH173" s="120"/>
      <c r="IR173" s="120"/>
      <c r="JB173" s="120"/>
      <c r="JL173" s="120"/>
      <c r="JV173" s="120"/>
    </row>
    <row xmlns:x14ac="http://schemas.microsoft.com/office/spreadsheetml/2009/9/ac" r="174" s="3" customFormat="true" x14ac:dyDescent="0.25">
      <c r="A174" s="378"/>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c r="IH174" s="120"/>
      <c r="IR174" s="120"/>
      <c r="JB174" s="120"/>
      <c r="JL174" s="120"/>
      <c r="JV174" s="120"/>
    </row>
    <row xmlns:x14ac="http://schemas.microsoft.com/office/spreadsheetml/2009/9/ac" r="175" s="3" customFormat="true" x14ac:dyDescent="0.25">
      <c r="A175" s="378"/>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c r="IH175" s="120"/>
      <c r="IR175" s="120"/>
      <c r="JB175" s="120"/>
      <c r="JL175" s="120"/>
      <c r="JV175" s="120"/>
    </row>
    <row xmlns:x14ac="http://schemas.microsoft.com/office/spreadsheetml/2009/9/ac" r="176" s="3" customFormat="true" x14ac:dyDescent="0.25">
      <c r="A176" s="378"/>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c r="IH176" s="120"/>
      <c r="IR176" s="120"/>
      <c r="JB176" s="120"/>
      <c r="JL176" s="120"/>
      <c r="JV176" s="120"/>
    </row>
    <row xmlns:x14ac="http://schemas.microsoft.com/office/spreadsheetml/2009/9/ac" r="177" s="3" customFormat="true" x14ac:dyDescent="0.25">
      <c r="A177" s="378"/>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c r="IH177" s="120"/>
      <c r="IR177" s="120"/>
      <c r="JB177" s="120"/>
      <c r="JL177" s="120"/>
      <c r="JV177" s="120"/>
    </row>
    <row xmlns:x14ac="http://schemas.microsoft.com/office/spreadsheetml/2009/9/ac" r="178" s="3" customFormat="true" x14ac:dyDescent="0.25">
      <c r="A178" s="378"/>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c r="IH178" s="120"/>
      <c r="IR178" s="120"/>
      <c r="JB178" s="120"/>
      <c r="JL178" s="120"/>
      <c r="JV178" s="120"/>
    </row>
    <row xmlns:x14ac="http://schemas.microsoft.com/office/spreadsheetml/2009/9/ac" r="179" s="3" customFormat="true" x14ac:dyDescent="0.25">
      <c r="A179" s="378"/>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c r="IH179" s="120"/>
      <c r="IR179" s="120"/>
      <c r="JB179" s="120"/>
      <c r="JL179" s="120"/>
      <c r="JV179" s="120"/>
    </row>
    <row xmlns:x14ac="http://schemas.microsoft.com/office/spreadsheetml/2009/9/ac" r="180" s="3" customFormat="true" x14ac:dyDescent="0.25">
      <c r="A180" s="378"/>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c r="IH180" s="120"/>
      <c r="IR180" s="120"/>
      <c r="JB180" s="120"/>
      <c r="JL180" s="120"/>
      <c r="JV180" s="120"/>
    </row>
    <row xmlns:x14ac="http://schemas.microsoft.com/office/spreadsheetml/2009/9/ac" r="181" s="3" customFormat="true" x14ac:dyDescent="0.25">
      <c r="A181" s="378"/>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c r="IH181" s="120"/>
      <c r="IR181" s="120"/>
      <c r="JB181" s="120"/>
      <c r="JL181" s="120"/>
      <c r="JV181" s="120"/>
    </row>
    <row xmlns:x14ac="http://schemas.microsoft.com/office/spreadsheetml/2009/9/ac" r="182" s="3" customFormat="true" x14ac:dyDescent="0.25">
      <c r="A182" s="378"/>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c r="IH182" s="120"/>
      <c r="IR182" s="120"/>
      <c r="JB182" s="120"/>
      <c r="JL182" s="120"/>
      <c r="JV182" s="120"/>
    </row>
    <row xmlns:x14ac="http://schemas.microsoft.com/office/spreadsheetml/2009/9/ac" r="183" s="3" customFormat="true" x14ac:dyDescent="0.25">
      <c r="A183" s="378"/>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c r="IH183" s="120"/>
      <c r="IR183" s="120"/>
      <c r="JB183" s="120"/>
      <c r="JL183" s="120"/>
      <c r="JV183" s="120"/>
    </row>
    <row xmlns:x14ac="http://schemas.microsoft.com/office/spreadsheetml/2009/9/ac" r="184" s="3" customFormat="true" x14ac:dyDescent="0.25">
      <c r="A184" s="378"/>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c r="IH184" s="120"/>
      <c r="IR184" s="120"/>
      <c r="JB184" s="120"/>
      <c r="JL184" s="120"/>
      <c r="JV184" s="120"/>
    </row>
    <row xmlns:x14ac="http://schemas.microsoft.com/office/spreadsheetml/2009/9/ac" r="185" s="3" customFormat="true" x14ac:dyDescent="0.25">
      <c r="A185" s="378"/>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c r="IH185" s="120"/>
      <c r="IR185" s="120"/>
      <c r="JB185" s="120"/>
      <c r="JL185" s="120"/>
      <c r="JV185" s="120"/>
    </row>
    <row xmlns:x14ac="http://schemas.microsoft.com/office/spreadsheetml/2009/9/ac" r="186" s="3" customFormat="true" x14ac:dyDescent="0.25">
      <c r="A186" s="378"/>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c r="IH186" s="120"/>
      <c r="IR186" s="120"/>
      <c r="JB186" s="120"/>
      <c r="JL186" s="120"/>
      <c r="JV186" s="120"/>
    </row>
    <row xmlns:x14ac="http://schemas.microsoft.com/office/spreadsheetml/2009/9/ac" r="187" s="3" customFormat="true" x14ac:dyDescent="0.25">
      <c r="A187" s="378"/>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c r="IH187" s="120"/>
      <c r="IR187" s="120"/>
      <c r="JB187" s="120"/>
      <c r="JL187" s="120"/>
      <c r="JV187" s="120"/>
    </row>
    <row xmlns:x14ac="http://schemas.microsoft.com/office/spreadsheetml/2009/9/ac" r="188" s="3" customFormat="true" x14ac:dyDescent="0.25">
      <c r="A188" s="378"/>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c r="IH188" s="120"/>
      <c r="IR188" s="120"/>
      <c r="JB188" s="120"/>
      <c r="JL188" s="120"/>
      <c r="JV188" s="120"/>
    </row>
    <row xmlns:x14ac="http://schemas.microsoft.com/office/spreadsheetml/2009/9/ac" r="189" s="3" customFormat="true" x14ac:dyDescent="0.25">
      <c r="A189" s="378"/>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c r="IH189" s="120"/>
      <c r="IR189" s="120"/>
      <c r="JB189" s="120"/>
      <c r="JL189" s="120"/>
      <c r="JV189" s="120"/>
    </row>
    <row xmlns:x14ac="http://schemas.microsoft.com/office/spreadsheetml/2009/9/ac" r="190" s="3" customFormat="true" x14ac:dyDescent="0.25">
      <c r="A190" s="378"/>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c r="IH190" s="120"/>
      <c r="IR190" s="120"/>
      <c r="JB190" s="120"/>
      <c r="JL190" s="120"/>
      <c r="JV190" s="120"/>
    </row>
    <row xmlns:x14ac="http://schemas.microsoft.com/office/spreadsheetml/2009/9/ac" r="191" s="3" customFormat="true" x14ac:dyDescent="0.25">
      <c r="A191" s="378"/>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c r="IH191" s="120"/>
      <c r="IR191" s="120"/>
      <c r="JB191" s="120"/>
      <c r="JL191" s="120"/>
      <c r="JV191" s="120"/>
    </row>
    <row xmlns:x14ac="http://schemas.microsoft.com/office/spreadsheetml/2009/9/ac" r="192" s="3" customFormat="true" x14ac:dyDescent="0.25">
      <c r="A192" s="378"/>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c r="IH192" s="120"/>
      <c r="IR192" s="120"/>
      <c r="JB192" s="120"/>
      <c r="JL192" s="120"/>
      <c r="JV192" s="120"/>
    </row>
    <row xmlns:x14ac="http://schemas.microsoft.com/office/spreadsheetml/2009/9/ac" r="193" s="3" customFormat="true" x14ac:dyDescent="0.25">
      <c r="A193" s="378"/>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c r="IH193" s="120"/>
      <c r="IR193" s="120"/>
      <c r="JB193" s="120"/>
      <c r="JL193" s="120"/>
      <c r="JV193" s="120"/>
    </row>
    <row xmlns:x14ac="http://schemas.microsoft.com/office/spreadsheetml/2009/9/ac" r="194" s="3" customFormat="true" x14ac:dyDescent="0.25">
      <c r="A194" s="378"/>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c r="IH194" s="120"/>
      <c r="IR194" s="120"/>
      <c r="JB194" s="120"/>
      <c r="JL194" s="120"/>
      <c r="JV194" s="120"/>
    </row>
    <row xmlns:x14ac="http://schemas.microsoft.com/office/spreadsheetml/2009/9/ac" r="195" s="3" customFormat="true" x14ac:dyDescent="0.25">
      <c r="A195" s="378"/>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c r="IH195" s="120"/>
      <c r="IR195" s="120"/>
      <c r="JB195" s="120"/>
      <c r="JL195" s="120"/>
      <c r="JV195" s="120"/>
    </row>
    <row xmlns:x14ac="http://schemas.microsoft.com/office/spreadsheetml/2009/9/ac" r="196" s="3" customFormat="true" x14ac:dyDescent="0.25">
      <c r="A196" s="378"/>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c r="IH196" s="120"/>
      <c r="IR196" s="120"/>
      <c r="JB196" s="120"/>
      <c r="JL196" s="120"/>
      <c r="JV196" s="120"/>
    </row>
    <row xmlns:x14ac="http://schemas.microsoft.com/office/spreadsheetml/2009/9/ac" r="197" s="3" customFormat="true" x14ac:dyDescent="0.25">
      <c r="A197" s="378"/>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c r="IH197" s="120"/>
      <c r="IR197" s="120"/>
      <c r="JB197" s="120"/>
      <c r="JL197" s="120"/>
      <c r="JV197" s="120"/>
    </row>
    <row xmlns:x14ac="http://schemas.microsoft.com/office/spreadsheetml/2009/9/ac" r="198" s="3" customFormat="true" x14ac:dyDescent="0.25">
      <c r="A198" s="378"/>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c r="IH198" s="120"/>
      <c r="IR198" s="120"/>
      <c r="JB198" s="120"/>
      <c r="JL198" s="120"/>
      <c r="JV198" s="120"/>
    </row>
    <row xmlns:x14ac="http://schemas.microsoft.com/office/spreadsheetml/2009/9/ac" r="199" s="3" customFormat="true" x14ac:dyDescent="0.25">
      <c r="A199" s="378"/>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c r="IH199" s="120"/>
      <c r="IR199" s="120"/>
      <c r="JB199" s="120"/>
      <c r="JL199" s="120"/>
      <c r="JV199" s="120"/>
    </row>
    <row xmlns:x14ac="http://schemas.microsoft.com/office/spreadsheetml/2009/9/ac" r="200" s="3" customFormat="true" x14ac:dyDescent="0.25">
      <c r="A200" s="378"/>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c r="IH200" s="120"/>
      <c r="IR200" s="120"/>
      <c r="JB200" s="120"/>
      <c r="JL200" s="120"/>
      <c r="JV200" s="120"/>
    </row>
    <row xmlns:x14ac="http://schemas.microsoft.com/office/spreadsheetml/2009/9/ac" r="201" s="3" customFormat="true" x14ac:dyDescent="0.25">
      <c r="A201" s="378"/>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c r="IH201" s="120"/>
      <c r="IR201" s="120"/>
      <c r="JB201" s="120"/>
      <c r="JL201" s="120"/>
      <c r="JV201" s="120"/>
    </row>
    <row xmlns:x14ac="http://schemas.microsoft.com/office/spreadsheetml/2009/9/ac" r="202" s="3" customFormat="true" x14ac:dyDescent="0.25">
      <c r="A202" s="378"/>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c r="IH202" s="120"/>
      <c r="IR202" s="120"/>
      <c r="JB202" s="120"/>
      <c r="JL202" s="120"/>
      <c r="JV202" s="120"/>
    </row>
    <row xmlns:x14ac="http://schemas.microsoft.com/office/spreadsheetml/2009/9/ac" r="203" s="3" customFormat="true" x14ac:dyDescent="0.25">
      <c r="A203" s="378"/>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c r="IH203" s="120"/>
      <c r="IR203" s="120"/>
      <c r="JB203" s="120"/>
      <c r="JL203" s="120"/>
      <c r="JV203" s="120"/>
    </row>
    <row xmlns:x14ac="http://schemas.microsoft.com/office/spreadsheetml/2009/9/ac" r="204" s="3" customFormat="true" x14ac:dyDescent="0.25">
      <c r="A204" s="378"/>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c r="IH204" s="120"/>
      <c r="IR204" s="120"/>
      <c r="JB204" s="120"/>
      <c r="JL204" s="120"/>
      <c r="JV204" s="120"/>
    </row>
    <row xmlns:x14ac="http://schemas.microsoft.com/office/spreadsheetml/2009/9/ac" r="205" s="3" customFormat="true" x14ac:dyDescent="0.25">
      <c r="A205" s="378"/>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c r="IH205" s="120"/>
      <c r="IR205" s="120"/>
      <c r="JB205" s="120"/>
      <c r="JL205" s="120"/>
      <c r="JV205" s="120"/>
    </row>
    <row xmlns:x14ac="http://schemas.microsoft.com/office/spreadsheetml/2009/9/ac" r="206" s="3" customFormat="true" x14ac:dyDescent="0.25">
      <c r="A206" s="378"/>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c r="IH206" s="120"/>
      <c r="IR206" s="120"/>
      <c r="JB206" s="120"/>
      <c r="JL206" s="120"/>
      <c r="JV206" s="120"/>
    </row>
    <row xmlns:x14ac="http://schemas.microsoft.com/office/spreadsheetml/2009/9/ac" r="207" s="3" customFormat="true" x14ac:dyDescent="0.25">
      <c r="A207" s="378"/>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c r="IH207" s="120"/>
      <c r="IR207" s="120"/>
      <c r="JB207" s="120"/>
      <c r="JL207" s="120"/>
      <c r="JV207" s="120"/>
    </row>
    <row xmlns:x14ac="http://schemas.microsoft.com/office/spreadsheetml/2009/9/ac" r="208" s="3" customFormat="true" x14ac:dyDescent="0.25">
      <c r="A208" s="378"/>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c r="IH208" s="120"/>
      <c r="IR208" s="120"/>
      <c r="JB208" s="120"/>
      <c r="JL208" s="120"/>
      <c r="JV208" s="120"/>
    </row>
    <row xmlns:x14ac="http://schemas.microsoft.com/office/spreadsheetml/2009/9/ac" r="209" s="3" customFormat="true" x14ac:dyDescent="0.25">
      <c r="A209" s="378"/>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c r="IH209" s="120"/>
      <c r="IR209" s="120"/>
      <c r="JB209" s="120"/>
      <c r="JL209" s="120"/>
      <c r="JV209" s="120"/>
    </row>
    <row xmlns:x14ac="http://schemas.microsoft.com/office/spreadsheetml/2009/9/ac" r="210" s="3" customFormat="true" x14ac:dyDescent="0.25">
      <c r="A210" s="378"/>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c r="IH210" s="120"/>
      <c r="IR210" s="120"/>
      <c r="JB210" s="120"/>
      <c r="JL210" s="120"/>
      <c r="JV210" s="120"/>
    </row>
    <row xmlns:x14ac="http://schemas.microsoft.com/office/spreadsheetml/2009/9/ac" r="211" s="3" customFormat="true" x14ac:dyDescent="0.25">
      <c r="A211" s="378"/>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c r="IH211" s="120"/>
      <c r="IR211" s="120"/>
      <c r="JB211" s="120"/>
      <c r="JL211" s="120"/>
      <c r="JV211" s="120"/>
    </row>
    <row xmlns:x14ac="http://schemas.microsoft.com/office/spreadsheetml/2009/9/ac" r="212" s="3" customFormat="true" x14ac:dyDescent="0.25">
      <c r="A212" s="378"/>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c r="IH212" s="120"/>
      <c r="IR212" s="120"/>
      <c r="JB212" s="120"/>
      <c r="JL212" s="120"/>
      <c r="JV212" s="120"/>
    </row>
    <row xmlns:x14ac="http://schemas.microsoft.com/office/spreadsheetml/2009/9/ac" r="213" s="3" customFormat="true" x14ac:dyDescent="0.25">
      <c r="A213" s="378"/>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c r="IH213" s="120"/>
      <c r="IR213" s="120"/>
      <c r="JB213" s="120"/>
      <c r="JL213" s="120"/>
      <c r="JV213" s="120"/>
    </row>
    <row xmlns:x14ac="http://schemas.microsoft.com/office/spreadsheetml/2009/9/ac" r="214" s="3" customFormat="true" x14ac:dyDescent="0.25">
      <c r="A214" s="378"/>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c r="IH214" s="120"/>
      <c r="IR214" s="120"/>
      <c r="JB214" s="120"/>
      <c r="JL214" s="120"/>
      <c r="JV214" s="120"/>
    </row>
    <row xmlns:x14ac="http://schemas.microsoft.com/office/spreadsheetml/2009/9/ac" r="215" s="3" customFormat="true" x14ac:dyDescent="0.25">
      <c r="A215" s="378"/>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c r="IH215" s="120"/>
      <c r="IR215" s="120"/>
      <c r="JB215" s="120"/>
      <c r="JL215" s="120"/>
      <c r="JV215" s="120"/>
    </row>
    <row xmlns:x14ac="http://schemas.microsoft.com/office/spreadsheetml/2009/9/ac" r="216" s="3" customFormat="true" x14ac:dyDescent="0.25">
      <c r="A216" s="378"/>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c r="IH216" s="120"/>
      <c r="IR216" s="120"/>
      <c r="JB216" s="120"/>
      <c r="JL216" s="120"/>
      <c r="JV216" s="120"/>
    </row>
    <row xmlns:x14ac="http://schemas.microsoft.com/office/spreadsheetml/2009/9/ac" r="217" s="3" customFormat="true" x14ac:dyDescent="0.25">
      <c r="A217" s="378"/>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c r="IH217" s="120"/>
      <c r="IR217" s="120"/>
      <c r="JB217" s="120"/>
      <c r="JL217" s="120"/>
      <c r="JV217" s="120"/>
    </row>
    <row xmlns:x14ac="http://schemas.microsoft.com/office/spreadsheetml/2009/9/ac" r="218" s="3" customFormat="true" x14ac:dyDescent="0.25">
      <c r="A218" s="378"/>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c r="IH218" s="120"/>
      <c r="IR218" s="120"/>
      <c r="JB218" s="120"/>
      <c r="JL218" s="120"/>
      <c r="JV218" s="120"/>
    </row>
    <row xmlns:x14ac="http://schemas.microsoft.com/office/spreadsheetml/2009/9/ac" r="219" s="3" customFormat="true" x14ac:dyDescent="0.25">
      <c r="A219" s="378"/>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c r="IH219" s="120"/>
      <c r="IR219" s="120"/>
      <c r="JB219" s="120"/>
      <c r="JL219" s="120"/>
      <c r="JV219" s="120"/>
    </row>
    <row xmlns:x14ac="http://schemas.microsoft.com/office/spreadsheetml/2009/9/ac" r="220" s="3" customFormat="true" x14ac:dyDescent="0.25">
      <c r="A220" s="378"/>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c r="IH220" s="120"/>
      <c r="IR220" s="120"/>
      <c r="JB220" s="120"/>
      <c r="JL220" s="120"/>
      <c r="JV220" s="120"/>
    </row>
    <row xmlns:x14ac="http://schemas.microsoft.com/office/spreadsheetml/2009/9/ac" r="221" s="3" customFormat="true" x14ac:dyDescent="0.25">
      <c r="A221" s="378"/>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c r="IH221" s="120"/>
      <c r="IR221" s="120"/>
      <c r="JB221" s="120"/>
      <c r="JL221" s="120"/>
      <c r="JV221" s="120"/>
    </row>
    <row xmlns:x14ac="http://schemas.microsoft.com/office/spreadsheetml/2009/9/ac" r="222" s="3" customFormat="true" x14ac:dyDescent="0.25">
      <c r="A222" s="378"/>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c r="IH222" s="120"/>
      <c r="IR222" s="120"/>
      <c r="JB222" s="120"/>
      <c r="JL222" s="120"/>
      <c r="JV222" s="120"/>
    </row>
    <row xmlns:x14ac="http://schemas.microsoft.com/office/spreadsheetml/2009/9/ac" r="223" s="3" customFormat="true" x14ac:dyDescent="0.25">
      <c r="A223" s="378"/>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c r="IH223" s="120"/>
      <c r="IR223" s="120"/>
      <c r="JB223" s="120"/>
      <c r="JL223" s="120"/>
      <c r="JV223" s="120"/>
    </row>
    <row xmlns:x14ac="http://schemas.microsoft.com/office/spreadsheetml/2009/9/ac" r="224" s="3" customFormat="true" x14ac:dyDescent="0.25">
      <c r="A224" s="378"/>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c r="IH224" s="120"/>
      <c r="IR224" s="120"/>
      <c r="JB224" s="120"/>
      <c r="JL224" s="120"/>
      <c r="JV224" s="120"/>
    </row>
    <row xmlns:x14ac="http://schemas.microsoft.com/office/spreadsheetml/2009/9/ac" r="225" s="3" customFormat="true" x14ac:dyDescent="0.25">
      <c r="A225" s="378"/>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c r="IH225" s="120"/>
      <c r="IR225" s="120"/>
      <c r="JB225" s="120"/>
      <c r="JL225" s="120"/>
      <c r="JV225" s="120"/>
    </row>
    <row xmlns:x14ac="http://schemas.microsoft.com/office/spreadsheetml/2009/9/ac" r="226" s="3" customFormat="true" x14ac:dyDescent="0.25">
      <c r="A226" s="378"/>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c r="IH226" s="120"/>
      <c r="IR226" s="120"/>
      <c r="JB226" s="120"/>
      <c r="JL226" s="120"/>
      <c r="JV226" s="120"/>
    </row>
    <row xmlns:x14ac="http://schemas.microsoft.com/office/spreadsheetml/2009/9/ac" r="227" s="3" customFormat="true" x14ac:dyDescent="0.25">
      <c r="A227" s="378"/>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c r="IH227" s="120"/>
      <c r="IR227" s="120"/>
      <c r="JB227" s="120"/>
      <c r="JL227" s="120"/>
      <c r="JV227" s="120"/>
    </row>
    <row xmlns:x14ac="http://schemas.microsoft.com/office/spreadsheetml/2009/9/ac" r="228" s="3" customFormat="true" x14ac:dyDescent="0.25">
      <c r="A228" s="378"/>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c r="IH228" s="120"/>
      <c r="IR228" s="120"/>
      <c r="JB228" s="120"/>
      <c r="JL228" s="120"/>
      <c r="JV228" s="120"/>
    </row>
    <row xmlns:x14ac="http://schemas.microsoft.com/office/spreadsheetml/2009/9/ac" r="229" s="3" customFormat="true" x14ac:dyDescent="0.25">
      <c r="A229" s="378"/>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c r="IH229" s="120"/>
      <c r="IR229" s="120"/>
      <c r="JB229" s="120"/>
      <c r="JL229" s="120"/>
      <c r="JV229" s="120"/>
    </row>
    <row xmlns:x14ac="http://schemas.microsoft.com/office/spreadsheetml/2009/9/ac" r="230" s="3" customFormat="true" x14ac:dyDescent="0.25">
      <c r="A230" s="378"/>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c r="IH230" s="120"/>
      <c r="IR230" s="120"/>
      <c r="JB230" s="120"/>
      <c r="JL230" s="120"/>
      <c r="JV230" s="120"/>
    </row>
    <row xmlns:x14ac="http://schemas.microsoft.com/office/spreadsheetml/2009/9/ac" r="231" s="3" customFormat="true" x14ac:dyDescent="0.25">
      <c r="A231" s="378"/>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c r="IH231" s="120"/>
      <c r="IR231" s="120"/>
      <c r="JB231" s="120"/>
      <c r="JL231" s="120"/>
      <c r="JV231" s="120"/>
    </row>
    <row xmlns:x14ac="http://schemas.microsoft.com/office/spreadsheetml/2009/9/ac" r="232" s="3" customFormat="true" x14ac:dyDescent="0.25">
      <c r="A232" s="378"/>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c r="IH232" s="120"/>
      <c r="IR232" s="120"/>
      <c r="JB232" s="120"/>
      <c r="JL232" s="120"/>
      <c r="JV232" s="120"/>
    </row>
    <row xmlns:x14ac="http://schemas.microsoft.com/office/spreadsheetml/2009/9/ac" r="233" s="3" customFormat="true" x14ac:dyDescent="0.25">
      <c r="A233" s="378"/>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c r="IH233" s="120"/>
      <c r="IR233" s="120"/>
      <c r="JB233" s="120"/>
      <c r="JL233" s="120"/>
      <c r="JV233" s="120"/>
    </row>
    <row xmlns:x14ac="http://schemas.microsoft.com/office/spreadsheetml/2009/9/ac" r="234" s="3" customFormat="true" x14ac:dyDescent="0.25">
      <c r="A234" s="378"/>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c r="IH234" s="120"/>
      <c r="IR234" s="120"/>
      <c r="JB234" s="120"/>
      <c r="JL234" s="120"/>
      <c r="JV234" s="120"/>
    </row>
    <row xmlns:x14ac="http://schemas.microsoft.com/office/spreadsheetml/2009/9/ac" r="235" s="3" customFormat="true" x14ac:dyDescent="0.25">
      <c r="A235" s="378"/>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c r="IH235" s="120"/>
      <c r="IR235" s="120"/>
      <c r="JB235" s="120"/>
      <c r="JL235" s="120"/>
      <c r="JV235" s="120"/>
    </row>
    <row xmlns:x14ac="http://schemas.microsoft.com/office/spreadsheetml/2009/9/ac" r="236" s="3" customFormat="true" x14ac:dyDescent="0.25">
      <c r="A236" s="378"/>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c r="IH236" s="120"/>
      <c r="IR236" s="120"/>
      <c r="JB236" s="120"/>
      <c r="JL236" s="120"/>
      <c r="JV236" s="120"/>
    </row>
    <row xmlns:x14ac="http://schemas.microsoft.com/office/spreadsheetml/2009/9/ac" r="237" s="3" customFormat="true" x14ac:dyDescent="0.25">
      <c r="A237" s="378"/>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c r="IH237" s="120"/>
      <c r="IR237" s="120"/>
      <c r="JB237" s="120"/>
      <c r="JL237" s="120"/>
      <c r="JV237" s="120"/>
    </row>
    <row xmlns:x14ac="http://schemas.microsoft.com/office/spreadsheetml/2009/9/ac" r="238" s="3" customFormat="true" x14ac:dyDescent="0.25">
      <c r="A238" s="378"/>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c r="IH238" s="120"/>
      <c r="IR238" s="120"/>
      <c r="JB238" s="120"/>
      <c r="JL238" s="120"/>
      <c r="JV238" s="120"/>
    </row>
    <row xmlns:x14ac="http://schemas.microsoft.com/office/spreadsheetml/2009/9/ac" r="239" s="3" customFormat="true" x14ac:dyDescent="0.25">
      <c r="A239" s="378"/>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c r="IH239" s="120"/>
      <c r="IR239" s="120"/>
      <c r="JB239" s="120"/>
      <c r="JL239" s="120"/>
      <c r="JV239" s="120"/>
    </row>
    <row xmlns:x14ac="http://schemas.microsoft.com/office/spreadsheetml/2009/9/ac" r="240" s="3" customFormat="true" x14ac:dyDescent="0.25">
      <c r="A240" s="378"/>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c r="IH240" s="120"/>
      <c r="IR240" s="120"/>
      <c r="JB240" s="120"/>
      <c r="JL240" s="120"/>
      <c r="JV240" s="120"/>
    </row>
    <row xmlns:x14ac="http://schemas.microsoft.com/office/spreadsheetml/2009/9/ac" r="241" s="3" customFormat="true" x14ac:dyDescent="0.25">
      <c r="A241" s="378"/>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c r="IH241" s="120"/>
      <c r="IR241" s="120"/>
      <c r="JB241" s="120"/>
      <c r="JL241" s="120"/>
      <c r="JV241" s="120"/>
    </row>
    <row xmlns:x14ac="http://schemas.microsoft.com/office/spreadsheetml/2009/9/ac" r="242" s="3" customFormat="true" x14ac:dyDescent="0.25">
      <c r="A242" s="378"/>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c r="IH242" s="120"/>
      <c r="IR242" s="120"/>
      <c r="JB242" s="120"/>
      <c r="JL242" s="120"/>
      <c r="JV242" s="120"/>
    </row>
    <row xmlns:x14ac="http://schemas.microsoft.com/office/spreadsheetml/2009/9/ac" r="243" s="3" customFormat="true" x14ac:dyDescent="0.25">
      <c r="A243" s="378"/>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c r="IH243" s="120"/>
      <c r="IR243" s="120"/>
      <c r="JB243" s="120"/>
      <c r="JL243" s="120"/>
      <c r="JV243" s="120"/>
    </row>
    <row xmlns:x14ac="http://schemas.microsoft.com/office/spreadsheetml/2009/9/ac" r="244" s="3" customFormat="true" x14ac:dyDescent="0.25">
      <c r="A244" s="378"/>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c r="IH244" s="120"/>
      <c r="IR244" s="120"/>
      <c r="JB244" s="120"/>
      <c r="JL244" s="120"/>
      <c r="JV244" s="120"/>
    </row>
    <row xmlns:x14ac="http://schemas.microsoft.com/office/spreadsheetml/2009/9/ac" r="245" s="3" customFormat="true" x14ac:dyDescent="0.25">
      <c r="A245" s="378"/>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c r="IH245" s="120"/>
      <c r="IR245" s="120"/>
      <c r="JB245" s="120"/>
      <c r="JL245" s="120"/>
      <c r="JV245" s="120"/>
    </row>
    <row xmlns:x14ac="http://schemas.microsoft.com/office/spreadsheetml/2009/9/ac" r="246" s="3" customFormat="true" x14ac:dyDescent="0.25">
      <c r="A246" s="378"/>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c r="IH246" s="120"/>
      <c r="IR246" s="120"/>
      <c r="JB246" s="120"/>
      <c r="JL246" s="120"/>
      <c r="JV246" s="120"/>
    </row>
    <row xmlns:x14ac="http://schemas.microsoft.com/office/spreadsheetml/2009/9/ac" r="247" s="3" customFormat="true" x14ac:dyDescent="0.25">
      <c r="A247" s="378"/>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c r="IH247" s="120"/>
      <c r="IR247" s="120"/>
      <c r="JB247" s="120"/>
      <c r="JL247" s="120"/>
      <c r="JV247" s="120"/>
    </row>
    <row xmlns:x14ac="http://schemas.microsoft.com/office/spreadsheetml/2009/9/ac" r="248" s="3" customFormat="true" x14ac:dyDescent="0.25">
      <c r="A248" s="378"/>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c r="IH248" s="120"/>
      <c r="IR248" s="120"/>
      <c r="JB248" s="120"/>
      <c r="JL248" s="120"/>
      <c r="JV248" s="120"/>
    </row>
    <row xmlns:x14ac="http://schemas.microsoft.com/office/spreadsheetml/2009/9/ac" r="249" s="3" customFormat="true" x14ac:dyDescent="0.25">
      <c r="A249" s="378"/>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c r="IH249" s="120"/>
      <c r="IR249" s="120"/>
      <c r="JB249" s="120"/>
      <c r="JL249" s="120"/>
      <c r="JV249" s="120"/>
    </row>
    <row xmlns:x14ac="http://schemas.microsoft.com/office/spreadsheetml/2009/9/ac" r="250" s="3" customFormat="true" x14ac:dyDescent="0.25">
      <c r="A250" s="378"/>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c r="IH250" s="120"/>
      <c r="IR250" s="120"/>
      <c r="JB250" s="120"/>
      <c r="JL250" s="120"/>
      <c r="JV250" s="120"/>
    </row>
    <row xmlns:x14ac="http://schemas.microsoft.com/office/spreadsheetml/2009/9/ac" r="251" s="3" customFormat="true" x14ac:dyDescent="0.25">
      <c r="A251" s="378"/>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c r="IH251" s="120"/>
      <c r="IR251" s="120"/>
      <c r="JB251" s="120"/>
      <c r="JL251" s="120"/>
      <c r="JV251" s="120"/>
    </row>
    <row xmlns:x14ac="http://schemas.microsoft.com/office/spreadsheetml/2009/9/ac" r="252" s="3" customFormat="true" x14ac:dyDescent="0.25">
      <c r="A252" s="378"/>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c r="IH252" s="120"/>
      <c r="IR252" s="120"/>
      <c r="JB252" s="120"/>
      <c r="JL252" s="120"/>
      <c r="JV252" s="120"/>
    </row>
    <row xmlns:x14ac="http://schemas.microsoft.com/office/spreadsheetml/2009/9/ac" r="253" s="3" customFormat="true" x14ac:dyDescent="0.25">
      <c r="A253" s="378"/>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c r="IH253" s="120"/>
      <c r="IR253" s="120"/>
      <c r="JB253" s="120"/>
      <c r="JL253" s="120"/>
      <c r="JV253" s="120"/>
    </row>
    <row xmlns:x14ac="http://schemas.microsoft.com/office/spreadsheetml/2009/9/ac" r="254" s="3" customFormat="true" x14ac:dyDescent="0.25">
      <c r="A254" s="378"/>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c r="IH254" s="120"/>
      <c r="IR254" s="120"/>
      <c r="JB254" s="120"/>
      <c r="JL254" s="120"/>
      <c r="JV254" s="120"/>
    </row>
    <row xmlns:x14ac="http://schemas.microsoft.com/office/spreadsheetml/2009/9/ac" r="255" s="3" customFormat="true" x14ac:dyDescent="0.25">
      <c r="A255" s="378"/>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c r="IH255" s="120"/>
      <c r="IR255" s="120"/>
      <c r="JB255" s="120"/>
      <c r="JL255" s="120"/>
      <c r="JV255" s="120"/>
    </row>
    <row xmlns:x14ac="http://schemas.microsoft.com/office/spreadsheetml/2009/9/ac" r="256" s="3" customFormat="true" x14ac:dyDescent="0.25">
      <c r="A256" s="378"/>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c r="IH256" s="120"/>
      <c r="IR256" s="120"/>
      <c r="JB256" s="120"/>
      <c r="JL256" s="120"/>
      <c r="JV256" s="120"/>
    </row>
    <row xmlns:x14ac="http://schemas.microsoft.com/office/spreadsheetml/2009/9/ac" r="257" s="3" customFormat="true" x14ac:dyDescent="0.25">
      <c r="A257" s="378"/>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c r="IH257" s="120"/>
      <c r="IR257" s="120"/>
      <c r="JB257" s="120"/>
      <c r="JL257" s="120"/>
      <c r="JV257" s="120"/>
    </row>
    <row xmlns:x14ac="http://schemas.microsoft.com/office/spreadsheetml/2009/9/ac" r="258" s="3" customFormat="true" x14ac:dyDescent="0.25">
      <c r="A258" s="378"/>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c r="IH258" s="120"/>
      <c r="IR258" s="120"/>
      <c r="JB258" s="120"/>
      <c r="JL258" s="120"/>
      <c r="JV258" s="120"/>
    </row>
    <row xmlns:x14ac="http://schemas.microsoft.com/office/spreadsheetml/2009/9/ac" r="259" s="3" customFormat="true" x14ac:dyDescent="0.25">
      <c r="A259" s="378"/>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c r="IH259" s="120"/>
      <c r="IR259" s="120"/>
      <c r="JB259" s="120"/>
      <c r="JL259" s="120"/>
      <c r="JV259" s="120"/>
    </row>
    <row xmlns:x14ac="http://schemas.microsoft.com/office/spreadsheetml/2009/9/ac" r="260" s="3" customFormat="true" x14ac:dyDescent="0.25">
      <c r="A260" s="378"/>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c r="IH260" s="120"/>
      <c r="IR260" s="120"/>
      <c r="JB260" s="120"/>
      <c r="JL260" s="120"/>
      <c r="JV260" s="120"/>
    </row>
    <row xmlns:x14ac="http://schemas.microsoft.com/office/spreadsheetml/2009/9/ac" r="261" s="3" customFormat="true" x14ac:dyDescent="0.25">
      <c r="A261" s="378"/>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c r="IH261" s="120"/>
      <c r="IR261" s="120"/>
      <c r="JB261" s="120"/>
      <c r="JL261" s="120"/>
      <c r="JV261" s="120"/>
    </row>
    <row xmlns:x14ac="http://schemas.microsoft.com/office/spreadsheetml/2009/9/ac" r="262" s="3" customFormat="true" x14ac:dyDescent="0.25">
      <c r="A262" s="378"/>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c r="IH262" s="120"/>
      <c r="IR262" s="120"/>
      <c r="JB262" s="120"/>
      <c r="JL262" s="120"/>
      <c r="JV262" s="120"/>
    </row>
    <row xmlns:x14ac="http://schemas.microsoft.com/office/spreadsheetml/2009/9/ac" r="263" s="3" customFormat="true" x14ac:dyDescent="0.25">
      <c r="A263" s="378"/>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c r="IH263" s="120"/>
      <c r="IR263" s="120"/>
      <c r="JB263" s="120"/>
      <c r="JL263" s="120"/>
      <c r="JV263" s="120"/>
    </row>
    <row xmlns:x14ac="http://schemas.microsoft.com/office/spreadsheetml/2009/9/ac" r="264" s="3" customFormat="true" x14ac:dyDescent="0.25">
      <c r="A264" s="378"/>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c r="IH264" s="120"/>
      <c r="IR264" s="120"/>
      <c r="JB264" s="120"/>
      <c r="JL264" s="120"/>
      <c r="JV264" s="120"/>
    </row>
    <row xmlns:x14ac="http://schemas.microsoft.com/office/spreadsheetml/2009/9/ac" r="265" s="3" customFormat="true" x14ac:dyDescent="0.25">
      <c r="A265" s="378"/>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c r="IH265" s="120"/>
      <c r="IR265" s="120"/>
      <c r="JB265" s="120"/>
      <c r="JL265" s="120"/>
      <c r="JV265" s="120"/>
    </row>
    <row xmlns:x14ac="http://schemas.microsoft.com/office/spreadsheetml/2009/9/ac" r="266" s="3" customFormat="true" x14ac:dyDescent="0.25">
      <c r="A266" s="378"/>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c r="IH266" s="120"/>
      <c r="IR266" s="120"/>
      <c r="JB266" s="120"/>
      <c r="JL266" s="120"/>
      <c r="JV266" s="120"/>
    </row>
    <row xmlns:x14ac="http://schemas.microsoft.com/office/spreadsheetml/2009/9/ac" r="267" s="3" customFormat="true" x14ac:dyDescent="0.25">
      <c r="A267" s="378"/>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c r="IH267" s="120"/>
      <c r="IR267" s="120"/>
      <c r="JB267" s="120"/>
      <c r="JL267" s="120"/>
      <c r="JV267" s="120"/>
    </row>
    <row xmlns:x14ac="http://schemas.microsoft.com/office/spreadsheetml/2009/9/ac" r="268" s="3" customFormat="true" x14ac:dyDescent="0.25">
      <c r="A268" s="378"/>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c r="IH268" s="120"/>
      <c r="IR268" s="120"/>
      <c r="JB268" s="120"/>
      <c r="JL268" s="120"/>
      <c r="JV268" s="120"/>
    </row>
    <row xmlns:x14ac="http://schemas.microsoft.com/office/spreadsheetml/2009/9/ac" r="269" s="3" customFormat="true" x14ac:dyDescent="0.25">
      <c r="A269" s="378"/>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c r="IH269" s="120"/>
      <c r="IR269" s="120"/>
      <c r="JB269" s="120"/>
      <c r="JL269" s="120"/>
      <c r="JV269" s="120"/>
    </row>
    <row xmlns:x14ac="http://schemas.microsoft.com/office/spreadsheetml/2009/9/ac" r="270" s="3" customFormat="true" x14ac:dyDescent="0.25">
      <c r="A270" s="378"/>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c r="IH270" s="120"/>
      <c r="IR270" s="120"/>
      <c r="JB270" s="120"/>
      <c r="JL270" s="120"/>
      <c r="JV270" s="120"/>
    </row>
    <row xmlns:x14ac="http://schemas.microsoft.com/office/spreadsheetml/2009/9/ac" r="271" s="3" customFormat="true" x14ac:dyDescent="0.25">
      <c r="A271" s="378"/>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c r="IH271" s="120"/>
      <c r="IR271" s="120"/>
      <c r="JB271" s="120"/>
      <c r="JL271" s="120"/>
      <c r="JV271" s="120"/>
    </row>
    <row xmlns:x14ac="http://schemas.microsoft.com/office/spreadsheetml/2009/9/ac" r="272" s="3" customFormat="true" x14ac:dyDescent="0.25">
      <c r="A272" s="378"/>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c r="IH272" s="120"/>
      <c r="IR272" s="120"/>
      <c r="JB272" s="120"/>
      <c r="JL272" s="120"/>
      <c r="JV272" s="120"/>
    </row>
    <row xmlns:x14ac="http://schemas.microsoft.com/office/spreadsheetml/2009/9/ac" r="273" s="3" customFormat="true" x14ac:dyDescent="0.25">
      <c r="A273" s="378"/>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c r="IH273" s="120"/>
      <c r="IR273" s="120"/>
      <c r="JB273" s="120"/>
      <c r="JL273" s="120"/>
      <c r="JV273" s="120"/>
    </row>
    <row xmlns:x14ac="http://schemas.microsoft.com/office/spreadsheetml/2009/9/ac" r="274" s="3" customFormat="true" x14ac:dyDescent="0.25">
      <c r="A274" s="378"/>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c r="IH274" s="120"/>
      <c r="IR274" s="120"/>
      <c r="JB274" s="120"/>
      <c r="JL274" s="120"/>
      <c r="JV274" s="120"/>
    </row>
    <row xmlns:x14ac="http://schemas.microsoft.com/office/spreadsheetml/2009/9/ac" r="275" s="3" customFormat="true" x14ac:dyDescent="0.25">
      <c r="A275" s="378"/>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c r="IH275" s="120"/>
      <c r="IR275" s="120"/>
      <c r="JB275" s="120"/>
      <c r="JL275" s="120"/>
      <c r="JV275" s="120"/>
    </row>
    <row xmlns:x14ac="http://schemas.microsoft.com/office/spreadsheetml/2009/9/ac" r="276" s="3" customFormat="true" x14ac:dyDescent="0.25">
      <c r="A276" s="378"/>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c r="IH276" s="120"/>
      <c r="IR276" s="120"/>
      <c r="JB276" s="120"/>
      <c r="JL276" s="120"/>
      <c r="JV276" s="120"/>
    </row>
    <row xmlns:x14ac="http://schemas.microsoft.com/office/spreadsheetml/2009/9/ac" r="277" s="3" customFormat="true" x14ac:dyDescent="0.25">
      <c r="A277" s="378"/>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c r="IH277" s="120"/>
      <c r="IR277" s="120"/>
      <c r="JB277" s="120"/>
      <c r="JL277" s="120"/>
      <c r="JV277" s="120"/>
    </row>
    <row xmlns:x14ac="http://schemas.microsoft.com/office/spreadsheetml/2009/9/ac" r="278" s="3" customFormat="true" x14ac:dyDescent="0.25">
      <c r="A278" s="378"/>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c r="IH278" s="120"/>
      <c r="IR278" s="120"/>
      <c r="JB278" s="120"/>
      <c r="JL278" s="120"/>
      <c r="JV278" s="120"/>
    </row>
    <row xmlns:x14ac="http://schemas.microsoft.com/office/spreadsheetml/2009/9/ac" r="279" s="3" customFormat="true" x14ac:dyDescent="0.25">
      <c r="A279" s="378"/>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c r="IH279" s="120"/>
      <c r="IR279" s="120"/>
      <c r="JB279" s="120"/>
      <c r="JL279" s="120"/>
      <c r="JV279" s="120"/>
    </row>
    <row xmlns:x14ac="http://schemas.microsoft.com/office/spreadsheetml/2009/9/ac" r="280" s="3" customFormat="true" x14ac:dyDescent="0.25">
      <c r="A280" s="378"/>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c r="IH280" s="120"/>
      <c r="IR280" s="120"/>
      <c r="JB280" s="120"/>
      <c r="JL280" s="120"/>
      <c r="JV280" s="120"/>
    </row>
    <row xmlns:x14ac="http://schemas.microsoft.com/office/spreadsheetml/2009/9/ac" r="281" s="3" customFormat="true" x14ac:dyDescent="0.25">
      <c r="A281" s="378"/>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c r="IH281" s="120"/>
      <c r="IR281" s="120"/>
      <c r="JB281" s="120"/>
      <c r="JL281" s="120"/>
      <c r="JV281" s="120"/>
    </row>
    <row xmlns:x14ac="http://schemas.microsoft.com/office/spreadsheetml/2009/9/ac" r="282" s="3" customFormat="true" x14ac:dyDescent="0.25">
      <c r="A282" s="378"/>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c r="IH282" s="120"/>
      <c r="IR282" s="120"/>
      <c r="JB282" s="120"/>
      <c r="JL282" s="120"/>
      <c r="JV282" s="120"/>
    </row>
    <row xmlns:x14ac="http://schemas.microsoft.com/office/spreadsheetml/2009/9/ac" r="283" s="3" customFormat="true" x14ac:dyDescent="0.25">
      <c r="A283" s="378"/>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c r="IH283" s="120"/>
      <c r="IR283" s="120"/>
      <c r="JB283" s="120"/>
      <c r="JL283" s="120"/>
      <c r="JV283" s="120"/>
    </row>
    <row xmlns:x14ac="http://schemas.microsoft.com/office/spreadsheetml/2009/9/ac" r="284" s="3" customFormat="true" x14ac:dyDescent="0.25">
      <c r="A284" s="378"/>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c r="IH284" s="120"/>
      <c r="IR284" s="120"/>
      <c r="JB284" s="120"/>
      <c r="JL284" s="120"/>
      <c r="JV284" s="120"/>
    </row>
    <row xmlns:x14ac="http://schemas.microsoft.com/office/spreadsheetml/2009/9/ac" r="285" s="3" customFormat="true" x14ac:dyDescent="0.25">
      <c r="A285" s="378"/>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c r="IH285" s="120"/>
      <c r="IR285" s="120"/>
      <c r="JB285" s="120"/>
      <c r="JL285" s="120"/>
      <c r="JV285" s="120"/>
    </row>
    <row xmlns:x14ac="http://schemas.microsoft.com/office/spreadsheetml/2009/9/ac" r="286" s="3" customFormat="true" x14ac:dyDescent="0.25">
      <c r="A286" s="378"/>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c r="IH286" s="120"/>
      <c r="IR286" s="120"/>
      <c r="JB286" s="120"/>
      <c r="JL286" s="120"/>
      <c r="JV286" s="120"/>
    </row>
    <row xmlns:x14ac="http://schemas.microsoft.com/office/spreadsheetml/2009/9/ac" r="287" s="3" customFormat="true" x14ac:dyDescent="0.25">
      <c r="A287" s="378"/>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c r="IH287" s="120"/>
      <c r="IR287" s="120"/>
      <c r="JB287" s="120"/>
      <c r="JL287" s="120"/>
      <c r="JV287" s="120"/>
    </row>
    <row xmlns:x14ac="http://schemas.microsoft.com/office/spreadsheetml/2009/9/ac" r="288" s="3" customFormat="true" x14ac:dyDescent="0.25">
      <c r="A288" s="378"/>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c r="IH288" s="120"/>
      <c r="IR288" s="120"/>
      <c r="JB288" s="120"/>
      <c r="JL288" s="120"/>
      <c r="JV288" s="120"/>
    </row>
    <row xmlns:x14ac="http://schemas.microsoft.com/office/spreadsheetml/2009/9/ac" r="289" s="3" customFormat="true" x14ac:dyDescent="0.25">
      <c r="A289" s="378"/>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c r="IH289" s="120"/>
      <c r="IR289" s="120"/>
      <c r="JB289" s="120"/>
      <c r="JL289" s="120"/>
      <c r="JV289" s="120"/>
    </row>
    <row xmlns:x14ac="http://schemas.microsoft.com/office/spreadsheetml/2009/9/ac" r="290" s="3" customFormat="true" x14ac:dyDescent="0.25">
      <c r="A290" s="378"/>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c r="IH290" s="120"/>
      <c r="IR290" s="120"/>
      <c r="JB290" s="120"/>
      <c r="JL290" s="120"/>
      <c r="JV290" s="120"/>
    </row>
    <row xmlns:x14ac="http://schemas.microsoft.com/office/spreadsheetml/2009/9/ac" r="291" s="3" customFormat="true" x14ac:dyDescent="0.25">
      <c r="A291" s="378"/>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c r="IH291" s="120"/>
      <c r="IR291" s="120"/>
      <c r="JB291" s="120"/>
      <c r="JL291" s="120"/>
      <c r="JV291" s="120"/>
    </row>
    <row xmlns:x14ac="http://schemas.microsoft.com/office/spreadsheetml/2009/9/ac" r="292" s="3" customFormat="true" x14ac:dyDescent="0.25">
      <c r="A292" s="378"/>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c r="IH292" s="120"/>
      <c r="IR292" s="120"/>
      <c r="JB292" s="120"/>
      <c r="JL292" s="120"/>
      <c r="JV292" s="120"/>
    </row>
    <row xmlns:x14ac="http://schemas.microsoft.com/office/spreadsheetml/2009/9/ac" r="293" s="3" customFormat="true" x14ac:dyDescent="0.25">
      <c r="A293" s="378"/>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c r="IH293" s="120"/>
      <c r="IR293" s="120"/>
      <c r="JB293" s="120"/>
      <c r="JL293" s="120"/>
      <c r="JV293" s="120"/>
    </row>
    <row xmlns:x14ac="http://schemas.microsoft.com/office/spreadsheetml/2009/9/ac" r="294" s="3" customFormat="true" x14ac:dyDescent="0.25">
      <c r="A294" s="378"/>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c r="IH294" s="120"/>
      <c r="IR294" s="120"/>
      <c r="JB294" s="120"/>
      <c r="JL294" s="120"/>
      <c r="JV294" s="120"/>
    </row>
    <row xmlns:x14ac="http://schemas.microsoft.com/office/spreadsheetml/2009/9/ac" r="295" s="3" customFormat="true" x14ac:dyDescent="0.25">
      <c r="A295" s="378"/>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c r="IH295" s="120"/>
      <c r="IR295" s="120"/>
      <c r="JB295" s="120"/>
      <c r="JL295" s="120"/>
      <c r="JV295" s="120"/>
    </row>
    <row xmlns:x14ac="http://schemas.microsoft.com/office/spreadsheetml/2009/9/ac" r="296" s="3" customFormat="true" x14ac:dyDescent="0.25">
      <c r="A296" s="378"/>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c r="IH296" s="120"/>
      <c r="IR296" s="120"/>
      <c r="JB296" s="120"/>
      <c r="JL296" s="120"/>
      <c r="JV296" s="120"/>
    </row>
    <row xmlns:x14ac="http://schemas.microsoft.com/office/spreadsheetml/2009/9/ac" r="297" s="3" customFormat="true" x14ac:dyDescent="0.25">
      <c r="A297" s="378"/>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c r="IH297" s="120"/>
      <c r="IR297" s="120"/>
      <c r="JB297" s="120"/>
      <c r="JL297" s="120"/>
      <c r="JV297" s="120"/>
    </row>
    <row xmlns:x14ac="http://schemas.microsoft.com/office/spreadsheetml/2009/9/ac" r="298" s="3" customFormat="true" x14ac:dyDescent="0.25">
      <c r="A298" s="378"/>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c r="IH298" s="120"/>
      <c r="IR298" s="120"/>
      <c r="JB298" s="120"/>
      <c r="JL298" s="120"/>
      <c r="JV298" s="120"/>
    </row>
    <row xmlns:x14ac="http://schemas.microsoft.com/office/spreadsheetml/2009/9/ac" r="299" s="3" customFormat="true" x14ac:dyDescent="0.25">
      <c r="A299" s="378"/>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c r="IH299" s="120"/>
      <c r="IR299" s="120"/>
      <c r="JB299" s="120"/>
      <c r="JL299" s="120"/>
      <c r="JV299" s="120"/>
    </row>
    <row xmlns:x14ac="http://schemas.microsoft.com/office/spreadsheetml/2009/9/ac" r="300" s="3" customFormat="true" x14ac:dyDescent="0.25">
      <c r="A300" s="378"/>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c r="IH300" s="120"/>
      <c r="IR300" s="120"/>
      <c r="JB300" s="120"/>
      <c r="JL300" s="120"/>
      <c r="JV300" s="120"/>
    </row>
    <row xmlns:x14ac="http://schemas.microsoft.com/office/spreadsheetml/2009/9/ac" r="301" s="3" customFormat="true" x14ac:dyDescent="0.25">
      <c r="A301" s="378"/>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c r="IH301" s="120"/>
      <c r="IR301" s="120"/>
      <c r="JB301" s="120"/>
      <c r="JL301" s="120"/>
      <c r="JV301" s="120"/>
    </row>
    <row xmlns:x14ac="http://schemas.microsoft.com/office/spreadsheetml/2009/9/ac" r="302" s="3" customFormat="true" x14ac:dyDescent="0.25">
      <c r="A302" s="378"/>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c r="IH302" s="120"/>
      <c r="IR302" s="120"/>
      <c r="JB302" s="120"/>
      <c r="JL302" s="120"/>
      <c r="JV302" s="120"/>
    </row>
    <row xmlns:x14ac="http://schemas.microsoft.com/office/spreadsheetml/2009/9/ac" r="303" s="3" customFormat="true" x14ac:dyDescent="0.25">
      <c r="A303" s="378"/>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c r="IH303" s="120"/>
      <c r="IR303" s="120"/>
      <c r="JB303" s="120"/>
      <c r="JL303" s="120"/>
      <c r="JV303" s="120"/>
    </row>
    <row xmlns:x14ac="http://schemas.microsoft.com/office/spreadsheetml/2009/9/ac" r="304" s="3" customFormat="true" x14ac:dyDescent="0.25">
      <c r="A304" s="378"/>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c r="IH304" s="120"/>
      <c r="IR304" s="120"/>
      <c r="JB304" s="120"/>
      <c r="JL304" s="120"/>
      <c r="JV304" s="120"/>
    </row>
    <row xmlns:x14ac="http://schemas.microsoft.com/office/spreadsheetml/2009/9/ac" r="305" s="3" customFormat="true" x14ac:dyDescent="0.25">
      <c r="A305" s="378"/>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c r="IH305" s="120"/>
      <c r="IR305" s="120"/>
      <c r="JB305" s="120"/>
      <c r="JL305" s="120"/>
      <c r="JV305" s="120"/>
    </row>
    <row xmlns:x14ac="http://schemas.microsoft.com/office/spreadsheetml/2009/9/ac" r="306" s="3" customFormat="true" x14ac:dyDescent="0.25">
      <c r="A306" s="378"/>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c r="IH306" s="120"/>
      <c r="IR306" s="120"/>
      <c r="JB306" s="120"/>
      <c r="JL306" s="120"/>
      <c r="JV306" s="120"/>
    </row>
    <row xmlns:x14ac="http://schemas.microsoft.com/office/spreadsheetml/2009/9/ac" r="307" s="3" customFormat="true" x14ac:dyDescent="0.25">
      <c r="A307" s="378"/>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c r="IH307" s="120"/>
      <c r="IR307" s="120"/>
      <c r="JB307" s="120"/>
      <c r="JL307" s="120"/>
      <c r="JV307" s="120"/>
    </row>
    <row xmlns:x14ac="http://schemas.microsoft.com/office/spreadsheetml/2009/9/ac" r="308" s="3" customFormat="true" x14ac:dyDescent="0.25">
      <c r="A308" s="378"/>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c r="IH308" s="120"/>
      <c r="IR308" s="120"/>
      <c r="JB308" s="120"/>
      <c r="JL308" s="120"/>
      <c r="JV308" s="120"/>
    </row>
    <row xmlns:x14ac="http://schemas.microsoft.com/office/spreadsheetml/2009/9/ac" r="309" s="3" customFormat="true" x14ac:dyDescent="0.25">
      <c r="A309" s="378"/>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c r="IH309" s="120"/>
      <c r="IR309" s="120"/>
      <c r="JB309" s="120"/>
      <c r="JL309" s="120"/>
      <c r="JV309" s="120"/>
    </row>
    <row xmlns:x14ac="http://schemas.microsoft.com/office/spreadsheetml/2009/9/ac" r="310" s="3" customFormat="true" x14ac:dyDescent="0.25">
      <c r="A310" s="378"/>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c r="IH310" s="120"/>
      <c r="IR310" s="120"/>
      <c r="JB310" s="120"/>
      <c r="JL310" s="120"/>
      <c r="JV310" s="120"/>
    </row>
    <row xmlns:x14ac="http://schemas.microsoft.com/office/spreadsheetml/2009/9/ac" r="311" s="3" customFormat="true" x14ac:dyDescent="0.25">
      <c r="A311" s="378"/>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c r="IH311" s="120"/>
      <c r="IR311" s="120"/>
      <c r="JB311" s="120"/>
      <c r="JL311" s="120"/>
      <c r="JV311" s="120"/>
    </row>
    <row xmlns:x14ac="http://schemas.microsoft.com/office/spreadsheetml/2009/9/ac" r="312" s="3" customFormat="true" x14ac:dyDescent="0.25">
      <c r="A312" s="378"/>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c r="IH312" s="120"/>
      <c r="IR312" s="120"/>
      <c r="JB312" s="120"/>
      <c r="JL312" s="120"/>
      <c r="JV312" s="120"/>
    </row>
    <row xmlns:x14ac="http://schemas.microsoft.com/office/spreadsheetml/2009/9/ac" r="313" s="3" customFormat="true" x14ac:dyDescent="0.25">
      <c r="A313" s="378"/>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c r="IH313" s="120"/>
      <c r="IR313" s="120"/>
      <c r="JB313" s="120"/>
      <c r="JL313" s="120"/>
      <c r="JV313" s="120"/>
    </row>
    <row xmlns:x14ac="http://schemas.microsoft.com/office/spreadsheetml/2009/9/ac" r="314" s="3" customFormat="true" x14ac:dyDescent="0.25">
      <c r="A314" s="378"/>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c r="IH314" s="120"/>
      <c r="IR314" s="120"/>
      <c r="JB314" s="120"/>
      <c r="JL314" s="120"/>
      <c r="JV314" s="120"/>
    </row>
    <row xmlns:x14ac="http://schemas.microsoft.com/office/spreadsheetml/2009/9/ac" r="315" s="3" customFormat="true" x14ac:dyDescent="0.25">
      <c r="A315" s="378"/>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c r="IH315" s="120"/>
      <c r="IR315" s="120"/>
      <c r="JB315" s="120"/>
      <c r="JL315" s="120"/>
      <c r="JV315" s="120"/>
    </row>
    <row xmlns:x14ac="http://schemas.microsoft.com/office/spreadsheetml/2009/9/ac" r="316" s="3" customFormat="true" x14ac:dyDescent="0.25">
      <c r="A316" s="378"/>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c r="IH316" s="120"/>
      <c r="IR316" s="120"/>
      <c r="JB316" s="120"/>
      <c r="JL316" s="120"/>
      <c r="JV316" s="120"/>
    </row>
    <row xmlns:x14ac="http://schemas.microsoft.com/office/spreadsheetml/2009/9/ac" r="317" s="3" customFormat="true" x14ac:dyDescent="0.25">
      <c r="A317" s="378"/>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c r="IH317" s="120"/>
      <c r="IR317" s="120"/>
      <c r="JB317" s="120"/>
      <c r="JL317" s="120"/>
      <c r="JV317" s="120"/>
    </row>
    <row xmlns:x14ac="http://schemas.microsoft.com/office/spreadsheetml/2009/9/ac" r="318" s="3" customFormat="true" x14ac:dyDescent="0.25">
      <c r="A318" s="378"/>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c r="IH318" s="120"/>
      <c r="IR318" s="120"/>
      <c r="JB318" s="120"/>
      <c r="JL318" s="120"/>
      <c r="JV318" s="120"/>
    </row>
    <row xmlns:x14ac="http://schemas.microsoft.com/office/spreadsheetml/2009/9/ac" r="319" s="3" customFormat="true" x14ac:dyDescent="0.25">
      <c r="A319" s="378"/>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c r="IH319" s="120"/>
      <c r="IR319" s="120"/>
      <c r="JB319" s="120"/>
      <c r="JL319" s="120"/>
      <c r="JV319" s="120"/>
    </row>
    <row xmlns:x14ac="http://schemas.microsoft.com/office/spreadsheetml/2009/9/ac" r="320" s="3" customFormat="true" x14ac:dyDescent="0.25">
      <c r="A320" s="378"/>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c r="IH320" s="120"/>
      <c r="IR320" s="120"/>
      <c r="JB320" s="120"/>
      <c r="JL320" s="120"/>
      <c r="JV320" s="120"/>
    </row>
    <row xmlns:x14ac="http://schemas.microsoft.com/office/spreadsheetml/2009/9/ac" r="321" s="3" customFormat="true" x14ac:dyDescent="0.25">
      <c r="A321" s="378"/>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c r="IH321" s="120"/>
      <c r="IR321" s="120"/>
      <c r="JB321" s="120"/>
      <c r="JL321" s="120"/>
      <c r="JV321" s="120"/>
    </row>
    <row xmlns:x14ac="http://schemas.microsoft.com/office/spreadsheetml/2009/9/ac" r="322" s="3" customFormat="true" x14ac:dyDescent="0.25">
      <c r="A322" s="378"/>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c r="IH322" s="120"/>
      <c r="IR322" s="120"/>
      <c r="JB322" s="120"/>
      <c r="JL322" s="120"/>
      <c r="JV322" s="120"/>
    </row>
    <row xmlns:x14ac="http://schemas.microsoft.com/office/spreadsheetml/2009/9/ac" r="323" s="3" customFormat="true" x14ac:dyDescent="0.25">
      <c r="A323" s="378"/>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c r="IH323" s="120"/>
      <c r="IR323" s="120"/>
      <c r="JB323" s="120"/>
      <c r="JL323" s="120"/>
      <c r="JV323" s="120"/>
    </row>
    <row xmlns:x14ac="http://schemas.microsoft.com/office/spreadsheetml/2009/9/ac" r="324" s="3" customFormat="true" x14ac:dyDescent="0.25">
      <c r="A324" s="378"/>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c r="IH324" s="120"/>
      <c r="IR324" s="120"/>
      <c r="JB324" s="120"/>
      <c r="JL324" s="120"/>
      <c r="JV324" s="120"/>
    </row>
    <row xmlns:x14ac="http://schemas.microsoft.com/office/spreadsheetml/2009/9/ac" r="325" s="3" customFormat="true" x14ac:dyDescent="0.25">
      <c r="A325" s="378"/>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c r="IH325" s="120"/>
      <c r="IR325" s="120"/>
      <c r="JB325" s="120"/>
      <c r="JL325" s="120"/>
      <c r="JV325" s="120"/>
    </row>
    <row xmlns:x14ac="http://schemas.microsoft.com/office/spreadsheetml/2009/9/ac" r="326" s="3" customFormat="true" x14ac:dyDescent="0.25">
      <c r="A326" s="378"/>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c r="IH326" s="120"/>
      <c r="IR326" s="120"/>
      <c r="JB326" s="120"/>
      <c r="JL326" s="120"/>
      <c r="JV326" s="120"/>
    </row>
    <row xmlns:x14ac="http://schemas.microsoft.com/office/spreadsheetml/2009/9/ac" r="327" s="3" customFormat="true" x14ac:dyDescent="0.25">
      <c r="A327" s="378"/>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c r="IH327" s="120"/>
      <c r="IR327" s="120"/>
      <c r="JB327" s="120"/>
      <c r="JL327" s="120"/>
      <c r="JV327" s="120"/>
    </row>
    <row xmlns:x14ac="http://schemas.microsoft.com/office/spreadsheetml/2009/9/ac" r="328" s="3" customFormat="true" x14ac:dyDescent="0.25">
      <c r="A328" s="378"/>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c r="IH328" s="120"/>
      <c r="IR328" s="120"/>
      <c r="JB328" s="120"/>
      <c r="JL328" s="120"/>
      <c r="JV328" s="120"/>
    </row>
    <row xmlns:x14ac="http://schemas.microsoft.com/office/spreadsheetml/2009/9/ac" r="329" s="3" customFormat="true" x14ac:dyDescent="0.25">
      <c r="A329" s="378"/>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c r="IH329" s="120"/>
      <c r="IR329" s="120"/>
      <c r="JB329" s="120"/>
      <c r="JL329" s="120"/>
      <c r="JV329" s="120"/>
    </row>
    <row xmlns:x14ac="http://schemas.microsoft.com/office/spreadsheetml/2009/9/ac" r="330" s="3" customFormat="true" x14ac:dyDescent="0.25">
      <c r="A330" s="378"/>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c r="IH330" s="120"/>
      <c r="IR330" s="120"/>
      <c r="JB330" s="120"/>
      <c r="JL330" s="120"/>
      <c r="JV330" s="120"/>
    </row>
    <row xmlns:x14ac="http://schemas.microsoft.com/office/spreadsheetml/2009/9/ac" r="331" s="3" customFormat="true" x14ac:dyDescent="0.25">
      <c r="A331" s="378"/>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c r="IH331" s="120"/>
      <c r="IR331" s="120"/>
      <c r="JB331" s="120"/>
      <c r="JL331" s="120"/>
      <c r="JV331" s="120"/>
    </row>
    <row xmlns:x14ac="http://schemas.microsoft.com/office/spreadsheetml/2009/9/ac" r="332" s="3" customFormat="true" x14ac:dyDescent="0.25">
      <c r="A332" s="378"/>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c r="IH332" s="120"/>
      <c r="IR332" s="120"/>
      <c r="JB332" s="120"/>
      <c r="JL332" s="120"/>
      <c r="JV332" s="120"/>
    </row>
    <row xmlns:x14ac="http://schemas.microsoft.com/office/spreadsheetml/2009/9/ac" r="333" s="3" customFormat="true" x14ac:dyDescent="0.25">
      <c r="A333" s="378"/>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c r="IH333" s="120"/>
      <c r="IR333" s="120"/>
      <c r="JB333" s="120"/>
      <c r="JL333" s="120"/>
      <c r="JV333" s="120"/>
    </row>
    <row xmlns:x14ac="http://schemas.microsoft.com/office/spreadsheetml/2009/9/ac" r="334" s="3" customFormat="true" x14ac:dyDescent="0.25">
      <c r="A334" s="378"/>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c r="IH334" s="120"/>
      <c r="IR334" s="120"/>
      <c r="JB334" s="120"/>
      <c r="JL334" s="120"/>
      <c r="JV334" s="120"/>
    </row>
    <row xmlns:x14ac="http://schemas.microsoft.com/office/spreadsheetml/2009/9/ac" r="335" s="3" customFormat="true" x14ac:dyDescent="0.25">
      <c r="A335" s="378"/>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c r="IH335" s="120"/>
      <c r="IR335" s="120"/>
      <c r="JB335" s="120"/>
      <c r="JL335" s="120"/>
      <c r="JV335" s="120"/>
    </row>
    <row xmlns:x14ac="http://schemas.microsoft.com/office/spreadsheetml/2009/9/ac" r="336" s="3" customFormat="true" x14ac:dyDescent="0.25">
      <c r="A336" s="378"/>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c r="IH336" s="120"/>
      <c r="IR336" s="120"/>
      <c r="JB336" s="120"/>
      <c r="JL336" s="120"/>
      <c r="JV336" s="120"/>
    </row>
    <row xmlns:x14ac="http://schemas.microsoft.com/office/spreadsheetml/2009/9/ac" r="337" s="3" customFormat="true" x14ac:dyDescent="0.25">
      <c r="A337" s="378"/>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c r="IH337" s="120"/>
      <c r="IR337" s="120"/>
      <c r="JB337" s="120"/>
      <c r="JL337" s="120"/>
      <c r="JV337" s="120"/>
    </row>
    <row xmlns:x14ac="http://schemas.microsoft.com/office/spreadsheetml/2009/9/ac" r="338" s="3" customFormat="true" x14ac:dyDescent="0.25">
      <c r="A338" s="378"/>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c r="IH338" s="120"/>
      <c r="IR338" s="120"/>
      <c r="JB338" s="120"/>
      <c r="JL338" s="120"/>
      <c r="JV338" s="120"/>
    </row>
    <row xmlns:x14ac="http://schemas.microsoft.com/office/spreadsheetml/2009/9/ac" r="339" s="3" customFormat="true" x14ac:dyDescent="0.25">
      <c r="A339" s="378"/>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c r="IH339" s="120"/>
      <c r="IR339" s="120"/>
      <c r="JB339" s="120"/>
      <c r="JL339" s="120"/>
      <c r="JV339" s="120"/>
    </row>
    <row xmlns:x14ac="http://schemas.microsoft.com/office/spreadsheetml/2009/9/ac" r="340" s="3" customFormat="true" x14ac:dyDescent="0.25">
      <c r="A340" s="378"/>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c r="IH340" s="120"/>
      <c r="IR340" s="120"/>
      <c r="JB340" s="120"/>
      <c r="JL340" s="120"/>
      <c r="JV340" s="120"/>
    </row>
    <row xmlns:x14ac="http://schemas.microsoft.com/office/spreadsheetml/2009/9/ac" r="341" s="3" customFormat="true" x14ac:dyDescent="0.25">
      <c r="A341" s="378"/>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c r="IH341" s="120"/>
      <c r="IR341" s="120"/>
      <c r="JB341" s="120"/>
      <c r="JL341" s="120"/>
      <c r="JV341" s="120"/>
    </row>
    <row xmlns:x14ac="http://schemas.microsoft.com/office/spreadsheetml/2009/9/ac" r="342" s="3" customFormat="true" x14ac:dyDescent="0.25">
      <c r="A342" s="378"/>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c r="IH342" s="120"/>
      <c r="IR342" s="120"/>
      <c r="JB342" s="120"/>
      <c r="JL342" s="120"/>
      <c r="JV342" s="120"/>
    </row>
    <row xmlns:x14ac="http://schemas.microsoft.com/office/spreadsheetml/2009/9/ac" r="343" s="3" customFormat="true" x14ac:dyDescent="0.25">
      <c r="A343" s="378"/>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c r="IH343" s="120"/>
      <c r="IR343" s="120"/>
      <c r="JB343" s="120"/>
      <c r="JL343" s="120"/>
      <c r="JV343" s="120"/>
    </row>
    <row xmlns:x14ac="http://schemas.microsoft.com/office/spreadsheetml/2009/9/ac" r="344" s="3" customFormat="true" x14ac:dyDescent="0.25">
      <c r="A344" s="378"/>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c r="IH344" s="120"/>
      <c r="IR344" s="120"/>
      <c r="JB344" s="120"/>
      <c r="JL344" s="120"/>
      <c r="JV344" s="120"/>
    </row>
    <row xmlns:x14ac="http://schemas.microsoft.com/office/spreadsheetml/2009/9/ac" r="345" s="3" customFormat="true" x14ac:dyDescent="0.25">
      <c r="A345" s="378"/>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c r="IH345" s="120"/>
      <c r="IR345" s="120"/>
      <c r="JB345" s="120"/>
      <c r="JL345" s="120"/>
      <c r="JV345" s="120"/>
    </row>
    <row xmlns:x14ac="http://schemas.microsoft.com/office/spreadsheetml/2009/9/ac" r="346" s="3" customFormat="true" x14ac:dyDescent="0.25">
      <c r="A346" s="378"/>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c r="IH346" s="120"/>
      <c r="IR346" s="120"/>
      <c r="JB346" s="120"/>
      <c r="JL346" s="120"/>
      <c r="JV346" s="120"/>
    </row>
    <row xmlns:x14ac="http://schemas.microsoft.com/office/spreadsheetml/2009/9/ac" r="347" s="3" customFormat="true" x14ac:dyDescent="0.25">
      <c r="A347" s="378"/>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c r="IH347" s="120"/>
      <c r="IR347" s="120"/>
      <c r="JB347" s="120"/>
      <c r="JL347" s="120"/>
      <c r="JV347" s="120"/>
    </row>
    <row xmlns:x14ac="http://schemas.microsoft.com/office/spreadsheetml/2009/9/ac" r="348" s="3" customFormat="true" x14ac:dyDescent="0.25">
      <c r="A348" s="378"/>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c r="IH348" s="120"/>
      <c r="IR348" s="120"/>
      <c r="JB348" s="120"/>
      <c r="JL348" s="120"/>
      <c r="JV348" s="120"/>
    </row>
    <row xmlns:x14ac="http://schemas.microsoft.com/office/spreadsheetml/2009/9/ac" r="349" s="3" customFormat="true" x14ac:dyDescent="0.25">
      <c r="A349" s="378"/>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c r="IH349" s="120"/>
      <c r="IR349" s="120"/>
      <c r="JB349" s="120"/>
      <c r="JL349" s="120"/>
      <c r="JV349" s="120"/>
    </row>
    <row xmlns:x14ac="http://schemas.microsoft.com/office/spreadsheetml/2009/9/ac" r="350" s="3" customFormat="true" x14ac:dyDescent="0.25">
      <c r="A350" s="378"/>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c r="IH350" s="120"/>
      <c r="IR350" s="120"/>
      <c r="JB350" s="120"/>
      <c r="JL350" s="120"/>
      <c r="JV350" s="120"/>
    </row>
    <row xmlns:x14ac="http://schemas.microsoft.com/office/spreadsheetml/2009/9/ac" r="351" s="3" customFormat="true" x14ac:dyDescent="0.25">
      <c r="A351" s="378"/>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c r="IH351" s="120"/>
      <c r="IR351" s="120"/>
      <c r="JB351" s="120"/>
      <c r="JL351" s="120"/>
      <c r="JV351" s="120"/>
    </row>
    <row xmlns:x14ac="http://schemas.microsoft.com/office/spreadsheetml/2009/9/ac" r="352" s="3" customFormat="true" x14ac:dyDescent="0.25">
      <c r="A352" s="378"/>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c r="IH352" s="120"/>
      <c r="IR352" s="120"/>
      <c r="JB352" s="120"/>
      <c r="JL352" s="120"/>
      <c r="JV352" s="120"/>
    </row>
    <row xmlns:x14ac="http://schemas.microsoft.com/office/spreadsheetml/2009/9/ac" r="353" s="3" customFormat="true" x14ac:dyDescent="0.25">
      <c r="A353" s="378"/>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c r="IH353" s="120"/>
      <c r="IR353" s="120"/>
      <c r="JB353" s="120"/>
      <c r="JL353" s="120"/>
      <c r="JV353" s="120"/>
    </row>
    <row xmlns:x14ac="http://schemas.microsoft.com/office/spreadsheetml/2009/9/ac" r="354" s="3" customFormat="true" x14ac:dyDescent="0.25">
      <c r="A354" s="378"/>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c r="IH354" s="120"/>
      <c r="IR354" s="120"/>
      <c r="JB354" s="120"/>
      <c r="JL354" s="120"/>
      <c r="JV354" s="120"/>
    </row>
    <row xmlns:x14ac="http://schemas.microsoft.com/office/spreadsheetml/2009/9/ac" r="355" s="3" customFormat="true" x14ac:dyDescent="0.25">
      <c r="A355" s="378"/>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c r="IH355" s="120"/>
      <c r="IR355" s="120"/>
      <c r="JB355" s="120"/>
      <c r="JL355" s="120"/>
      <c r="JV355" s="120"/>
    </row>
    <row xmlns:x14ac="http://schemas.microsoft.com/office/spreadsheetml/2009/9/ac" r="356" s="3" customFormat="true" x14ac:dyDescent="0.25">
      <c r="A356" s="378"/>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c r="IH356" s="120"/>
      <c r="IR356" s="120"/>
      <c r="JB356" s="120"/>
      <c r="JL356" s="120"/>
      <c r="JV356" s="120"/>
    </row>
    <row xmlns:x14ac="http://schemas.microsoft.com/office/spreadsheetml/2009/9/ac" r="357" s="3" customFormat="true" x14ac:dyDescent="0.25">
      <c r="A357" s="378"/>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c r="IH357" s="120"/>
      <c r="IR357" s="120"/>
      <c r="JB357" s="120"/>
      <c r="JL357" s="120"/>
      <c r="JV357" s="120"/>
    </row>
    <row xmlns:x14ac="http://schemas.microsoft.com/office/spreadsheetml/2009/9/ac" r="358" s="3" customFormat="true" x14ac:dyDescent="0.25">
      <c r="A358" s="378"/>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c r="IH358" s="120"/>
      <c r="IR358" s="120"/>
      <c r="JB358" s="120"/>
      <c r="JL358" s="120"/>
      <c r="JV358" s="120"/>
    </row>
    <row xmlns:x14ac="http://schemas.microsoft.com/office/spreadsheetml/2009/9/ac" r="359" s="3" customFormat="true" x14ac:dyDescent="0.25">
      <c r="A359" s="378"/>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c r="IH359" s="120"/>
      <c r="IR359" s="120"/>
      <c r="JB359" s="120"/>
      <c r="JL359" s="120"/>
      <c r="JV359" s="120"/>
    </row>
    <row xmlns:x14ac="http://schemas.microsoft.com/office/spreadsheetml/2009/9/ac" r="360" s="3" customFormat="true" x14ac:dyDescent="0.25">
      <c r="A360" s="378"/>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c r="IH360" s="120"/>
      <c r="IR360" s="120"/>
      <c r="JB360" s="120"/>
      <c r="JL360" s="120"/>
      <c r="JV360" s="120"/>
    </row>
    <row xmlns:x14ac="http://schemas.microsoft.com/office/spreadsheetml/2009/9/ac" r="361" s="3" customFormat="true" x14ac:dyDescent="0.25">
      <c r="A361" s="378"/>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c r="IH361" s="120"/>
      <c r="IR361" s="120"/>
      <c r="JB361" s="120"/>
      <c r="JL361" s="120"/>
      <c r="JV361" s="120"/>
    </row>
    <row xmlns:x14ac="http://schemas.microsoft.com/office/spreadsheetml/2009/9/ac" r="362" s="3" customFormat="true" x14ac:dyDescent="0.25">
      <c r="A362" s="378"/>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c r="IH362" s="120"/>
      <c r="IR362" s="120"/>
      <c r="JB362" s="120"/>
      <c r="JL362" s="120"/>
      <c r="JV362" s="120"/>
    </row>
    <row xmlns:x14ac="http://schemas.microsoft.com/office/spreadsheetml/2009/9/ac" r="363" s="3" customFormat="true" x14ac:dyDescent="0.25">
      <c r="A363" s="378"/>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c r="IH363" s="120"/>
      <c r="IR363" s="120"/>
      <c r="JB363" s="120"/>
      <c r="JL363" s="120"/>
      <c r="JV363" s="120"/>
    </row>
    <row xmlns:x14ac="http://schemas.microsoft.com/office/spreadsheetml/2009/9/ac" r="364" s="3" customFormat="true" x14ac:dyDescent="0.25">
      <c r="A364" s="378"/>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c r="IH364" s="120"/>
      <c r="IR364" s="120"/>
      <c r="JB364" s="120"/>
      <c r="JL364" s="120"/>
      <c r="JV364" s="120"/>
    </row>
    <row xmlns:x14ac="http://schemas.microsoft.com/office/spreadsheetml/2009/9/ac" r="365" s="3" customFormat="true" x14ac:dyDescent="0.25">
      <c r="A365" s="378"/>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c r="IH365" s="120"/>
      <c r="IR365" s="120"/>
      <c r="JB365" s="120"/>
      <c r="JL365" s="120"/>
      <c r="JV365" s="120"/>
    </row>
    <row xmlns:x14ac="http://schemas.microsoft.com/office/spreadsheetml/2009/9/ac" r="366" s="3" customFormat="true" x14ac:dyDescent="0.25">
      <c r="A366" s="378"/>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c r="IH366" s="120"/>
      <c r="IR366" s="120"/>
      <c r="JB366" s="120"/>
      <c r="JL366" s="120"/>
      <c r="JV366" s="120"/>
    </row>
    <row xmlns:x14ac="http://schemas.microsoft.com/office/spreadsheetml/2009/9/ac" r="367" s="3" customFormat="true" x14ac:dyDescent="0.25">
      <c r="A367" s="378"/>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c r="IH367" s="120"/>
      <c r="IR367" s="120"/>
      <c r="JB367" s="120"/>
      <c r="JL367" s="120"/>
      <c r="JV367" s="120"/>
    </row>
    <row xmlns:x14ac="http://schemas.microsoft.com/office/spreadsheetml/2009/9/ac" r="368" s="3" customFormat="true" x14ac:dyDescent="0.25">
      <c r="A368" s="378"/>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c r="IH368" s="120"/>
      <c r="IR368" s="120"/>
      <c r="JB368" s="120"/>
      <c r="JL368" s="120"/>
      <c r="JV368" s="120"/>
    </row>
    <row xmlns:x14ac="http://schemas.microsoft.com/office/spreadsheetml/2009/9/ac" r="369" s="3" customFormat="true" x14ac:dyDescent="0.25">
      <c r="A369" s="378"/>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c r="IH369" s="120"/>
      <c r="IR369" s="120"/>
      <c r="JB369" s="120"/>
      <c r="JL369" s="120"/>
      <c r="JV369" s="120"/>
    </row>
    <row xmlns:x14ac="http://schemas.microsoft.com/office/spreadsheetml/2009/9/ac" r="370" s="3" customFormat="true" x14ac:dyDescent="0.25">
      <c r="A370" s="378"/>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c r="IH370" s="120"/>
      <c r="IR370" s="120"/>
      <c r="JB370" s="120"/>
      <c r="JL370" s="120"/>
      <c r="JV370" s="120"/>
    </row>
    <row xmlns:x14ac="http://schemas.microsoft.com/office/spreadsheetml/2009/9/ac" r="371" s="3" customFormat="true" x14ac:dyDescent="0.25">
      <c r="A371" s="378"/>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c r="IH371" s="120"/>
      <c r="IR371" s="120"/>
      <c r="JB371" s="120"/>
      <c r="JL371" s="120"/>
      <c r="JV371" s="120"/>
    </row>
    <row xmlns:x14ac="http://schemas.microsoft.com/office/spreadsheetml/2009/9/ac" r="372" s="3" customFormat="true" x14ac:dyDescent="0.25">
      <c r="A372" s="378"/>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c r="IH372" s="120"/>
      <c r="IR372" s="120"/>
      <c r="JB372" s="120"/>
      <c r="JL372" s="120"/>
      <c r="JV372" s="120"/>
    </row>
    <row xmlns:x14ac="http://schemas.microsoft.com/office/spreadsheetml/2009/9/ac" r="373" s="3" customFormat="true" x14ac:dyDescent="0.25">
      <c r="A373" s="378"/>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c r="IH373" s="120"/>
      <c r="IR373" s="120"/>
      <c r="JB373" s="120"/>
      <c r="JL373" s="120"/>
      <c r="JV373" s="120"/>
    </row>
    <row xmlns:x14ac="http://schemas.microsoft.com/office/spreadsheetml/2009/9/ac" r="374" s="3" customFormat="true" x14ac:dyDescent="0.25">
      <c r="A374" s="378"/>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c r="IH374" s="120"/>
      <c r="IR374" s="120"/>
      <c r="JB374" s="120"/>
      <c r="JL374" s="120"/>
      <c r="JV374" s="120"/>
    </row>
    <row xmlns:x14ac="http://schemas.microsoft.com/office/spreadsheetml/2009/9/ac" r="375" s="3" customFormat="true" x14ac:dyDescent="0.25">
      <c r="A375" s="378"/>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c r="IH375" s="120"/>
      <c r="IR375" s="120"/>
      <c r="JB375" s="120"/>
      <c r="JL375" s="120"/>
      <c r="JV375" s="120"/>
    </row>
    <row xmlns:x14ac="http://schemas.microsoft.com/office/spreadsheetml/2009/9/ac" r="376" s="3" customFormat="true" x14ac:dyDescent="0.25">
      <c r="A376" s="378"/>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c r="IH376" s="120"/>
      <c r="IR376" s="120"/>
      <c r="JB376" s="120"/>
      <c r="JL376" s="120"/>
      <c r="JV376" s="120"/>
    </row>
    <row xmlns:x14ac="http://schemas.microsoft.com/office/spreadsheetml/2009/9/ac" r="377" s="3" customFormat="true" x14ac:dyDescent="0.25">
      <c r="A377" s="378"/>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c r="IH377" s="120"/>
      <c r="IR377" s="120"/>
      <c r="JB377" s="120"/>
      <c r="JL377" s="120"/>
      <c r="JV377" s="120"/>
    </row>
    <row xmlns:x14ac="http://schemas.microsoft.com/office/spreadsheetml/2009/9/ac" r="378" s="3" customFormat="true" x14ac:dyDescent="0.25">
      <c r="A378" s="378"/>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c r="IH378" s="120"/>
      <c r="IR378" s="120"/>
      <c r="JB378" s="120"/>
      <c r="JL378" s="120"/>
      <c r="JV378" s="120"/>
    </row>
    <row xmlns:x14ac="http://schemas.microsoft.com/office/spreadsheetml/2009/9/ac" r="379" s="3" customFormat="true" x14ac:dyDescent="0.25">
      <c r="A379" s="378"/>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c r="IH379" s="120"/>
      <c r="IR379" s="120"/>
      <c r="JB379" s="120"/>
      <c r="JL379" s="120"/>
      <c r="JV379" s="120"/>
    </row>
    <row xmlns:x14ac="http://schemas.microsoft.com/office/spreadsheetml/2009/9/ac" r="380" s="3" customFormat="true" x14ac:dyDescent="0.25">
      <c r="A380" s="378"/>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c r="IH380" s="120"/>
      <c r="IR380" s="120"/>
      <c r="JB380" s="120"/>
      <c r="JL380" s="120"/>
      <c r="JV380" s="120"/>
    </row>
    <row xmlns:x14ac="http://schemas.microsoft.com/office/spreadsheetml/2009/9/ac" r="381" s="3" customFormat="true" x14ac:dyDescent="0.25">
      <c r="A381" s="378"/>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c r="IH381" s="120"/>
      <c r="IR381" s="120"/>
      <c r="JB381" s="120"/>
      <c r="JL381" s="120"/>
      <c r="JV381" s="120"/>
    </row>
    <row xmlns:x14ac="http://schemas.microsoft.com/office/spreadsheetml/2009/9/ac" r="382" s="3" customFormat="true" x14ac:dyDescent="0.25">
      <c r="A382" s="378"/>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c r="IH382" s="120"/>
      <c r="IR382" s="120"/>
      <c r="JB382" s="120"/>
      <c r="JL382" s="120"/>
      <c r="JV382" s="120"/>
    </row>
    <row xmlns:x14ac="http://schemas.microsoft.com/office/spreadsheetml/2009/9/ac" r="383" s="3" customFormat="true" x14ac:dyDescent="0.25">
      <c r="A383" s="378"/>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c r="IH383" s="120"/>
      <c r="IR383" s="120"/>
      <c r="JB383" s="120"/>
      <c r="JL383" s="120"/>
      <c r="JV383" s="120"/>
    </row>
    <row xmlns:x14ac="http://schemas.microsoft.com/office/spreadsheetml/2009/9/ac" r="384" s="3" customFormat="true" x14ac:dyDescent="0.25">
      <c r="A384" s="378"/>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c r="IH384" s="120"/>
      <c r="IR384" s="120"/>
      <c r="JB384" s="120"/>
      <c r="JL384" s="120"/>
      <c r="JV384" s="120"/>
    </row>
    <row xmlns:x14ac="http://schemas.microsoft.com/office/spreadsheetml/2009/9/ac" r="385" s="3" customFormat="true" x14ac:dyDescent="0.25">
      <c r="A385" s="378"/>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c r="IH385" s="120"/>
      <c r="IR385" s="120"/>
      <c r="JB385" s="120"/>
      <c r="JL385" s="120"/>
      <c r="JV385" s="120"/>
    </row>
    <row xmlns:x14ac="http://schemas.microsoft.com/office/spreadsheetml/2009/9/ac" r="386" s="3" customFormat="true" x14ac:dyDescent="0.25">
      <c r="A386" s="378"/>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c r="IH386" s="120"/>
      <c r="IR386" s="120"/>
      <c r="JB386" s="120"/>
      <c r="JL386" s="120"/>
      <c r="JV386" s="120"/>
    </row>
    <row xmlns:x14ac="http://schemas.microsoft.com/office/spreadsheetml/2009/9/ac" r="387" s="3" customFormat="true" x14ac:dyDescent="0.25">
      <c r="A387" s="378"/>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c r="IH387" s="120"/>
      <c r="IR387" s="120"/>
      <c r="JB387" s="120"/>
      <c r="JL387" s="120"/>
      <c r="JV387" s="120"/>
    </row>
    <row xmlns:x14ac="http://schemas.microsoft.com/office/spreadsheetml/2009/9/ac" r="388" s="3" customFormat="true" x14ac:dyDescent="0.25">
      <c r="A388" s="378"/>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c r="IH388" s="120"/>
      <c r="IR388" s="120"/>
      <c r="JB388" s="120"/>
      <c r="JL388" s="120"/>
      <c r="JV388" s="120"/>
    </row>
    <row xmlns:x14ac="http://schemas.microsoft.com/office/spreadsheetml/2009/9/ac" r="389" s="3" customFormat="true" x14ac:dyDescent="0.25">
      <c r="A389" s="378"/>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c r="IH389" s="120"/>
      <c r="IR389" s="120"/>
      <c r="JB389" s="120"/>
      <c r="JL389" s="120"/>
      <c r="JV389" s="120"/>
    </row>
    <row xmlns:x14ac="http://schemas.microsoft.com/office/spreadsheetml/2009/9/ac" r="390" s="3" customFormat="true" x14ac:dyDescent="0.25">
      <c r="A390" s="378"/>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c r="IH390" s="120"/>
      <c r="IR390" s="120"/>
      <c r="JB390" s="120"/>
      <c r="JL390" s="120"/>
      <c r="JV390" s="120"/>
    </row>
    <row xmlns:x14ac="http://schemas.microsoft.com/office/spreadsheetml/2009/9/ac" r="391" s="3" customFormat="true" x14ac:dyDescent="0.25">
      <c r="A391" s="378"/>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c r="IH391" s="120"/>
      <c r="IR391" s="120"/>
      <c r="JB391" s="120"/>
      <c r="JL391" s="120"/>
      <c r="JV391" s="120"/>
    </row>
    <row xmlns:x14ac="http://schemas.microsoft.com/office/spreadsheetml/2009/9/ac" r="392" s="3" customFormat="true" x14ac:dyDescent="0.25">
      <c r="A392" s="378"/>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c r="IH392" s="120"/>
      <c r="IR392" s="120"/>
      <c r="JB392" s="120"/>
      <c r="JL392" s="120"/>
      <c r="JV392" s="120"/>
    </row>
    <row xmlns:x14ac="http://schemas.microsoft.com/office/spreadsheetml/2009/9/ac" r="393" s="3" customFormat="true" x14ac:dyDescent="0.25">
      <c r="A393" s="378"/>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c r="IH393" s="120"/>
      <c r="IR393" s="120"/>
      <c r="JB393" s="120"/>
      <c r="JL393" s="120"/>
      <c r="JV393" s="120"/>
    </row>
    <row xmlns:x14ac="http://schemas.microsoft.com/office/spreadsheetml/2009/9/ac" r="394" s="3" customFormat="true" x14ac:dyDescent="0.25">
      <c r="A394" s="378"/>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c r="IH394" s="120"/>
      <c r="IR394" s="120"/>
      <c r="JB394" s="120"/>
      <c r="JL394" s="120"/>
      <c r="JV394" s="120"/>
    </row>
    <row xmlns:x14ac="http://schemas.microsoft.com/office/spreadsheetml/2009/9/ac" r="395" s="3" customFormat="true" x14ac:dyDescent="0.25">
      <c r="A395" s="378"/>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c r="IH395" s="120"/>
      <c r="IR395" s="120"/>
      <c r="JB395" s="120"/>
      <c r="JL395" s="120"/>
      <c r="JV395" s="120"/>
    </row>
    <row xmlns:x14ac="http://schemas.microsoft.com/office/spreadsheetml/2009/9/ac" r="396" s="3" customFormat="true" x14ac:dyDescent="0.25">
      <c r="A396" s="378"/>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c r="IH396" s="120"/>
      <c r="IR396" s="120"/>
      <c r="JB396" s="120"/>
      <c r="JL396" s="120"/>
      <c r="JV396" s="120"/>
    </row>
    <row xmlns:x14ac="http://schemas.microsoft.com/office/spreadsheetml/2009/9/ac" r="397" s="3" customFormat="true" x14ac:dyDescent="0.25">
      <c r="A397" s="378"/>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c r="IH397" s="120"/>
      <c r="IR397" s="120"/>
      <c r="JB397" s="120"/>
      <c r="JL397" s="120"/>
      <c r="JV397" s="120"/>
    </row>
    <row xmlns:x14ac="http://schemas.microsoft.com/office/spreadsheetml/2009/9/ac" r="398" s="3" customFormat="true" x14ac:dyDescent="0.25">
      <c r="A398" s="378"/>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c r="IH398" s="120"/>
      <c r="IR398" s="120"/>
      <c r="JB398" s="120"/>
      <c r="JL398" s="120"/>
      <c r="JV398" s="120"/>
    </row>
    <row xmlns:x14ac="http://schemas.microsoft.com/office/spreadsheetml/2009/9/ac" r="399" s="3" customFormat="true" x14ac:dyDescent="0.25">
      <c r="A399" s="378"/>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c r="IH399" s="120"/>
      <c r="IR399" s="120"/>
      <c r="JB399" s="120"/>
      <c r="JL399" s="120"/>
      <c r="JV399" s="120"/>
    </row>
    <row xmlns:x14ac="http://schemas.microsoft.com/office/spreadsheetml/2009/9/ac" r="400" s="3" customFormat="true" x14ac:dyDescent="0.25">
      <c r="A400" s="378"/>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c r="IH400" s="120"/>
      <c r="IR400" s="120"/>
      <c r="JB400" s="120"/>
      <c r="JL400" s="120"/>
      <c r="JV400" s="120"/>
    </row>
    <row xmlns:x14ac="http://schemas.microsoft.com/office/spreadsheetml/2009/9/ac" r="401" s="3" customFormat="true" x14ac:dyDescent="0.25">
      <c r="A401" s="378"/>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c r="IH401" s="120"/>
      <c r="IR401" s="120"/>
      <c r="JB401" s="120"/>
      <c r="JL401" s="120"/>
      <c r="JV401" s="120"/>
    </row>
    <row xmlns:x14ac="http://schemas.microsoft.com/office/spreadsheetml/2009/9/ac" r="402" s="3" customFormat="true" x14ac:dyDescent="0.25">
      <c r="A402" s="378"/>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c r="IH402" s="120"/>
      <c r="IR402" s="120"/>
      <c r="JB402" s="120"/>
      <c r="JL402" s="120"/>
      <c r="JV402" s="120"/>
    </row>
    <row xmlns:x14ac="http://schemas.microsoft.com/office/spreadsheetml/2009/9/ac" r="403" s="3" customFormat="true" x14ac:dyDescent="0.25">
      <c r="A403" s="378"/>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c r="IH403" s="120"/>
      <c r="IR403" s="120"/>
      <c r="JB403" s="120"/>
      <c r="JL403" s="120"/>
      <c r="JV403" s="120"/>
    </row>
    <row xmlns:x14ac="http://schemas.microsoft.com/office/spreadsheetml/2009/9/ac" r="404" s="3" customFormat="true" x14ac:dyDescent="0.25">
      <c r="A404" s="378"/>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c r="IH404" s="120"/>
      <c r="IR404" s="120"/>
      <c r="JB404" s="120"/>
      <c r="JL404" s="120"/>
      <c r="JV404" s="120"/>
    </row>
    <row xmlns:x14ac="http://schemas.microsoft.com/office/spreadsheetml/2009/9/ac" r="405" s="3" customFormat="true" x14ac:dyDescent="0.25">
      <c r="A405" s="378"/>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c r="IH405" s="120"/>
      <c r="IR405" s="120"/>
      <c r="JB405" s="120"/>
      <c r="JL405" s="120"/>
      <c r="JV405" s="120"/>
    </row>
    <row xmlns:x14ac="http://schemas.microsoft.com/office/spreadsheetml/2009/9/ac" r="406" s="3" customFormat="true" x14ac:dyDescent="0.25">
      <c r="A406" s="378"/>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c r="IH406" s="120"/>
      <c r="IR406" s="120"/>
      <c r="JB406" s="120"/>
      <c r="JL406" s="120"/>
      <c r="JV406" s="120"/>
    </row>
    <row xmlns:x14ac="http://schemas.microsoft.com/office/spreadsheetml/2009/9/ac" r="407" s="3" customFormat="true" x14ac:dyDescent="0.25">
      <c r="A407" s="378"/>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c r="IH407" s="120"/>
      <c r="IR407" s="120"/>
      <c r="JB407" s="120"/>
      <c r="JL407" s="120"/>
      <c r="JV407" s="120"/>
    </row>
    <row xmlns:x14ac="http://schemas.microsoft.com/office/spreadsheetml/2009/9/ac" r="408" s="3" customFormat="true" x14ac:dyDescent="0.25">
      <c r="A408" s="378"/>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c r="IH408" s="120"/>
      <c r="IR408" s="120"/>
      <c r="JB408" s="120"/>
      <c r="JL408" s="120"/>
      <c r="JV408" s="120"/>
    </row>
    <row xmlns:x14ac="http://schemas.microsoft.com/office/spreadsheetml/2009/9/ac" r="409" s="3" customFormat="true" x14ac:dyDescent="0.25">
      <c r="A409" s="378"/>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c r="IH409" s="120"/>
      <c r="IR409" s="120"/>
      <c r="JB409" s="120"/>
      <c r="JL409" s="120"/>
      <c r="JV409" s="120"/>
    </row>
    <row xmlns:x14ac="http://schemas.microsoft.com/office/spreadsheetml/2009/9/ac" r="410" s="3" customFormat="true" x14ac:dyDescent="0.25">
      <c r="A410" s="378"/>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c r="IH410" s="120"/>
      <c r="IR410" s="120"/>
      <c r="JB410" s="120"/>
      <c r="JL410" s="120"/>
      <c r="JV410" s="120"/>
    </row>
    <row xmlns:x14ac="http://schemas.microsoft.com/office/spreadsheetml/2009/9/ac" r="411" s="3" customFormat="true" x14ac:dyDescent="0.25">
      <c r="A411" s="378"/>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c r="IH411" s="120"/>
      <c r="IR411" s="120"/>
      <c r="JB411" s="120"/>
      <c r="JL411" s="120"/>
      <c r="JV411" s="120"/>
    </row>
    <row xmlns:x14ac="http://schemas.microsoft.com/office/spreadsheetml/2009/9/ac" r="412" s="3" customFormat="true" x14ac:dyDescent="0.25">
      <c r="A412" s="378"/>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c r="IH412" s="120"/>
      <c r="IR412" s="120"/>
      <c r="JB412" s="120"/>
      <c r="JL412" s="120"/>
      <c r="JV412" s="120"/>
    </row>
    <row xmlns:x14ac="http://schemas.microsoft.com/office/spreadsheetml/2009/9/ac" r="413" s="3" customFormat="true" x14ac:dyDescent="0.25">
      <c r="A413" s="378"/>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c r="IH413" s="120"/>
      <c r="IR413" s="120"/>
      <c r="JB413" s="120"/>
      <c r="JL413" s="120"/>
      <c r="JV413" s="120"/>
    </row>
    <row xmlns:x14ac="http://schemas.microsoft.com/office/spreadsheetml/2009/9/ac" r="414" s="3" customFormat="true" x14ac:dyDescent="0.25">
      <c r="A414" s="378"/>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c r="IH414" s="120"/>
      <c r="IR414" s="120"/>
      <c r="JB414" s="120"/>
      <c r="JL414" s="120"/>
      <c r="JV414" s="120"/>
    </row>
    <row xmlns:x14ac="http://schemas.microsoft.com/office/spreadsheetml/2009/9/ac" r="415" s="3" customFormat="true" x14ac:dyDescent="0.25">
      <c r="A415" s="378"/>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c r="IH415" s="120"/>
      <c r="IR415" s="120"/>
      <c r="JB415" s="120"/>
      <c r="JL415" s="120"/>
      <c r="JV415" s="120"/>
    </row>
    <row xmlns:x14ac="http://schemas.microsoft.com/office/spreadsheetml/2009/9/ac" r="416" s="3" customFormat="true" x14ac:dyDescent="0.25">
      <c r="A416" s="378"/>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c r="IH416" s="120"/>
      <c r="IR416" s="120"/>
      <c r="JB416" s="120"/>
      <c r="JL416" s="120"/>
      <c r="JV416" s="120"/>
    </row>
    <row xmlns:x14ac="http://schemas.microsoft.com/office/spreadsheetml/2009/9/ac" r="417" s="3" customFormat="true" x14ac:dyDescent="0.25">
      <c r="A417" s="378"/>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c r="IH417" s="120"/>
      <c r="IR417" s="120"/>
      <c r="JB417" s="120"/>
      <c r="JL417" s="120"/>
      <c r="JV417" s="120"/>
    </row>
    <row xmlns:x14ac="http://schemas.microsoft.com/office/spreadsheetml/2009/9/ac" r="418" s="3" customFormat="true" x14ac:dyDescent="0.25">
      <c r="A418" s="378"/>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c r="IH418" s="120"/>
      <c r="IR418" s="120"/>
      <c r="JB418" s="120"/>
      <c r="JL418" s="120"/>
      <c r="JV418" s="120"/>
    </row>
    <row xmlns:x14ac="http://schemas.microsoft.com/office/spreadsheetml/2009/9/ac" r="419" s="3" customFormat="true" x14ac:dyDescent="0.25">
      <c r="A419" s="378"/>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c r="IH419" s="120"/>
      <c r="IR419" s="120"/>
      <c r="JB419" s="120"/>
      <c r="JL419" s="120"/>
      <c r="JV419" s="120"/>
    </row>
    <row xmlns:x14ac="http://schemas.microsoft.com/office/spreadsheetml/2009/9/ac" r="420" s="3" customFormat="true" x14ac:dyDescent="0.25">
      <c r="A420" s="378"/>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c r="IH420" s="120"/>
      <c r="IR420" s="120"/>
      <c r="JB420" s="120"/>
      <c r="JL420" s="120"/>
      <c r="JV420" s="120"/>
    </row>
    <row xmlns:x14ac="http://schemas.microsoft.com/office/spreadsheetml/2009/9/ac" r="421" s="3" customFormat="true" x14ac:dyDescent="0.25">
      <c r="A421" s="378"/>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c r="IH421" s="120"/>
      <c r="IR421" s="120"/>
      <c r="JB421" s="120"/>
      <c r="JL421" s="120"/>
      <c r="JV421" s="120"/>
    </row>
    <row xmlns:x14ac="http://schemas.microsoft.com/office/spreadsheetml/2009/9/ac" r="422" s="3" customFormat="true" x14ac:dyDescent="0.25">
      <c r="A422" s="378"/>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c r="IH422" s="120"/>
      <c r="IR422" s="120"/>
      <c r="JB422" s="120"/>
      <c r="JL422" s="120"/>
      <c r="JV422" s="120"/>
    </row>
    <row xmlns:x14ac="http://schemas.microsoft.com/office/spreadsheetml/2009/9/ac" r="423" s="3" customFormat="true" x14ac:dyDescent="0.25">
      <c r="A423" s="378"/>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c r="IH423" s="120"/>
      <c r="IR423" s="120"/>
      <c r="JB423" s="120"/>
      <c r="JL423" s="120"/>
      <c r="JV423" s="120"/>
    </row>
    <row xmlns:x14ac="http://schemas.microsoft.com/office/spreadsheetml/2009/9/ac" r="424" s="3" customFormat="true" x14ac:dyDescent="0.25">
      <c r="A424" s="378"/>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c r="IH424" s="120"/>
      <c r="IR424" s="120"/>
      <c r="JB424" s="120"/>
      <c r="JL424" s="120"/>
      <c r="JV424" s="120"/>
    </row>
    <row xmlns:x14ac="http://schemas.microsoft.com/office/spreadsheetml/2009/9/ac" r="425" s="3" customFormat="true" x14ac:dyDescent="0.25">
      <c r="A425" s="378"/>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c r="IH425" s="120"/>
      <c r="IR425" s="120"/>
      <c r="JB425" s="120"/>
      <c r="JL425" s="120"/>
      <c r="JV425" s="120"/>
    </row>
    <row xmlns:x14ac="http://schemas.microsoft.com/office/spreadsheetml/2009/9/ac" r="426" s="3" customFormat="true" x14ac:dyDescent="0.25">
      <c r="A426" s="378"/>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c r="IH426" s="120"/>
      <c r="IR426" s="120"/>
      <c r="JB426" s="120"/>
      <c r="JL426" s="120"/>
      <c r="JV426" s="120"/>
    </row>
    <row xmlns:x14ac="http://schemas.microsoft.com/office/spreadsheetml/2009/9/ac" r="427" s="3" customFormat="true" x14ac:dyDescent="0.25">
      <c r="A427" s="378"/>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c r="IH427" s="120"/>
      <c r="IR427" s="120"/>
      <c r="JB427" s="120"/>
      <c r="JL427" s="120"/>
      <c r="JV427" s="120"/>
    </row>
    <row xmlns:x14ac="http://schemas.microsoft.com/office/spreadsheetml/2009/9/ac" r="428" s="3" customFormat="true" x14ac:dyDescent="0.25">
      <c r="A428" s="378"/>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c r="IH428" s="120"/>
      <c r="IR428" s="120"/>
      <c r="JB428" s="120"/>
      <c r="JL428" s="120"/>
      <c r="JV428" s="120"/>
    </row>
    <row xmlns:x14ac="http://schemas.microsoft.com/office/spreadsheetml/2009/9/ac" r="429" s="3" customFormat="true" x14ac:dyDescent="0.25">
      <c r="A429" s="378"/>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c r="IH429" s="120"/>
      <c r="IR429" s="120"/>
      <c r="JB429" s="120"/>
      <c r="JL429" s="120"/>
      <c r="JV429" s="120"/>
    </row>
    <row xmlns:x14ac="http://schemas.microsoft.com/office/spreadsheetml/2009/9/ac" r="430" s="3" customFormat="true" x14ac:dyDescent="0.25">
      <c r="A430" s="378"/>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c r="IH430" s="120"/>
      <c r="IR430" s="120"/>
      <c r="JB430" s="120"/>
      <c r="JL430" s="120"/>
      <c r="JV430" s="120"/>
    </row>
    <row xmlns:x14ac="http://schemas.microsoft.com/office/spreadsheetml/2009/9/ac" r="431" s="3" customFormat="true" x14ac:dyDescent="0.25">
      <c r="A431" s="378"/>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c r="IH431" s="120"/>
      <c r="IR431" s="120"/>
      <c r="JB431" s="120"/>
      <c r="JL431" s="120"/>
      <c r="JV431" s="120"/>
    </row>
    <row xmlns:x14ac="http://schemas.microsoft.com/office/spreadsheetml/2009/9/ac" r="432" s="3" customFormat="true" x14ac:dyDescent="0.25">
      <c r="A432" s="378"/>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c r="IH432" s="120"/>
      <c r="IR432" s="120"/>
      <c r="JB432" s="120"/>
      <c r="JL432" s="120"/>
      <c r="JV432" s="120"/>
    </row>
    <row xmlns:x14ac="http://schemas.microsoft.com/office/spreadsheetml/2009/9/ac" r="433" s="3" customFormat="true" x14ac:dyDescent="0.25">
      <c r="A433" s="378"/>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c r="IH433" s="120"/>
      <c r="IR433" s="120"/>
      <c r="JB433" s="120"/>
      <c r="JL433" s="120"/>
      <c r="JV433" s="120"/>
    </row>
    <row xmlns:x14ac="http://schemas.microsoft.com/office/spreadsheetml/2009/9/ac" r="434" s="3" customFormat="true" x14ac:dyDescent="0.25">
      <c r="A434" s="378"/>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c r="IH434" s="120"/>
      <c r="IR434" s="120"/>
      <c r="JB434" s="120"/>
      <c r="JL434" s="120"/>
      <c r="JV434" s="120"/>
    </row>
    <row xmlns:x14ac="http://schemas.microsoft.com/office/spreadsheetml/2009/9/ac" r="435" s="3" customFormat="true" x14ac:dyDescent="0.25">
      <c r="A435" s="378"/>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c r="IH435" s="120"/>
      <c r="IR435" s="120"/>
      <c r="JB435" s="120"/>
      <c r="JL435" s="120"/>
      <c r="JV435" s="120"/>
    </row>
    <row xmlns:x14ac="http://schemas.microsoft.com/office/spreadsheetml/2009/9/ac" r="436" s="3" customFormat="true" x14ac:dyDescent="0.25">
      <c r="A436" s="378"/>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c r="IH436" s="120"/>
      <c r="IR436" s="120"/>
      <c r="JB436" s="120"/>
      <c r="JL436" s="120"/>
      <c r="JV436" s="120"/>
    </row>
    <row xmlns:x14ac="http://schemas.microsoft.com/office/spreadsheetml/2009/9/ac" r="437" s="3" customFormat="true" x14ac:dyDescent="0.25">
      <c r="A437" s="378"/>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c r="IH437" s="120"/>
      <c r="IR437" s="120"/>
      <c r="JB437" s="120"/>
      <c r="JL437" s="120"/>
      <c r="JV437" s="120"/>
    </row>
    <row xmlns:x14ac="http://schemas.microsoft.com/office/spreadsheetml/2009/9/ac" r="438" s="3" customFormat="true" x14ac:dyDescent="0.25">
      <c r="A438" s="378"/>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c r="IH438" s="120"/>
      <c r="IR438" s="120"/>
      <c r="JB438" s="120"/>
      <c r="JL438" s="120"/>
      <c r="JV438" s="120"/>
    </row>
    <row xmlns:x14ac="http://schemas.microsoft.com/office/spreadsheetml/2009/9/ac" r="439" s="3" customFormat="true" x14ac:dyDescent="0.25">
      <c r="A439" s="378"/>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c r="IH439" s="120"/>
      <c r="IR439" s="120"/>
      <c r="JB439" s="120"/>
      <c r="JL439" s="120"/>
      <c r="JV439" s="120"/>
    </row>
    <row xmlns:x14ac="http://schemas.microsoft.com/office/spreadsheetml/2009/9/ac" r="440" s="3" customFormat="true" x14ac:dyDescent="0.25">
      <c r="A440" s="378"/>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c r="IH440" s="120"/>
      <c r="IR440" s="120"/>
      <c r="JB440" s="120"/>
      <c r="JL440" s="120"/>
      <c r="JV440" s="120"/>
    </row>
    <row xmlns:x14ac="http://schemas.microsoft.com/office/spreadsheetml/2009/9/ac" r="441" s="3" customFormat="true" x14ac:dyDescent="0.25">
      <c r="A441" s="378"/>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c r="IH441" s="120"/>
      <c r="IR441" s="120"/>
      <c r="JB441" s="120"/>
      <c r="JL441" s="120"/>
      <c r="JV441" s="120"/>
    </row>
    <row xmlns:x14ac="http://schemas.microsoft.com/office/spreadsheetml/2009/9/ac" r="442" s="3" customFormat="true" x14ac:dyDescent="0.25">
      <c r="A442" s="378"/>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c r="IH442" s="120"/>
      <c r="IR442" s="120"/>
      <c r="JB442" s="120"/>
      <c r="JL442" s="120"/>
      <c r="JV442" s="120"/>
    </row>
    <row xmlns:x14ac="http://schemas.microsoft.com/office/spreadsheetml/2009/9/ac" r="443" s="3" customFormat="true" x14ac:dyDescent="0.25">
      <c r="A443" s="378"/>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c r="IH443" s="120"/>
      <c r="IR443" s="120"/>
      <c r="JB443" s="120"/>
      <c r="JL443" s="120"/>
      <c r="JV443" s="120"/>
    </row>
    <row xmlns:x14ac="http://schemas.microsoft.com/office/spreadsheetml/2009/9/ac" r="444" s="3" customFormat="true" x14ac:dyDescent="0.25">
      <c r="A444" s="378"/>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c r="IH444" s="120"/>
      <c r="IR444" s="120"/>
      <c r="JB444" s="120"/>
      <c r="JL444" s="120"/>
      <c r="JV444" s="120"/>
    </row>
    <row xmlns:x14ac="http://schemas.microsoft.com/office/spreadsheetml/2009/9/ac" r="445" s="3" customFormat="true" x14ac:dyDescent="0.25">
      <c r="A445" s="378"/>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c r="IH445" s="120"/>
      <c r="IR445" s="120"/>
      <c r="JB445" s="120"/>
      <c r="JL445" s="120"/>
      <c r="JV445" s="120"/>
    </row>
    <row xmlns:x14ac="http://schemas.microsoft.com/office/spreadsheetml/2009/9/ac" r="446" s="3" customFormat="true" x14ac:dyDescent="0.25">
      <c r="A446" s="378"/>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c r="IH446" s="120"/>
      <c r="IR446" s="120"/>
      <c r="JB446" s="120"/>
      <c r="JL446" s="120"/>
      <c r="JV446" s="120"/>
    </row>
    <row xmlns:x14ac="http://schemas.microsoft.com/office/spreadsheetml/2009/9/ac" r="447" s="3" customFormat="true" x14ac:dyDescent="0.25">
      <c r="A447" s="378"/>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c r="IH447" s="120"/>
      <c r="IR447" s="120"/>
      <c r="JB447" s="120"/>
      <c r="JL447" s="120"/>
      <c r="JV447" s="120"/>
    </row>
    <row xmlns:x14ac="http://schemas.microsoft.com/office/spreadsheetml/2009/9/ac" r="448" s="3" customFormat="true" x14ac:dyDescent="0.25">
      <c r="A448" s="378"/>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c r="IH448" s="120"/>
      <c r="IR448" s="120"/>
      <c r="JB448" s="120"/>
      <c r="JL448" s="120"/>
      <c r="JV448" s="120"/>
    </row>
    <row xmlns:x14ac="http://schemas.microsoft.com/office/spreadsheetml/2009/9/ac" r="449" s="3" customFormat="true" x14ac:dyDescent="0.25">
      <c r="A449" s="378"/>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c r="IH449" s="120"/>
      <c r="IR449" s="120"/>
      <c r="JB449" s="120"/>
      <c r="JL449" s="120"/>
      <c r="JV449" s="120"/>
    </row>
    <row xmlns:x14ac="http://schemas.microsoft.com/office/spreadsheetml/2009/9/ac" r="450" s="3" customFormat="true" x14ac:dyDescent="0.25">
      <c r="A450" s="378"/>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c r="IH450" s="120"/>
      <c r="IR450" s="120"/>
      <c r="JB450" s="120"/>
      <c r="JL450" s="120"/>
      <c r="JV450" s="120"/>
    </row>
    <row xmlns:x14ac="http://schemas.microsoft.com/office/spreadsheetml/2009/9/ac" r="451" s="3" customFormat="true" x14ac:dyDescent="0.25">
      <c r="A451" s="378"/>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c r="IH451" s="120"/>
      <c r="IR451" s="120"/>
      <c r="JB451" s="120"/>
      <c r="JL451" s="120"/>
      <c r="JV451" s="120"/>
    </row>
    <row xmlns:x14ac="http://schemas.microsoft.com/office/spreadsheetml/2009/9/ac" r="452" s="3" customFormat="true" x14ac:dyDescent="0.25">
      <c r="A452" s="378"/>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c r="IH452" s="120"/>
      <c r="IR452" s="120"/>
      <c r="JB452" s="120"/>
      <c r="JL452" s="120"/>
      <c r="JV452" s="120"/>
    </row>
    <row xmlns:x14ac="http://schemas.microsoft.com/office/spreadsheetml/2009/9/ac" r="453" s="3" customFormat="true" x14ac:dyDescent="0.25">
      <c r="A453" s="378"/>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c r="IH453" s="120"/>
      <c r="IR453" s="120"/>
      <c r="JB453" s="120"/>
      <c r="JL453" s="120"/>
      <c r="JV453" s="120"/>
    </row>
    <row xmlns:x14ac="http://schemas.microsoft.com/office/spreadsheetml/2009/9/ac" r="454" s="3" customFormat="true" x14ac:dyDescent="0.25">
      <c r="A454" s="378"/>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c r="IH454" s="120"/>
      <c r="IR454" s="120"/>
      <c r="JB454" s="120"/>
      <c r="JL454" s="120"/>
      <c r="JV454" s="120"/>
    </row>
    <row xmlns:x14ac="http://schemas.microsoft.com/office/spreadsheetml/2009/9/ac" r="455" s="3" customFormat="true" x14ac:dyDescent="0.25">
      <c r="A455" s="378"/>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c r="IH455" s="120"/>
      <c r="IR455" s="120"/>
      <c r="JB455" s="120"/>
      <c r="JL455" s="120"/>
      <c r="JV455" s="120"/>
    </row>
    <row xmlns:x14ac="http://schemas.microsoft.com/office/spreadsheetml/2009/9/ac" r="456" s="3" customFormat="true" x14ac:dyDescent="0.25">
      <c r="A456" s="378"/>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c r="IH456" s="120"/>
      <c r="IR456" s="120"/>
      <c r="JB456" s="120"/>
      <c r="JL456" s="120"/>
      <c r="JV456" s="120"/>
    </row>
    <row xmlns:x14ac="http://schemas.microsoft.com/office/spreadsheetml/2009/9/ac" r="457" s="3" customFormat="true" x14ac:dyDescent="0.25">
      <c r="A457" s="378"/>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c r="IH457" s="120"/>
      <c r="IR457" s="120"/>
      <c r="JB457" s="120"/>
      <c r="JL457" s="120"/>
      <c r="JV457" s="120"/>
    </row>
    <row xmlns:x14ac="http://schemas.microsoft.com/office/spreadsheetml/2009/9/ac" r="458" s="3" customFormat="true" x14ac:dyDescent="0.25">
      <c r="A458" s="378"/>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c r="IH458" s="120"/>
      <c r="IR458" s="120"/>
      <c r="JB458" s="120"/>
      <c r="JL458" s="120"/>
      <c r="JV458" s="120"/>
    </row>
    <row xmlns:x14ac="http://schemas.microsoft.com/office/spreadsheetml/2009/9/ac" r="459" s="3" customFormat="true" x14ac:dyDescent="0.25">
      <c r="A459" s="378"/>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c r="IH459" s="120"/>
      <c r="IR459" s="120"/>
      <c r="JB459" s="120"/>
      <c r="JL459" s="120"/>
      <c r="JV459" s="120"/>
    </row>
    <row xmlns:x14ac="http://schemas.microsoft.com/office/spreadsheetml/2009/9/ac" r="460" s="3" customFormat="true" x14ac:dyDescent="0.25">
      <c r="A460" s="378"/>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c r="IH460" s="120"/>
      <c r="IR460" s="120"/>
      <c r="JB460" s="120"/>
      <c r="JL460" s="120"/>
      <c r="JV460" s="120"/>
    </row>
    <row xmlns:x14ac="http://schemas.microsoft.com/office/spreadsheetml/2009/9/ac" r="461" s="3" customFormat="true" x14ac:dyDescent="0.25">
      <c r="A461" s="378"/>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c r="IH461" s="120"/>
      <c r="IR461" s="120"/>
      <c r="JB461" s="120"/>
      <c r="JL461" s="120"/>
      <c r="JV461" s="120"/>
    </row>
    <row xmlns:x14ac="http://schemas.microsoft.com/office/spreadsheetml/2009/9/ac" r="462" s="3" customFormat="true" x14ac:dyDescent="0.25">
      <c r="A462" s="378"/>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c r="IH462" s="120"/>
      <c r="IR462" s="120"/>
      <c r="JB462" s="120"/>
      <c r="JL462" s="120"/>
      <c r="JV462" s="120"/>
    </row>
    <row xmlns:x14ac="http://schemas.microsoft.com/office/spreadsheetml/2009/9/ac" r="463" s="3" customFormat="true" x14ac:dyDescent="0.25">
      <c r="A463" s="378"/>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c r="IH463" s="120"/>
      <c r="IR463" s="120"/>
      <c r="JB463" s="120"/>
      <c r="JL463" s="120"/>
      <c r="JV463" s="120"/>
    </row>
    <row xmlns:x14ac="http://schemas.microsoft.com/office/spreadsheetml/2009/9/ac" r="464" s="3" customFormat="true" x14ac:dyDescent="0.25">
      <c r="A464" s="378"/>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c r="IH464" s="120"/>
      <c r="IR464" s="120"/>
      <c r="JB464" s="120"/>
      <c r="JL464" s="120"/>
      <c r="JV464" s="120"/>
    </row>
    <row xmlns:x14ac="http://schemas.microsoft.com/office/spreadsheetml/2009/9/ac" r="465" s="3" customFormat="true" x14ac:dyDescent="0.25">
      <c r="A465" s="378"/>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c r="IH465" s="120"/>
      <c r="IR465" s="120"/>
      <c r="JB465" s="120"/>
      <c r="JL465" s="120"/>
      <c r="JV465" s="120"/>
    </row>
    <row xmlns:x14ac="http://schemas.microsoft.com/office/spreadsheetml/2009/9/ac" r="466" s="3" customFormat="true" x14ac:dyDescent="0.25">
      <c r="A466" s="378"/>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c r="IH466" s="120"/>
      <c r="IR466" s="120"/>
      <c r="JB466" s="120"/>
      <c r="JL466" s="120"/>
      <c r="JV466" s="120"/>
    </row>
    <row xmlns:x14ac="http://schemas.microsoft.com/office/spreadsheetml/2009/9/ac" r="467" s="3" customFormat="true" x14ac:dyDescent="0.25">
      <c r="A467" s="378"/>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c r="IH467" s="120"/>
      <c r="IR467" s="120"/>
      <c r="JB467" s="120"/>
      <c r="JL467" s="120"/>
      <c r="JV467" s="120"/>
    </row>
    <row xmlns:x14ac="http://schemas.microsoft.com/office/spreadsheetml/2009/9/ac" r="468" s="3" customFormat="true" x14ac:dyDescent="0.25">
      <c r="A468" s="378"/>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c r="IH468" s="120"/>
      <c r="IR468" s="120"/>
      <c r="JB468" s="120"/>
      <c r="JL468" s="120"/>
      <c r="JV468" s="120"/>
    </row>
    <row xmlns:x14ac="http://schemas.microsoft.com/office/spreadsheetml/2009/9/ac" r="469" s="3" customFormat="true" x14ac:dyDescent="0.25">
      <c r="A469" s="378"/>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c r="IH469" s="120"/>
      <c r="IR469" s="120"/>
      <c r="JB469" s="120"/>
      <c r="JL469" s="120"/>
      <c r="JV469" s="120"/>
    </row>
    <row xmlns:x14ac="http://schemas.microsoft.com/office/spreadsheetml/2009/9/ac" r="470" s="3" customFormat="true" x14ac:dyDescent="0.25">
      <c r="A470" s="378"/>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c r="IH470" s="120"/>
      <c r="IR470" s="120"/>
      <c r="JB470" s="120"/>
      <c r="JL470" s="120"/>
      <c r="JV470" s="120"/>
    </row>
    <row xmlns:x14ac="http://schemas.microsoft.com/office/spreadsheetml/2009/9/ac" r="471" s="3" customFormat="true" x14ac:dyDescent="0.25">
      <c r="A471" s="378"/>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c r="IH471" s="120"/>
      <c r="IR471" s="120"/>
      <c r="JB471" s="120"/>
      <c r="JL471" s="120"/>
      <c r="JV471" s="120"/>
    </row>
    <row xmlns:x14ac="http://schemas.microsoft.com/office/spreadsheetml/2009/9/ac" r="472" s="3" customFormat="true" x14ac:dyDescent="0.25">
      <c r="A472" s="378"/>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c r="IH472" s="120"/>
      <c r="IR472" s="120"/>
      <c r="JB472" s="120"/>
      <c r="JL472" s="120"/>
      <c r="JV472" s="120"/>
    </row>
    <row xmlns:x14ac="http://schemas.microsoft.com/office/spreadsheetml/2009/9/ac" r="473" s="3" customFormat="true" x14ac:dyDescent="0.25">
      <c r="A473" s="378"/>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c r="IH473" s="120"/>
      <c r="IR473" s="120"/>
      <c r="JB473" s="120"/>
      <c r="JL473" s="120"/>
      <c r="JV473" s="120"/>
    </row>
    <row xmlns:x14ac="http://schemas.microsoft.com/office/spreadsheetml/2009/9/ac" r="474" s="3" customFormat="true" x14ac:dyDescent="0.25">
      <c r="A474" s="378"/>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c r="IH474" s="120"/>
      <c r="IR474" s="120"/>
      <c r="JB474" s="120"/>
      <c r="JL474" s="120"/>
      <c r="JV474" s="120"/>
    </row>
    <row xmlns:x14ac="http://schemas.microsoft.com/office/spreadsheetml/2009/9/ac" r="475" s="3" customFormat="true" x14ac:dyDescent="0.25">
      <c r="A475" s="378"/>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c r="IH475" s="120"/>
      <c r="IR475" s="120"/>
      <c r="JB475" s="120"/>
      <c r="JL475" s="120"/>
      <c r="JV475" s="120"/>
    </row>
    <row xmlns:x14ac="http://schemas.microsoft.com/office/spreadsheetml/2009/9/ac" r="476" s="3" customFormat="true" x14ac:dyDescent="0.25">
      <c r="A476" s="378"/>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c r="IH476" s="120"/>
      <c r="IR476" s="120"/>
      <c r="JB476" s="120"/>
      <c r="JL476" s="120"/>
      <c r="JV476" s="120"/>
    </row>
    <row xmlns:x14ac="http://schemas.microsoft.com/office/spreadsheetml/2009/9/ac" r="477" s="3" customFormat="true" x14ac:dyDescent="0.25">
      <c r="A477" s="378"/>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c r="IH477" s="120"/>
      <c r="IR477" s="120"/>
      <c r="JB477" s="120"/>
      <c r="JL477" s="120"/>
      <c r="JV477" s="120"/>
    </row>
    <row xmlns:x14ac="http://schemas.microsoft.com/office/spreadsheetml/2009/9/ac" r="478" s="3" customFormat="true" x14ac:dyDescent="0.25">
      <c r="A478" s="378"/>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c r="IH478" s="120"/>
      <c r="IR478" s="120"/>
      <c r="JB478" s="120"/>
      <c r="JL478" s="120"/>
      <c r="JV478" s="120"/>
    </row>
    <row xmlns:x14ac="http://schemas.microsoft.com/office/spreadsheetml/2009/9/ac" r="479" s="3" customFormat="true" x14ac:dyDescent="0.25">
      <c r="A479" s="378"/>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c r="IH479" s="120"/>
      <c r="IR479" s="120"/>
      <c r="JB479" s="120"/>
      <c r="JL479" s="120"/>
      <c r="JV479" s="120"/>
    </row>
    <row xmlns:x14ac="http://schemas.microsoft.com/office/spreadsheetml/2009/9/ac" r="480" s="3" customFormat="true" x14ac:dyDescent="0.25">
      <c r="A480" s="378"/>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c r="IH480" s="120"/>
      <c r="IR480" s="120"/>
      <c r="JB480" s="120"/>
      <c r="JL480" s="120"/>
      <c r="JV480" s="120"/>
    </row>
    <row xmlns:x14ac="http://schemas.microsoft.com/office/spreadsheetml/2009/9/ac" r="481" s="3" customFormat="true" x14ac:dyDescent="0.25">
      <c r="A481" s="378"/>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c r="IH481" s="120"/>
      <c r="IR481" s="120"/>
      <c r="JB481" s="120"/>
      <c r="JL481" s="120"/>
      <c r="JV481" s="120"/>
    </row>
    <row xmlns:x14ac="http://schemas.microsoft.com/office/spreadsheetml/2009/9/ac" r="482" s="3" customFormat="true" x14ac:dyDescent="0.25">
      <c r="A482" s="378"/>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c r="IH482" s="120"/>
      <c r="IR482" s="120"/>
      <c r="JB482" s="120"/>
      <c r="JL482" s="120"/>
      <c r="JV482" s="120"/>
    </row>
    <row xmlns:x14ac="http://schemas.microsoft.com/office/spreadsheetml/2009/9/ac" r="483" s="3" customFormat="true" x14ac:dyDescent="0.25">
      <c r="A483" s="378"/>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c r="IH483" s="120"/>
      <c r="IR483" s="120"/>
      <c r="JB483" s="120"/>
      <c r="JL483" s="120"/>
      <c r="JV483" s="120"/>
    </row>
    <row xmlns:x14ac="http://schemas.microsoft.com/office/spreadsheetml/2009/9/ac" r="484" s="3" customFormat="true" x14ac:dyDescent="0.25">
      <c r="A484" s="378"/>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c r="IH484" s="120"/>
      <c r="IR484" s="120"/>
      <c r="JB484" s="120"/>
      <c r="JL484" s="120"/>
      <c r="JV484" s="120"/>
    </row>
    <row xmlns:x14ac="http://schemas.microsoft.com/office/spreadsheetml/2009/9/ac" r="485" s="3" customFormat="true" x14ac:dyDescent="0.25">
      <c r="A485" s="378"/>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c r="IH485" s="120"/>
      <c r="IR485" s="120"/>
      <c r="JB485" s="120"/>
      <c r="JL485" s="120"/>
      <c r="JV485" s="120"/>
    </row>
    <row xmlns:x14ac="http://schemas.microsoft.com/office/spreadsheetml/2009/9/ac" r="486" s="3" customFormat="true" x14ac:dyDescent="0.25">
      <c r="A486" s="378"/>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c r="IH486" s="120"/>
      <c r="IR486" s="120"/>
      <c r="JB486" s="120"/>
      <c r="JL486" s="120"/>
      <c r="JV486" s="120"/>
    </row>
    <row xmlns:x14ac="http://schemas.microsoft.com/office/spreadsheetml/2009/9/ac" r="487" s="3" customFormat="true" x14ac:dyDescent="0.25">
      <c r="A487" s="378"/>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c r="IH487" s="120"/>
      <c r="IR487" s="120"/>
      <c r="JB487" s="120"/>
      <c r="JL487" s="120"/>
      <c r="JV487" s="120"/>
    </row>
    <row xmlns:x14ac="http://schemas.microsoft.com/office/spreadsheetml/2009/9/ac" r="488" s="3" customFormat="true" x14ac:dyDescent="0.25">
      <c r="A488" s="378"/>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c r="IH488" s="120"/>
      <c r="IR488" s="120"/>
      <c r="JB488" s="120"/>
      <c r="JL488" s="120"/>
      <c r="JV488" s="120"/>
    </row>
    <row xmlns:x14ac="http://schemas.microsoft.com/office/spreadsheetml/2009/9/ac" r="489" s="3" customFormat="true" x14ac:dyDescent="0.25">
      <c r="A489" s="378"/>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c r="IH489" s="120"/>
      <c r="IR489" s="120"/>
      <c r="JB489" s="120"/>
      <c r="JL489" s="120"/>
      <c r="JV489" s="120"/>
    </row>
    <row xmlns:x14ac="http://schemas.microsoft.com/office/spreadsheetml/2009/9/ac" r="490" s="3" customFormat="true" x14ac:dyDescent="0.25">
      <c r="A490" s="378"/>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c r="IH490" s="120"/>
      <c r="IR490" s="120"/>
      <c r="JB490" s="120"/>
      <c r="JL490" s="120"/>
      <c r="JV490" s="120"/>
    </row>
    <row xmlns:x14ac="http://schemas.microsoft.com/office/spreadsheetml/2009/9/ac" r="491" s="3" customFormat="true" x14ac:dyDescent="0.25">
      <c r="A491" s="378"/>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c r="IH491" s="120"/>
      <c r="IR491" s="120"/>
      <c r="JB491" s="120"/>
      <c r="JL491" s="120"/>
      <c r="JV491" s="120"/>
    </row>
    <row xmlns:x14ac="http://schemas.microsoft.com/office/spreadsheetml/2009/9/ac" r="492" s="3" customFormat="true" x14ac:dyDescent="0.25">
      <c r="A492" s="378"/>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c r="IH492" s="120"/>
      <c r="IR492" s="120"/>
      <c r="JB492" s="120"/>
      <c r="JL492" s="120"/>
      <c r="JV492" s="120"/>
    </row>
    <row xmlns:x14ac="http://schemas.microsoft.com/office/spreadsheetml/2009/9/ac" r="493" s="3" customFormat="true" x14ac:dyDescent="0.25">
      <c r="A493" s="378"/>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c r="IH493" s="120"/>
      <c r="IR493" s="120"/>
      <c r="JB493" s="120"/>
      <c r="JL493" s="120"/>
      <c r="JV493" s="120"/>
    </row>
    <row xmlns:x14ac="http://schemas.microsoft.com/office/spreadsheetml/2009/9/ac" r="494" s="3" customFormat="true" x14ac:dyDescent="0.25">
      <c r="A494" s="378"/>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c r="IH494" s="120"/>
      <c r="IR494" s="120"/>
      <c r="JB494" s="120"/>
      <c r="JL494" s="120"/>
      <c r="JV494" s="120"/>
    </row>
    <row xmlns:x14ac="http://schemas.microsoft.com/office/spreadsheetml/2009/9/ac" r="495" s="3" customFormat="true" x14ac:dyDescent="0.25">
      <c r="A495" s="378"/>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c r="IH495" s="120"/>
      <c r="IR495" s="120"/>
      <c r="JB495" s="120"/>
      <c r="JL495" s="120"/>
      <c r="JV495" s="120"/>
    </row>
    <row xmlns:x14ac="http://schemas.microsoft.com/office/spreadsheetml/2009/9/ac" r="496" s="3" customFormat="true" x14ac:dyDescent="0.25">
      <c r="A496" s="378"/>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c r="IH496" s="120"/>
      <c r="IR496" s="120"/>
      <c r="JB496" s="120"/>
      <c r="JL496" s="120"/>
      <c r="JV496" s="120"/>
    </row>
    <row xmlns:x14ac="http://schemas.microsoft.com/office/spreadsheetml/2009/9/ac" r="497" s="3" customFormat="true" x14ac:dyDescent="0.25">
      <c r="A497" s="378"/>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c r="IH497" s="120"/>
      <c r="IR497" s="120"/>
      <c r="JB497" s="120"/>
      <c r="JL497" s="120"/>
      <c r="JV497" s="120"/>
    </row>
    <row xmlns:x14ac="http://schemas.microsoft.com/office/spreadsheetml/2009/9/ac" r="498" s="3" customFormat="true" x14ac:dyDescent="0.25">
      <c r="A498" s="378"/>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c r="IH498" s="120"/>
      <c r="IR498" s="120"/>
      <c r="JB498" s="120"/>
      <c r="JL498" s="120"/>
      <c r="JV498" s="120"/>
    </row>
    <row xmlns:x14ac="http://schemas.microsoft.com/office/spreadsheetml/2009/9/ac" r="499" s="3" customFormat="true" x14ac:dyDescent="0.25">
      <c r="A499" s="378"/>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c r="IH499" s="120"/>
      <c r="IR499" s="120"/>
      <c r="JB499" s="120"/>
      <c r="JL499" s="120"/>
      <c r="JV499" s="120"/>
    </row>
    <row xmlns:x14ac="http://schemas.microsoft.com/office/spreadsheetml/2009/9/ac" r="500" s="3" customFormat="true" x14ac:dyDescent="0.25">
      <c r="A500" s="378"/>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c r="IH500" s="120"/>
      <c r="IR500" s="120"/>
      <c r="JB500" s="120"/>
      <c r="JL500" s="120"/>
      <c r="JV500" s="120"/>
    </row>
    <row xmlns:x14ac="http://schemas.microsoft.com/office/spreadsheetml/2009/9/ac" r="501" s="3" customFormat="true" x14ac:dyDescent="0.25">
      <c r="A501" s="378"/>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c r="IH501" s="120"/>
      <c r="IR501" s="120"/>
      <c r="JB501" s="120"/>
      <c r="JL501" s="120"/>
      <c r="JV501" s="120"/>
    </row>
    <row xmlns:x14ac="http://schemas.microsoft.com/office/spreadsheetml/2009/9/ac" r="502" s="3" customFormat="true" x14ac:dyDescent="0.25">
      <c r="A502" s="378"/>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c r="IH502" s="120"/>
      <c r="IR502" s="120"/>
      <c r="JB502" s="120"/>
      <c r="JL502" s="120"/>
      <c r="JV502" s="120"/>
    </row>
    <row xmlns:x14ac="http://schemas.microsoft.com/office/spreadsheetml/2009/9/ac" r="503" s="3" customFormat="true" x14ac:dyDescent="0.25">
      <c r="A503" s="378"/>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c r="IH503" s="120"/>
      <c r="IR503" s="120"/>
      <c r="JB503" s="120"/>
      <c r="JL503" s="120"/>
      <c r="JV503" s="120"/>
    </row>
    <row xmlns:x14ac="http://schemas.microsoft.com/office/spreadsheetml/2009/9/ac" r="504" s="3" customFormat="true" x14ac:dyDescent="0.25">
      <c r="A504" s="378"/>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c r="IH504" s="120"/>
      <c r="IR504" s="120"/>
      <c r="JB504" s="120"/>
      <c r="JL504" s="120"/>
      <c r="JV504" s="120"/>
    </row>
    <row xmlns:x14ac="http://schemas.microsoft.com/office/spreadsheetml/2009/9/ac" r="505" s="3" customFormat="true" x14ac:dyDescent="0.25">
      <c r="A505" s="378"/>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c r="IH505" s="120"/>
      <c r="IR505" s="120"/>
      <c r="JB505" s="120"/>
      <c r="JL505" s="120"/>
      <c r="JV505" s="120"/>
    </row>
    <row xmlns:x14ac="http://schemas.microsoft.com/office/spreadsheetml/2009/9/ac" r="506" s="3" customFormat="true" x14ac:dyDescent="0.25">
      <c r="A506" s="378"/>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c r="IH506" s="120"/>
      <c r="IR506" s="120"/>
      <c r="JB506" s="120"/>
      <c r="JL506" s="120"/>
      <c r="JV506" s="120"/>
    </row>
    <row xmlns:x14ac="http://schemas.microsoft.com/office/spreadsheetml/2009/9/ac" r="507" s="3" customFormat="true" x14ac:dyDescent="0.25">
      <c r="A507" s="378"/>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c r="IH507" s="120"/>
      <c r="IR507" s="120"/>
      <c r="JB507" s="120"/>
      <c r="JL507" s="120"/>
      <c r="JV507" s="120"/>
    </row>
    <row xmlns:x14ac="http://schemas.microsoft.com/office/spreadsheetml/2009/9/ac" r="508" s="3" customFormat="true" x14ac:dyDescent="0.25">
      <c r="A508" s="378"/>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c r="IH508" s="120"/>
      <c r="IR508" s="120"/>
      <c r="JB508" s="120"/>
      <c r="JL508" s="120"/>
      <c r="JV508" s="120"/>
    </row>
    <row xmlns:x14ac="http://schemas.microsoft.com/office/spreadsheetml/2009/9/ac" r="509" s="3" customFormat="true" x14ac:dyDescent="0.25">
      <c r="A509" s="378"/>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c r="IH509" s="120"/>
      <c r="IR509" s="120"/>
      <c r="JB509" s="120"/>
      <c r="JL509" s="120"/>
      <c r="JV509" s="120"/>
    </row>
    <row xmlns:x14ac="http://schemas.microsoft.com/office/spreadsheetml/2009/9/ac" r="510" s="3" customFormat="true" x14ac:dyDescent="0.25">
      <c r="A510" s="378"/>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c r="IH510" s="120"/>
      <c r="IR510" s="120"/>
      <c r="JB510" s="120"/>
      <c r="JL510" s="120"/>
      <c r="JV510" s="120"/>
    </row>
    <row xmlns:x14ac="http://schemas.microsoft.com/office/spreadsheetml/2009/9/ac" r="511" s="3" customFormat="true" x14ac:dyDescent="0.25">
      <c r="A511" s="378"/>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c r="IH511" s="120"/>
      <c r="IR511" s="120"/>
      <c r="JB511" s="120"/>
      <c r="JL511" s="120"/>
      <c r="JV511" s="120"/>
    </row>
    <row xmlns:x14ac="http://schemas.microsoft.com/office/spreadsheetml/2009/9/ac" r="512" s="3" customFormat="true" x14ac:dyDescent="0.25">
      <c r="A512" s="378"/>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c r="IH512" s="120"/>
      <c r="IR512" s="120"/>
      <c r="JB512" s="120"/>
      <c r="JL512" s="120"/>
      <c r="JV512" s="120"/>
    </row>
    <row xmlns:x14ac="http://schemas.microsoft.com/office/spreadsheetml/2009/9/ac" r="513" s="3" customFormat="true" x14ac:dyDescent="0.25">
      <c r="A513" s="378"/>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c r="IH513" s="120"/>
      <c r="IR513" s="120"/>
      <c r="JB513" s="120"/>
      <c r="JL513" s="120"/>
      <c r="JV513" s="120"/>
    </row>
    <row xmlns:x14ac="http://schemas.microsoft.com/office/spreadsheetml/2009/9/ac" r="514" s="3" customFormat="true" x14ac:dyDescent="0.25">
      <c r="A514" s="378"/>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c r="IH514" s="120"/>
      <c r="IR514" s="120"/>
      <c r="JB514" s="120"/>
      <c r="JL514" s="120"/>
      <c r="JV514" s="120"/>
    </row>
    <row xmlns:x14ac="http://schemas.microsoft.com/office/spreadsheetml/2009/9/ac" r="515" s="3" customFormat="true" x14ac:dyDescent="0.25">
      <c r="A515" s="378"/>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c r="IH515" s="120"/>
      <c r="IR515" s="120"/>
      <c r="JB515" s="120"/>
      <c r="JL515" s="120"/>
      <c r="JV515" s="120"/>
    </row>
    <row xmlns:x14ac="http://schemas.microsoft.com/office/spreadsheetml/2009/9/ac" r="516" s="3" customFormat="true" x14ac:dyDescent="0.25">
      <c r="A516" s="378"/>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c r="IH516" s="120"/>
      <c r="IR516" s="120"/>
      <c r="JB516" s="120"/>
      <c r="JL516" s="120"/>
      <c r="JV516" s="120"/>
    </row>
    <row xmlns:x14ac="http://schemas.microsoft.com/office/spreadsheetml/2009/9/ac" r="517" s="3" customFormat="true" x14ac:dyDescent="0.25">
      <c r="A517" s="378"/>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c r="IH517" s="120"/>
      <c r="IR517" s="120"/>
      <c r="JB517" s="120"/>
      <c r="JL517" s="120"/>
      <c r="JV517" s="120"/>
    </row>
    <row xmlns:x14ac="http://schemas.microsoft.com/office/spreadsheetml/2009/9/ac" r="518" s="3" customFormat="true" x14ac:dyDescent="0.25">
      <c r="A518" s="378"/>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c r="IH518" s="120"/>
      <c r="IR518" s="120"/>
      <c r="JB518" s="120"/>
      <c r="JL518" s="120"/>
      <c r="JV518" s="120"/>
    </row>
    <row xmlns:x14ac="http://schemas.microsoft.com/office/spreadsheetml/2009/9/ac" r="519" s="3" customFormat="true" x14ac:dyDescent="0.25">
      <c r="A519" s="378"/>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c r="IH519" s="120"/>
      <c r="IR519" s="120"/>
      <c r="JB519" s="120"/>
      <c r="JL519" s="120"/>
      <c r="JV519" s="120"/>
    </row>
    <row xmlns:x14ac="http://schemas.microsoft.com/office/spreadsheetml/2009/9/ac" r="520" s="3" customFormat="true" x14ac:dyDescent="0.25">
      <c r="A520" s="378"/>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c r="IH520" s="120"/>
      <c r="IR520" s="120"/>
      <c r="JB520" s="120"/>
      <c r="JL520" s="120"/>
      <c r="JV520" s="120"/>
    </row>
    <row xmlns:x14ac="http://schemas.microsoft.com/office/spreadsheetml/2009/9/ac" r="521" s="3" customFormat="true" x14ac:dyDescent="0.25">
      <c r="A521" s="378"/>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c r="IH521" s="120"/>
      <c r="IR521" s="120"/>
      <c r="JB521" s="120"/>
      <c r="JL521" s="120"/>
      <c r="JV521" s="120"/>
    </row>
    <row xmlns:x14ac="http://schemas.microsoft.com/office/spreadsheetml/2009/9/ac" r="522" s="3" customFormat="true" x14ac:dyDescent="0.25">
      <c r="A522" s="378"/>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c r="IH522" s="120"/>
      <c r="IR522" s="120"/>
      <c r="JB522" s="120"/>
      <c r="JL522" s="120"/>
      <c r="JV522" s="120"/>
    </row>
    <row xmlns:x14ac="http://schemas.microsoft.com/office/spreadsheetml/2009/9/ac" r="523" s="3" customFormat="true" x14ac:dyDescent="0.25">
      <c r="A523" s="378"/>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c r="IH523" s="120"/>
      <c r="IR523" s="120"/>
      <c r="JB523" s="120"/>
      <c r="JL523" s="120"/>
      <c r="JV523" s="120"/>
    </row>
    <row xmlns:x14ac="http://schemas.microsoft.com/office/spreadsheetml/2009/9/ac" r="524" s="3" customFormat="true" x14ac:dyDescent="0.25">
      <c r="A524" s="378"/>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c r="IH524" s="120"/>
      <c r="IR524" s="120"/>
      <c r="JB524" s="120"/>
      <c r="JL524" s="120"/>
      <c r="JV524" s="120"/>
    </row>
    <row xmlns:x14ac="http://schemas.microsoft.com/office/spreadsheetml/2009/9/ac" r="525" s="3" customFormat="true" x14ac:dyDescent="0.25">
      <c r="A525" s="378"/>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c r="IH525" s="120"/>
      <c r="IR525" s="120"/>
      <c r="JB525" s="120"/>
      <c r="JL525" s="120"/>
      <c r="JV525" s="120"/>
    </row>
    <row xmlns:x14ac="http://schemas.microsoft.com/office/spreadsheetml/2009/9/ac" r="526" s="3" customFormat="true" x14ac:dyDescent="0.25">
      <c r="A526" s="378"/>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c r="IH526" s="120"/>
      <c r="IR526" s="120"/>
      <c r="JB526" s="120"/>
      <c r="JL526" s="120"/>
      <c r="JV526" s="120"/>
    </row>
    <row xmlns:x14ac="http://schemas.microsoft.com/office/spreadsheetml/2009/9/ac" r="527" s="3" customFormat="true" x14ac:dyDescent="0.25">
      <c r="A527" s="378"/>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c r="IH527" s="120"/>
      <c r="IR527" s="120"/>
      <c r="JB527" s="120"/>
      <c r="JL527" s="120"/>
      <c r="JV527" s="120"/>
    </row>
    <row xmlns:x14ac="http://schemas.microsoft.com/office/spreadsheetml/2009/9/ac" r="528" s="3" customFormat="true" x14ac:dyDescent="0.25">
      <c r="A528" s="378"/>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c r="IH528" s="120"/>
      <c r="IR528" s="120"/>
      <c r="JB528" s="120"/>
      <c r="JL528" s="120"/>
      <c r="JV528" s="120"/>
    </row>
    <row xmlns:x14ac="http://schemas.microsoft.com/office/spreadsheetml/2009/9/ac" r="529" s="3" customFormat="true" x14ac:dyDescent="0.25">
      <c r="A529" s="378"/>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c r="IH529" s="120"/>
      <c r="IR529" s="120"/>
      <c r="JB529" s="120"/>
      <c r="JL529" s="120"/>
      <c r="JV529" s="120"/>
    </row>
    <row xmlns:x14ac="http://schemas.microsoft.com/office/spreadsheetml/2009/9/ac" r="530" s="3" customFormat="true" x14ac:dyDescent="0.25">
      <c r="A530" s="378"/>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c r="IH530" s="120"/>
      <c r="IR530" s="120"/>
      <c r="JB530" s="120"/>
      <c r="JL530" s="120"/>
      <c r="JV530" s="120"/>
    </row>
    <row xmlns:x14ac="http://schemas.microsoft.com/office/spreadsheetml/2009/9/ac" r="531" s="3" customFormat="true" x14ac:dyDescent="0.25">
      <c r="A531" s="378"/>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c r="IH531" s="120"/>
      <c r="IR531" s="120"/>
      <c r="JB531" s="120"/>
      <c r="JL531" s="120"/>
      <c r="JV531" s="120"/>
    </row>
    <row xmlns:x14ac="http://schemas.microsoft.com/office/spreadsheetml/2009/9/ac" r="532" s="3" customFormat="true" x14ac:dyDescent="0.25">
      <c r="A532" s="378"/>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c r="IH532" s="120"/>
      <c r="IR532" s="120"/>
      <c r="JB532" s="120"/>
      <c r="JL532" s="120"/>
      <c r="JV532" s="120"/>
    </row>
    <row xmlns:x14ac="http://schemas.microsoft.com/office/spreadsheetml/2009/9/ac" r="533" s="3" customFormat="true" x14ac:dyDescent="0.25">
      <c r="A533" s="378"/>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c r="IH533" s="120"/>
      <c r="IR533" s="120"/>
      <c r="JB533" s="120"/>
      <c r="JL533" s="120"/>
      <c r="JV533" s="120"/>
    </row>
    <row xmlns:x14ac="http://schemas.microsoft.com/office/spreadsheetml/2009/9/ac" r="534" s="3" customFormat="true" x14ac:dyDescent="0.25">
      <c r="A534" s="378"/>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c r="IH534" s="120"/>
      <c r="IR534" s="120"/>
      <c r="JB534" s="120"/>
      <c r="JL534" s="120"/>
      <c r="JV534" s="120"/>
    </row>
    <row xmlns:x14ac="http://schemas.microsoft.com/office/spreadsheetml/2009/9/ac" r="535" s="3" customFormat="true" x14ac:dyDescent="0.25">
      <c r="A535" s="378"/>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c r="IH535" s="120"/>
      <c r="IR535" s="120"/>
      <c r="JB535" s="120"/>
      <c r="JL535" s="120"/>
      <c r="JV535" s="120"/>
    </row>
    <row xmlns:x14ac="http://schemas.microsoft.com/office/spreadsheetml/2009/9/ac" r="536" s="3" customFormat="true" x14ac:dyDescent="0.25">
      <c r="A536" s="378"/>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c r="IH536" s="120"/>
      <c r="IR536" s="120"/>
      <c r="JB536" s="120"/>
      <c r="JL536" s="120"/>
      <c r="JV536" s="120"/>
    </row>
    <row xmlns:x14ac="http://schemas.microsoft.com/office/spreadsheetml/2009/9/ac" r="537" s="3" customFormat="true" x14ac:dyDescent="0.25">
      <c r="A537" s="378"/>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c r="IH537" s="120"/>
      <c r="IR537" s="120"/>
      <c r="JB537" s="120"/>
      <c r="JL537" s="120"/>
      <c r="JV537" s="120"/>
    </row>
    <row xmlns:x14ac="http://schemas.microsoft.com/office/spreadsheetml/2009/9/ac" r="538" s="3" customFormat="true" x14ac:dyDescent="0.25">
      <c r="A538" s="378"/>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c r="IH538" s="120"/>
      <c r="IR538" s="120"/>
      <c r="JB538" s="120"/>
      <c r="JL538" s="120"/>
      <c r="JV538" s="120"/>
    </row>
    <row xmlns:x14ac="http://schemas.microsoft.com/office/spreadsheetml/2009/9/ac" r="539" s="3" customFormat="true" x14ac:dyDescent="0.25">
      <c r="A539" s="378"/>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c r="IH539" s="120"/>
      <c r="IR539" s="120"/>
      <c r="JB539" s="120"/>
      <c r="JL539" s="120"/>
      <c r="JV539" s="120"/>
    </row>
    <row xmlns:x14ac="http://schemas.microsoft.com/office/spreadsheetml/2009/9/ac" r="540" s="3" customFormat="true" x14ac:dyDescent="0.25">
      <c r="A540" s="378"/>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c r="IH540" s="120"/>
      <c r="IR540" s="120"/>
      <c r="JB540" s="120"/>
      <c r="JL540" s="120"/>
      <c r="JV540" s="120"/>
    </row>
    <row xmlns:x14ac="http://schemas.microsoft.com/office/spreadsheetml/2009/9/ac" r="541" s="3" customFormat="true" x14ac:dyDescent="0.25">
      <c r="A541" s="378"/>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c r="IH541" s="120"/>
      <c r="IR541" s="120"/>
      <c r="JB541" s="120"/>
      <c r="JL541" s="120"/>
      <c r="JV541" s="120"/>
    </row>
    <row xmlns:x14ac="http://schemas.microsoft.com/office/spreadsheetml/2009/9/ac" r="542" s="3" customFormat="true" x14ac:dyDescent="0.25">
      <c r="A542" s="378"/>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c r="IH542" s="120"/>
      <c r="IR542" s="120"/>
      <c r="JB542" s="120"/>
      <c r="JL542" s="120"/>
      <c r="JV542" s="120"/>
    </row>
    <row xmlns:x14ac="http://schemas.microsoft.com/office/spreadsheetml/2009/9/ac" r="543" s="3" customFormat="true" x14ac:dyDescent="0.25">
      <c r="A543" s="378"/>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c r="IH543" s="120"/>
      <c r="IR543" s="120"/>
      <c r="JB543" s="120"/>
      <c r="JL543" s="120"/>
      <c r="JV543" s="120"/>
    </row>
    <row xmlns:x14ac="http://schemas.microsoft.com/office/spreadsheetml/2009/9/ac" r="544" s="3" customFormat="true" x14ac:dyDescent="0.25">
      <c r="A544" s="378"/>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c r="IH544" s="120"/>
      <c r="IR544" s="120"/>
      <c r="JB544" s="120"/>
      <c r="JL544" s="120"/>
      <c r="JV544" s="120"/>
    </row>
    <row xmlns:x14ac="http://schemas.microsoft.com/office/spreadsheetml/2009/9/ac" r="545" s="3" customFormat="true" x14ac:dyDescent="0.25">
      <c r="A545" s="378"/>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c r="IH545" s="120"/>
      <c r="IR545" s="120"/>
      <c r="JB545" s="120"/>
      <c r="JL545" s="120"/>
      <c r="JV545" s="120"/>
    </row>
    <row xmlns:x14ac="http://schemas.microsoft.com/office/spreadsheetml/2009/9/ac" r="546" s="3" customFormat="true" x14ac:dyDescent="0.25">
      <c r="A546" s="378"/>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c r="IH546" s="120"/>
      <c r="IR546" s="120"/>
      <c r="JB546" s="120"/>
      <c r="JL546" s="120"/>
      <c r="JV546" s="120"/>
    </row>
    <row xmlns:x14ac="http://schemas.microsoft.com/office/spreadsheetml/2009/9/ac" r="547" s="3" customFormat="true" x14ac:dyDescent="0.25">
      <c r="A547" s="378"/>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c r="IH547" s="120"/>
      <c r="IR547" s="120"/>
      <c r="JB547" s="120"/>
      <c r="JL547" s="120"/>
      <c r="JV547" s="120"/>
    </row>
    <row xmlns:x14ac="http://schemas.microsoft.com/office/spreadsheetml/2009/9/ac" r="548" s="3" customFormat="true" x14ac:dyDescent="0.25">
      <c r="A548" s="378"/>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c r="IH548" s="120"/>
      <c r="IR548" s="120"/>
      <c r="JB548" s="120"/>
      <c r="JL548" s="120"/>
      <c r="JV548" s="120"/>
    </row>
    <row xmlns:x14ac="http://schemas.microsoft.com/office/spreadsheetml/2009/9/ac" r="549" s="3" customFormat="true" x14ac:dyDescent="0.25">
      <c r="A549" s="378"/>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c r="IH549" s="120"/>
      <c r="IR549" s="120"/>
      <c r="JB549" s="120"/>
      <c r="JL549" s="120"/>
      <c r="JV549" s="120"/>
    </row>
    <row xmlns:x14ac="http://schemas.microsoft.com/office/spreadsheetml/2009/9/ac" r="550" s="3" customFormat="true" x14ac:dyDescent="0.25">
      <c r="A550" s="378"/>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c r="IH550" s="120"/>
      <c r="IR550" s="120"/>
      <c r="JB550" s="120"/>
      <c r="JL550" s="120"/>
      <c r="JV550" s="120"/>
    </row>
    <row xmlns:x14ac="http://schemas.microsoft.com/office/spreadsheetml/2009/9/ac" r="551" s="3" customFormat="true" x14ac:dyDescent="0.25">
      <c r="A551" s="378"/>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c r="IH551" s="120"/>
      <c r="IR551" s="120"/>
      <c r="JB551" s="120"/>
      <c r="JL551" s="120"/>
      <c r="JV551" s="120"/>
    </row>
    <row xmlns:x14ac="http://schemas.microsoft.com/office/spreadsheetml/2009/9/ac" r="552" s="3" customFormat="true" x14ac:dyDescent="0.25">
      <c r="A552" s="378"/>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c r="IH552" s="120"/>
      <c r="IR552" s="120"/>
      <c r="JB552" s="120"/>
      <c r="JL552" s="120"/>
      <c r="JV552" s="120"/>
    </row>
    <row xmlns:x14ac="http://schemas.microsoft.com/office/spreadsheetml/2009/9/ac" r="553" s="3" customFormat="true" x14ac:dyDescent="0.25">
      <c r="A553" s="378"/>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c r="IH553" s="120"/>
      <c r="IR553" s="120"/>
      <c r="JB553" s="120"/>
      <c r="JL553" s="120"/>
      <c r="JV553" s="120"/>
    </row>
    <row xmlns:x14ac="http://schemas.microsoft.com/office/spreadsheetml/2009/9/ac" r="554" s="3" customFormat="true" x14ac:dyDescent="0.25">
      <c r="A554" s="378"/>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c r="IH554" s="120"/>
      <c r="IR554" s="120"/>
      <c r="JB554" s="120"/>
      <c r="JL554" s="120"/>
      <c r="JV554" s="120"/>
    </row>
    <row xmlns:x14ac="http://schemas.microsoft.com/office/spreadsheetml/2009/9/ac" r="555" s="3" customFormat="true" x14ac:dyDescent="0.25">
      <c r="A555" s="378"/>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c r="IH555" s="120"/>
      <c r="IR555" s="120"/>
      <c r="JB555" s="120"/>
      <c r="JL555" s="120"/>
      <c r="JV555" s="120"/>
    </row>
    <row xmlns:x14ac="http://schemas.microsoft.com/office/spreadsheetml/2009/9/ac" r="556" s="3" customFormat="true" x14ac:dyDescent="0.25">
      <c r="A556" s="378"/>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c r="IH556" s="120"/>
      <c r="IR556" s="120"/>
      <c r="JB556" s="120"/>
      <c r="JL556" s="120"/>
      <c r="JV556" s="120"/>
    </row>
    <row xmlns:x14ac="http://schemas.microsoft.com/office/spreadsheetml/2009/9/ac" r="557" s="3" customFormat="true" x14ac:dyDescent="0.25">
      <c r="A557" s="378"/>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c r="IH557" s="120"/>
      <c r="IR557" s="120"/>
      <c r="JB557" s="120"/>
      <c r="JL557" s="120"/>
      <c r="JV557" s="120"/>
    </row>
    <row xmlns:x14ac="http://schemas.microsoft.com/office/spreadsheetml/2009/9/ac" r="558" s="3" customFormat="true" x14ac:dyDescent="0.25">
      <c r="A558" s="378"/>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c r="IH558" s="120"/>
      <c r="IR558" s="120"/>
      <c r="JB558" s="120"/>
      <c r="JL558" s="120"/>
      <c r="JV558" s="120"/>
    </row>
    <row xmlns:x14ac="http://schemas.microsoft.com/office/spreadsheetml/2009/9/ac" r="559" s="3" customFormat="true" x14ac:dyDescent="0.25">
      <c r="A559" s="378"/>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c r="IH559" s="120"/>
      <c r="IR559" s="120"/>
      <c r="JB559" s="120"/>
      <c r="JL559" s="120"/>
      <c r="JV559" s="120"/>
    </row>
    <row xmlns:x14ac="http://schemas.microsoft.com/office/spreadsheetml/2009/9/ac" r="560" s="3" customFormat="true" x14ac:dyDescent="0.25">
      <c r="A560" s="378"/>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c r="IH560" s="120"/>
      <c r="IR560" s="120"/>
      <c r="JB560" s="120"/>
      <c r="JL560" s="120"/>
      <c r="JV560" s="120"/>
    </row>
    <row xmlns:x14ac="http://schemas.microsoft.com/office/spreadsheetml/2009/9/ac" r="561" s="3" customFormat="true" x14ac:dyDescent="0.25">
      <c r="A561" s="378"/>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c r="IH561" s="120"/>
      <c r="IR561" s="120"/>
      <c r="JB561" s="120"/>
      <c r="JL561" s="120"/>
      <c r="JV561" s="120"/>
    </row>
    <row xmlns:x14ac="http://schemas.microsoft.com/office/spreadsheetml/2009/9/ac" r="562" s="3" customFormat="true" x14ac:dyDescent="0.25">
      <c r="A562" s="378"/>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c r="IH562" s="120"/>
      <c r="IR562" s="120"/>
      <c r="JB562" s="120"/>
      <c r="JL562" s="120"/>
      <c r="JV562" s="120"/>
    </row>
    <row xmlns:x14ac="http://schemas.microsoft.com/office/spreadsheetml/2009/9/ac" r="563" s="3" customFormat="true" x14ac:dyDescent="0.25">
      <c r="A563" s="378"/>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c r="IH563" s="120"/>
      <c r="IR563" s="120"/>
      <c r="JB563" s="120"/>
      <c r="JL563" s="120"/>
      <c r="JV563" s="120"/>
    </row>
    <row xmlns:x14ac="http://schemas.microsoft.com/office/spreadsheetml/2009/9/ac" r="564" s="3" customFormat="true" x14ac:dyDescent="0.25">
      <c r="A564" s="378"/>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c r="IH564" s="120"/>
      <c r="IR564" s="120"/>
      <c r="JB564" s="120"/>
      <c r="JL564" s="120"/>
      <c r="JV564" s="120"/>
    </row>
    <row xmlns:x14ac="http://schemas.microsoft.com/office/spreadsheetml/2009/9/ac" r="565" s="3" customFormat="true" x14ac:dyDescent="0.25">
      <c r="A565" s="378"/>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c r="IH565" s="120"/>
      <c r="IR565" s="120"/>
      <c r="JB565" s="120"/>
      <c r="JL565" s="120"/>
      <c r="JV565" s="120"/>
    </row>
    <row xmlns:x14ac="http://schemas.microsoft.com/office/spreadsheetml/2009/9/ac" r="566" s="3" customFormat="true" x14ac:dyDescent="0.25">
      <c r="A566" s="378"/>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c r="IH566" s="120"/>
      <c r="IR566" s="120"/>
      <c r="JB566" s="120"/>
      <c r="JL566" s="120"/>
      <c r="JV566" s="120"/>
    </row>
    <row xmlns:x14ac="http://schemas.microsoft.com/office/spreadsheetml/2009/9/ac" r="567" s="3" customFormat="true" x14ac:dyDescent="0.25">
      <c r="A567" s="378"/>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c r="IH567" s="120"/>
      <c r="IR567" s="120"/>
      <c r="JB567" s="120"/>
      <c r="JL567" s="120"/>
      <c r="JV567" s="120"/>
    </row>
    <row xmlns:x14ac="http://schemas.microsoft.com/office/spreadsheetml/2009/9/ac" r="568" s="3" customFormat="true" x14ac:dyDescent="0.25">
      <c r="A568" s="378"/>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c r="IH568" s="120"/>
      <c r="IR568" s="120"/>
      <c r="JB568" s="120"/>
      <c r="JL568" s="120"/>
      <c r="JV568" s="120"/>
    </row>
    <row xmlns:x14ac="http://schemas.microsoft.com/office/spreadsheetml/2009/9/ac" r="569" s="3" customFormat="true" x14ac:dyDescent="0.25">
      <c r="A569" s="378"/>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c r="IH569" s="120"/>
      <c r="IR569" s="120"/>
      <c r="JB569" s="120"/>
      <c r="JL569" s="120"/>
      <c r="JV569" s="120"/>
    </row>
    <row xmlns:x14ac="http://schemas.microsoft.com/office/spreadsheetml/2009/9/ac" r="570" s="3" customFormat="true" x14ac:dyDescent="0.25">
      <c r="A570" s="378"/>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c r="IH570" s="120"/>
      <c r="IR570" s="120"/>
      <c r="JB570" s="120"/>
      <c r="JL570" s="120"/>
      <c r="JV570" s="120"/>
    </row>
    <row xmlns:x14ac="http://schemas.microsoft.com/office/spreadsheetml/2009/9/ac" r="571" s="3" customFormat="true" x14ac:dyDescent="0.25">
      <c r="A571" s="378"/>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c r="IH571" s="120"/>
      <c r="IR571" s="120"/>
      <c r="JB571" s="120"/>
      <c r="JL571" s="120"/>
      <c r="JV571" s="120"/>
    </row>
    <row xmlns:x14ac="http://schemas.microsoft.com/office/spreadsheetml/2009/9/ac" r="572" s="3" customFormat="true" x14ac:dyDescent="0.25">
      <c r="A572" s="378"/>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c r="IH572" s="120"/>
      <c r="IR572" s="120"/>
      <c r="JB572" s="120"/>
      <c r="JL572" s="120"/>
      <c r="JV572" s="120"/>
    </row>
    <row xmlns:x14ac="http://schemas.microsoft.com/office/spreadsheetml/2009/9/ac" r="573" s="3" customFormat="true" x14ac:dyDescent="0.25">
      <c r="A573" s="378"/>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c r="IH573" s="120"/>
      <c r="IR573" s="120"/>
      <c r="JB573" s="120"/>
      <c r="JL573" s="120"/>
      <c r="JV573" s="120"/>
    </row>
    <row xmlns:x14ac="http://schemas.microsoft.com/office/spreadsheetml/2009/9/ac" r="574" s="3" customFormat="true" x14ac:dyDescent="0.25">
      <c r="A574" s="378"/>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c r="IH574" s="120"/>
      <c r="IR574" s="120"/>
      <c r="JB574" s="120"/>
      <c r="JL574" s="120"/>
      <c r="JV574" s="120"/>
    </row>
    <row xmlns:x14ac="http://schemas.microsoft.com/office/spreadsheetml/2009/9/ac" r="575" s="3" customFormat="true" x14ac:dyDescent="0.25">
      <c r="A575" s="378"/>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c r="IH575" s="120"/>
      <c r="IR575" s="120"/>
      <c r="JB575" s="120"/>
      <c r="JL575" s="120"/>
      <c r="JV575" s="120"/>
    </row>
    <row xmlns:x14ac="http://schemas.microsoft.com/office/spreadsheetml/2009/9/ac" r="576" s="3" customFormat="true" x14ac:dyDescent="0.25">
      <c r="A576" s="378"/>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c r="IH576" s="120"/>
      <c r="IR576" s="120"/>
      <c r="JB576" s="120"/>
      <c r="JL576" s="120"/>
      <c r="JV576" s="120"/>
    </row>
    <row xmlns:x14ac="http://schemas.microsoft.com/office/spreadsheetml/2009/9/ac" r="577" s="3" customFormat="true" x14ac:dyDescent="0.25">
      <c r="A577" s="378"/>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c r="IH577" s="120"/>
      <c r="IR577" s="120"/>
      <c r="JB577" s="120"/>
      <c r="JL577" s="120"/>
      <c r="JV577" s="120"/>
    </row>
    <row xmlns:x14ac="http://schemas.microsoft.com/office/spreadsheetml/2009/9/ac" r="578" s="3" customFormat="true" x14ac:dyDescent="0.25">
      <c r="A578" s="378"/>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c r="IH578" s="120"/>
      <c r="IR578" s="120"/>
      <c r="JB578" s="120"/>
      <c r="JL578" s="120"/>
      <c r="JV578" s="120"/>
    </row>
    <row xmlns:x14ac="http://schemas.microsoft.com/office/spreadsheetml/2009/9/ac" r="579" s="3" customFormat="true" x14ac:dyDescent="0.25">
      <c r="A579" s="378"/>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c r="IH579" s="120"/>
      <c r="IR579" s="120"/>
      <c r="JB579" s="120"/>
      <c r="JL579" s="120"/>
      <c r="JV579" s="120"/>
    </row>
    <row xmlns:x14ac="http://schemas.microsoft.com/office/spreadsheetml/2009/9/ac" r="580" s="3" customFormat="true" x14ac:dyDescent="0.25">
      <c r="A580" s="378"/>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c r="IH580" s="120"/>
      <c r="IR580" s="120"/>
      <c r="JB580" s="120"/>
      <c r="JL580" s="120"/>
      <c r="JV580" s="120"/>
    </row>
    <row xmlns:x14ac="http://schemas.microsoft.com/office/spreadsheetml/2009/9/ac" r="581" s="3" customFormat="true" x14ac:dyDescent="0.25">
      <c r="A581" s="378"/>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c r="IH581" s="120"/>
      <c r="IR581" s="120"/>
      <c r="JB581" s="120"/>
      <c r="JL581" s="120"/>
      <c r="JV581" s="120"/>
    </row>
    <row xmlns:x14ac="http://schemas.microsoft.com/office/spreadsheetml/2009/9/ac" r="582" s="3" customFormat="true" x14ac:dyDescent="0.25">
      <c r="A582" s="378"/>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c r="IH582" s="120"/>
      <c r="IR582" s="120"/>
      <c r="JB582" s="120"/>
      <c r="JL582" s="120"/>
      <c r="JV582" s="120"/>
    </row>
    <row xmlns:x14ac="http://schemas.microsoft.com/office/spreadsheetml/2009/9/ac" r="583" s="3" customFormat="true" x14ac:dyDescent="0.25">
      <c r="A583" s="378"/>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c r="IH583" s="120"/>
      <c r="IR583" s="120"/>
      <c r="JB583" s="120"/>
      <c r="JL583" s="120"/>
      <c r="JV583" s="120"/>
    </row>
    <row xmlns:x14ac="http://schemas.microsoft.com/office/spreadsheetml/2009/9/ac" r="584" s="3" customFormat="true" x14ac:dyDescent="0.25">
      <c r="A584" s="378"/>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c r="IH584" s="120"/>
      <c r="IR584" s="120"/>
      <c r="JB584" s="120"/>
      <c r="JL584" s="120"/>
      <c r="JV584" s="120"/>
    </row>
    <row xmlns:x14ac="http://schemas.microsoft.com/office/spreadsheetml/2009/9/ac" r="585" s="3" customFormat="true" x14ac:dyDescent="0.25">
      <c r="A585" s="378"/>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c r="IH585" s="120"/>
      <c r="IR585" s="120"/>
      <c r="JB585" s="120"/>
      <c r="JL585" s="120"/>
      <c r="JV585" s="120"/>
    </row>
    <row xmlns:x14ac="http://schemas.microsoft.com/office/spreadsheetml/2009/9/ac" r="586" s="3" customFormat="true" x14ac:dyDescent="0.25">
      <c r="A586" s="378"/>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c r="IH586" s="120"/>
      <c r="IR586" s="120"/>
      <c r="JB586" s="120"/>
      <c r="JL586" s="120"/>
      <c r="JV586" s="120"/>
    </row>
    <row xmlns:x14ac="http://schemas.microsoft.com/office/spreadsheetml/2009/9/ac" r="587" s="3" customFormat="true" x14ac:dyDescent="0.25">
      <c r="A587" s="378"/>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c r="IH587" s="120"/>
      <c r="IR587" s="120"/>
      <c r="JB587" s="120"/>
      <c r="JL587" s="120"/>
      <c r="JV587" s="120"/>
    </row>
    <row xmlns:x14ac="http://schemas.microsoft.com/office/spreadsheetml/2009/9/ac" r="588" s="3" customFormat="true" x14ac:dyDescent="0.25">
      <c r="A588" s="378"/>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c r="IH588" s="120"/>
      <c r="IR588" s="120"/>
      <c r="JB588" s="120"/>
      <c r="JL588" s="120"/>
      <c r="JV588" s="120"/>
    </row>
    <row xmlns:x14ac="http://schemas.microsoft.com/office/spreadsheetml/2009/9/ac" r="589" s="3" customFormat="true" x14ac:dyDescent="0.25">
      <c r="A589" s="378"/>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c r="IH589" s="120"/>
      <c r="IR589" s="120"/>
      <c r="JB589" s="120"/>
      <c r="JL589" s="120"/>
      <c r="JV589" s="120"/>
    </row>
    <row xmlns:x14ac="http://schemas.microsoft.com/office/spreadsheetml/2009/9/ac" r="590" s="3" customFormat="true" x14ac:dyDescent="0.25">
      <c r="A590" s="378"/>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c r="IH590" s="120"/>
      <c r="IR590" s="120"/>
      <c r="JB590" s="120"/>
      <c r="JL590" s="120"/>
      <c r="JV590" s="120"/>
    </row>
    <row xmlns:x14ac="http://schemas.microsoft.com/office/spreadsheetml/2009/9/ac" r="591" s="3" customFormat="true" x14ac:dyDescent="0.25">
      <c r="A591" s="378"/>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c r="IH591" s="120"/>
      <c r="IR591" s="120"/>
      <c r="JB591" s="120"/>
      <c r="JL591" s="120"/>
      <c r="JV591" s="120"/>
    </row>
    <row xmlns:x14ac="http://schemas.microsoft.com/office/spreadsheetml/2009/9/ac" r="592" s="3" customFormat="true" x14ac:dyDescent="0.25">
      <c r="A592" s="378"/>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c r="IH592" s="120"/>
      <c r="IR592" s="120"/>
      <c r="JB592" s="120"/>
      <c r="JL592" s="120"/>
      <c r="JV592" s="120"/>
    </row>
    <row xmlns:x14ac="http://schemas.microsoft.com/office/spreadsheetml/2009/9/ac" r="593" s="3" customFormat="true" x14ac:dyDescent="0.25">
      <c r="A593" s="378"/>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c r="IH593" s="120"/>
      <c r="IR593" s="120"/>
      <c r="JB593" s="120"/>
      <c r="JL593" s="120"/>
      <c r="JV593" s="120"/>
    </row>
    <row xmlns:x14ac="http://schemas.microsoft.com/office/spreadsheetml/2009/9/ac" r="594" s="3" customFormat="true" x14ac:dyDescent="0.25">
      <c r="A594" s="378"/>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c r="IH594" s="120"/>
      <c r="IR594" s="120"/>
      <c r="JB594" s="120"/>
      <c r="JL594" s="120"/>
      <c r="JV594" s="120"/>
    </row>
    <row xmlns:x14ac="http://schemas.microsoft.com/office/spreadsheetml/2009/9/ac" r="595" s="3" customFormat="true" x14ac:dyDescent="0.25">
      <c r="A595" s="378"/>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c r="IH595" s="120"/>
      <c r="IR595" s="120"/>
      <c r="JB595" s="120"/>
      <c r="JL595" s="120"/>
      <c r="JV595" s="120"/>
    </row>
    <row xmlns:x14ac="http://schemas.microsoft.com/office/spreadsheetml/2009/9/ac" r="596" s="3" customFormat="true" x14ac:dyDescent="0.25">
      <c r="A596" s="378"/>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c r="IH596" s="120"/>
      <c r="IR596" s="120"/>
      <c r="JB596" s="120"/>
      <c r="JL596" s="120"/>
      <c r="JV596" s="120"/>
    </row>
    <row xmlns:x14ac="http://schemas.microsoft.com/office/spreadsheetml/2009/9/ac" r="597" s="3" customFormat="true" x14ac:dyDescent="0.25">
      <c r="A597" s="378"/>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c r="IH597" s="120"/>
      <c r="IR597" s="120"/>
      <c r="JB597" s="120"/>
      <c r="JL597" s="120"/>
      <c r="JV597" s="120"/>
    </row>
    <row xmlns:x14ac="http://schemas.microsoft.com/office/spreadsheetml/2009/9/ac" r="598" s="3" customFormat="true" x14ac:dyDescent="0.25">
      <c r="A598" s="378"/>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c r="IH598" s="120"/>
      <c r="IR598" s="120"/>
      <c r="JB598" s="120"/>
      <c r="JL598" s="120"/>
      <c r="JV598" s="120"/>
    </row>
    <row xmlns:x14ac="http://schemas.microsoft.com/office/spreadsheetml/2009/9/ac" r="599" s="3" customFormat="true" x14ac:dyDescent="0.25">
      <c r="A599" s="378"/>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c r="IH599" s="120"/>
      <c r="IR599" s="120"/>
      <c r="JB599" s="120"/>
      <c r="JL599" s="120"/>
      <c r="JV599" s="120"/>
    </row>
    <row xmlns:x14ac="http://schemas.microsoft.com/office/spreadsheetml/2009/9/ac" r="600" s="3" customFormat="true" x14ac:dyDescent="0.25">
      <c r="A600" s="378"/>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c r="IH600" s="120"/>
      <c r="IR600" s="120"/>
      <c r="JB600" s="120"/>
      <c r="JL600" s="120"/>
      <c r="JV600" s="120"/>
    </row>
    <row xmlns:x14ac="http://schemas.microsoft.com/office/spreadsheetml/2009/9/ac" r="601" s="3" customFormat="true" x14ac:dyDescent="0.25">
      <c r="A601" s="378"/>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c r="IH601" s="120"/>
      <c r="IR601" s="120"/>
      <c r="JB601" s="120"/>
      <c r="JL601" s="120"/>
      <c r="JV601" s="120"/>
    </row>
    <row xmlns:x14ac="http://schemas.microsoft.com/office/spreadsheetml/2009/9/ac" r="602" s="3" customFormat="true" x14ac:dyDescent="0.25">
      <c r="A602" s="378"/>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c r="IH602" s="120"/>
      <c r="IR602" s="120"/>
      <c r="JB602" s="120"/>
      <c r="JL602" s="120"/>
      <c r="JV602" s="120"/>
    </row>
    <row xmlns:x14ac="http://schemas.microsoft.com/office/spreadsheetml/2009/9/ac" r="603" s="3" customFormat="true" x14ac:dyDescent="0.25">
      <c r="A603" s="378"/>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c r="IH603" s="120"/>
      <c r="IR603" s="120"/>
      <c r="JB603" s="120"/>
      <c r="JL603" s="120"/>
      <c r="JV603" s="120"/>
    </row>
    <row xmlns:x14ac="http://schemas.microsoft.com/office/spreadsheetml/2009/9/ac" r="604" s="3" customFormat="true" x14ac:dyDescent="0.25">
      <c r="A604" s="378"/>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c r="IH604" s="120"/>
      <c r="IR604" s="120"/>
      <c r="JB604" s="120"/>
      <c r="JL604" s="120"/>
      <c r="JV604" s="120"/>
    </row>
    <row xmlns:x14ac="http://schemas.microsoft.com/office/spreadsheetml/2009/9/ac" r="605" s="3" customFormat="true" x14ac:dyDescent="0.25">
      <c r="A605" s="378"/>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c r="IH605" s="120"/>
      <c r="IR605" s="120"/>
      <c r="JB605" s="120"/>
      <c r="JL605" s="120"/>
      <c r="JV605" s="120"/>
    </row>
    <row xmlns:x14ac="http://schemas.microsoft.com/office/spreadsheetml/2009/9/ac" r="606" s="3" customFormat="true" x14ac:dyDescent="0.25">
      <c r="A606" s="378"/>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c r="IH606" s="120"/>
      <c r="IR606" s="120"/>
      <c r="JB606" s="120"/>
      <c r="JL606" s="120"/>
      <c r="JV606" s="120"/>
    </row>
    <row xmlns:x14ac="http://schemas.microsoft.com/office/spreadsheetml/2009/9/ac" r="607" s="3" customFormat="true" x14ac:dyDescent="0.25">
      <c r="A607" s="378"/>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c r="IH607" s="120"/>
      <c r="IR607" s="120"/>
      <c r="JB607" s="120"/>
      <c r="JL607" s="120"/>
      <c r="JV607" s="120"/>
    </row>
    <row xmlns:x14ac="http://schemas.microsoft.com/office/spreadsheetml/2009/9/ac" r="608" s="3" customFormat="true" x14ac:dyDescent="0.25">
      <c r="A608" s="378"/>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c r="IH608" s="120"/>
      <c r="IR608" s="120"/>
      <c r="JB608" s="120"/>
      <c r="JL608" s="120"/>
      <c r="JV608" s="120"/>
    </row>
    <row xmlns:x14ac="http://schemas.microsoft.com/office/spreadsheetml/2009/9/ac" r="609" s="3" customFormat="true" x14ac:dyDescent="0.25">
      <c r="A609" s="378"/>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c r="IH609" s="120"/>
      <c r="IR609" s="120"/>
      <c r="JB609" s="120"/>
      <c r="JL609" s="120"/>
      <c r="JV609" s="120"/>
    </row>
    <row xmlns:x14ac="http://schemas.microsoft.com/office/spreadsheetml/2009/9/ac" r="610" s="3" customFormat="true" x14ac:dyDescent="0.25">
      <c r="A610" s="378"/>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c r="IH610" s="120"/>
      <c r="IR610" s="120"/>
      <c r="JB610" s="120"/>
      <c r="JL610" s="120"/>
      <c r="JV610" s="120"/>
    </row>
    <row xmlns:x14ac="http://schemas.microsoft.com/office/spreadsheetml/2009/9/ac" r="611" s="3" customFormat="true" x14ac:dyDescent="0.25">
      <c r="A611" s="378"/>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c r="IH611" s="120"/>
      <c r="IR611" s="120"/>
      <c r="JB611" s="120"/>
      <c r="JL611" s="120"/>
      <c r="JV611" s="120"/>
    </row>
    <row xmlns:x14ac="http://schemas.microsoft.com/office/spreadsheetml/2009/9/ac" r="612" s="3" customFormat="true" x14ac:dyDescent="0.25">
      <c r="A612" s="378"/>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c r="IH612" s="120"/>
      <c r="IR612" s="120"/>
      <c r="JB612" s="120"/>
      <c r="JL612" s="120"/>
      <c r="JV612" s="120"/>
    </row>
    <row xmlns:x14ac="http://schemas.microsoft.com/office/spreadsheetml/2009/9/ac" r="613" s="3" customFormat="true" x14ac:dyDescent="0.25">
      <c r="A613" s="378"/>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c r="IH613" s="120"/>
      <c r="IR613" s="120"/>
      <c r="JB613" s="120"/>
      <c r="JL613" s="120"/>
      <c r="JV613" s="120"/>
    </row>
    <row xmlns:x14ac="http://schemas.microsoft.com/office/spreadsheetml/2009/9/ac" r="614" s="3" customFormat="true" x14ac:dyDescent="0.25">
      <c r="A614" s="378"/>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c r="IH614" s="120"/>
      <c r="IR614" s="120"/>
      <c r="JB614" s="120"/>
      <c r="JL614" s="120"/>
      <c r="JV614" s="120"/>
    </row>
    <row xmlns:x14ac="http://schemas.microsoft.com/office/spreadsheetml/2009/9/ac" r="615" s="3" customFormat="true" x14ac:dyDescent="0.25">
      <c r="A615" s="378"/>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c r="IH615" s="120"/>
      <c r="IR615" s="120"/>
      <c r="JB615" s="120"/>
      <c r="JL615" s="120"/>
      <c r="JV615" s="120"/>
    </row>
    <row xmlns:x14ac="http://schemas.microsoft.com/office/spreadsheetml/2009/9/ac" r="616" s="3" customFormat="true" x14ac:dyDescent="0.25">
      <c r="A616" s="378"/>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c r="IH616" s="120"/>
      <c r="IR616" s="120"/>
      <c r="JB616" s="120"/>
      <c r="JL616" s="120"/>
      <c r="JV616" s="120"/>
    </row>
    <row xmlns:x14ac="http://schemas.microsoft.com/office/spreadsheetml/2009/9/ac" r="617" s="3" customFormat="true" x14ac:dyDescent="0.25">
      <c r="A617" s="378"/>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c r="IH617" s="120"/>
      <c r="IR617" s="120"/>
      <c r="JB617" s="120"/>
      <c r="JL617" s="120"/>
      <c r="JV617" s="120"/>
    </row>
    <row xmlns:x14ac="http://schemas.microsoft.com/office/spreadsheetml/2009/9/ac" r="618" s="3" customFormat="true" x14ac:dyDescent="0.25">
      <c r="A618" s="378"/>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c r="IH618" s="120"/>
      <c r="IR618" s="120"/>
      <c r="JB618" s="120"/>
      <c r="JL618" s="120"/>
      <c r="JV618" s="120"/>
    </row>
    <row xmlns:x14ac="http://schemas.microsoft.com/office/spreadsheetml/2009/9/ac" r="619" s="3" customFormat="true" x14ac:dyDescent="0.25">
      <c r="A619" s="378"/>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c r="IH619" s="120"/>
      <c r="IR619" s="120"/>
      <c r="JB619" s="120"/>
      <c r="JL619" s="120"/>
      <c r="JV619" s="120"/>
    </row>
    <row xmlns:x14ac="http://schemas.microsoft.com/office/spreadsheetml/2009/9/ac" r="620" s="3" customFormat="true" x14ac:dyDescent="0.25">
      <c r="A620" s="378"/>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c r="IH620" s="120"/>
      <c r="IR620" s="120"/>
      <c r="JB620" s="120"/>
      <c r="JL620" s="120"/>
      <c r="JV620" s="120"/>
    </row>
    <row xmlns:x14ac="http://schemas.microsoft.com/office/spreadsheetml/2009/9/ac" r="621" s="3" customFormat="true" x14ac:dyDescent="0.25">
      <c r="A621" s="378"/>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c r="IH621" s="120"/>
      <c r="IR621" s="120"/>
      <c r="JB621" s="120"/>
      <c r="JL621" s="120"/>
      <c r="JV621" s="120"/>
    </row>
    <row xmlns:x14ac="http://schemas.microsoft.com/office/spreadsheetml/2009/9/ac" r="622" s="3" customFormat="true" x14ac:dyDescent="0.25">
      <c r="A622" s="378"/>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c r="IH622" s="120"/>
      <c r="IR622" s="120"/>
      <c r="JB622" s="120"/>
      <c r="JL622" s="120"/>
      <c r="JV622" s="120"/>
    </row>
  </sheetData>
  <mergeCells count="20">
    <mergeCell ref="A2:A3"/>
    <mergeCell ref="EW10:FC10"/>
    <mergeCell ref="C10:I10"/>
    <mergeCell ref="M10:S10"/>
    <mergeCell ref="BU10:CA10"/>
    <mergeCell ref="W10:AC10"/>
    <mergeCell ref="AG10:AM10"/>
    <mergeCell ref="AQ10:AW10"/>
    <mergeCell ref="DS10:DY10"/>
    <mergeCell ref="BA10:BG10"/>
    <mergeCell ref="DI10:DO10"/>
    <mergeCell ref="BK10:BQ10"/>
    <mergeCell ref="EC10:EI10"/>
    <mergeCell ref="EM10:ES10"/>
    <mergeCell ref="CE10:CK10"/>
    <mergeCell ref="CO10:CU10"/>
    <mergeCell ref="CY10:DE10"/>
    <mergeCell ref="FQ10:FW10"/>
    <mergeCell ref="GA10:GG10"/>
    <mergeCell ref="FG10:F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8"/>
    <col min="3" max="7" width="11.75" style="108" customWidth="true"/>
    <col min="8" max="16384" width="9" style="108"/>
  </cols>
  <sheetData>
    <row xmlns:x14ac="http://schemas.microsoft.com/office/spreadsheetml/2009/9/ac" r="2" ht="20.25" x14ac:dyDescent="0.2">
      <c r="B2" s="104" t="str">
        <f>+Introduction!C7</f>
        <v>Indonesia</v>
      </c>
      <c r="C2" s="105"/>
      <c r="D2" s="106"/>
      <c r="E2" s="106"/>
      <c r="F2" s="106"/>
      <c r="G2" s="107"/>
    </row>
    <row xmlns:x14ac="http://schemas.microsoft.com/office/spreadsheetml/2009/9/ac" r="3" x14ac:dyDescent="0.2">
      <c r="B3" s="571" t="s">
        <v>200</v>
      </c>
      <c r="C3" s="571"/>
      <c r="D3" s="571"/>
      <c r="E3" s="571"/>
      <c r="F3" s="571"/>
      <c r="G3" s="572"/>
    </row>
    <row xmlns:x14ac="http://schemas.microsoft.com/office/spreadsheetml/2009/9/ac" r="4" ht="13.5" x14ac:dyDescent="0.2">
      <c r="B4" s="109" t="s">
        <v>4</v>
      </c>
      <c r="C4" s="109" t="s">
        <v>60</v>
      </c>
      <c r="D4" s="109" t="s">
        <v>64</v>
      </c>
      <c r="E4" s="109" t="s">
        <v>61</v>
      </c>
      <c r="F4" s="109" t="s">
        <v>62</v>
      </c>
      <c r="G4" s="109" t="s">
        <v>63</v>
      </c>
    </row>
    <row xmlns:x14ac="http://schemas.microsoft.com/office/spreadsheetml/2009/9/ac" r="5" x14ac:dyDescent="0.2">
      <c r="B5" s="778">
        <v>2000</v>
      </c>
      <c r="C5" s="922">
        <v>60622552</v>
      </c>
      <c r="D5" s="923">
        <v>42.002002716064453</v>
      </c>
      <c r="E5" s="924">
        <v>8690259</v>
      </c>
      <c r="F5" s="925">
        <v>25733684</v>
      </c>
      <c r="G5" s="926">
        <v>26198608</v>
      </c>
    </row>
    <row xmlns:x14ac="http://schemas.microsoft.com/office/spreadsheetml/2009/9/ac" r="6" x14ac:dyDescent="0.2">
      <c r="B6" s="784">
        <v>2001</v>
      </c>
      <c r="C6" s="927">
        <v>60616560</v>
      </c>
      <c r="D6" s="928">
        <v>42.783000946044922</v>
      </c>
      <c r="E6" s="929">
        <v>8776955</v>
      </c>
      <c r="F6" s="930">
        <v>25762270</v>
      </c>
      <c r="G6" s="931">
        <v>26077334</v>
      </c>
    </row>
    <row xmlns:x14ac="http://schemas.microsoft.com/office/spreadsheetml/2009/9/ac" r="7" x14ac:dyDescent="0.2">
      <c r="B7" s="790">
        <v>2002</v>
      </c>
      <c r="C7" s="932">
        <v>60615664</v>
      </c>
      <c r="D7" s="933">
        <v>43.568000793457031</v>
      </c>
      <c r="E7" s="934">
        <v>8880174</v>
      </c>
      <c r="F7" s="935">
        <v>25809436</v>
      </c>
      <c r="G7" s="936">
        <v>25926052</v>
      </c>
    </row>
    <row xmlns:x14ac="http://schemas.microsoft.com/office/spreadsheetml/2009/9/ac" r="8" x14ac:dyDescent="0.2">
      <c r="B8" s="796">
        <v>2003</v>
      </c>
      <c r="C8" s="937">
        <v>60658320</v>
      </c>
      <c r="D8" s="938">
        <v>44.355998992919922</v>
      </c>
      <c r="E8" s="939">
        <v>8983536</v>
      </c>
      <c r="F8" s="940">
        <v>25912396</v>
      </c>
      <c r="G8" s="941">
        <v>25762390</v>
      </c>
    </row>
    <row xmlns:x14ac="http://schemas.microsoft.com/office/spreadsheetml/2009/9/ac" r="9" x14ac:dyDescent="0.2">
      <c r="B9" s="802">
        <v>2004</v>
      </c>
      <c r="C9" s="942">
        <v>60671336</v>
      </c>
      <c r="D9" s="943">
        <v>45.149002075195313</v>
      </c>
      <c r="E9" s="944">
        <v>8990501</v>
      </c>
      <c r="F9" s="945">
        <v>26111540</v>
      </c>
      <c r="G9" s="946">
        <v>25569292</v>
      </c>
    </row>
    <row xmlns:x14ac="http://schemas.microsoft.com/office/spreadsheetml/2009/9/ac" r="10" x14ac:dyDescent="0.2">
      <c r="B10" s="808">
        <v>2005</v>
      </c>
      <c r="C10" s="947">
        <v>60711736</v>
      </c>
      <c r="D10" s="948">
        <v>45.942001342773438</v>
      </c>
      <c r="E10" s="949">
        <v>8897096</v>
      </c>
      <c r="F10" s="950">
        <v>26270720</v>
      </c>
      <c r="G10" s="951">
        <v>25543920</v>
      </c>
    </row>
    <row xmlns:x14ac="http://schemas.microsoft.com/office/spreadsheetml/2009/9/ac" r="11" x14ac:dyDescent="0.2">
      <c r="B11" s="814">
        <v>2006</v>
      </c>
      <c r="C11" s="952">
        <v>60866412</v>
      </c>
      <c r="D11" s="953">
        <v>46.737998962402344</v>
      </c>
      <c r="E11" s="954">
        <v>8856581</v>
      </c>
      <c r="F11" s="955">
        <v>26445866</v>
      </c>
      <c r="G11" s="956">
        <v>25563964</v>
      </c>
    </row>
    <row xmlns:x14ac="http://schemas.microsoft.com/office/spreadsheetml/2009/9/ac" r="12" x14ac:dyDescent="0.2">
      <c r="B12" s="820">
        <v>2007</v>
      </c>
      <c r="C12" s="957">
        <v>61015428</v>
      </c>
      <c r="D12" s="958">
        <v>47.534999847412109</v>
      </c>
      <c r="E12" s="959">
        <v>8872044</v>
      </c>
      <c r="F12" s="960">
        <v>26550024</v>
      </c>
      <c r="G12" s="961">
        <v>25593360</v>
      </c>
    </row>
    <row xmlns:x14ac="http://schemas.microsoft.com/office/spreadsheetml/2009/9/ac" r="13" x14ac:dyDescent="0.2">
      <c r="B13" s="826">
        <v>2008</v>
      </c>
      <c r="C13" s="962">
        <v>61133612</v>
      </c>
      <c r="D13" s="963">
        <v>48.334999084472656</v>
      </c>
      <c r="E13" s="964">
        <v>8871483</v>
      </c>
      <c r="F13" s="965">
        <v>26620608</v>
      </c>
      <c r="G13" s="966">
        <v>25641522</v>
      </c>
    </row>
    <row xmlns:x14ac="http://schemas.microsoft.com/office/spreadsheetml/2009/9/ac" r="14" x14ac:dyDescent="0.2">
      <c r="B14" s="832">
        <v>2009</v>
      </c>
      <c r="C14" s="967">
        <v>61266164</v>
      </c>
      <c r="D14" s="968">
        <v>49.134002685546875</v>
      </c>
      <c r="E14" s="969">
        <v>8867177</v>
      </c>
      <c r="F14" s="970">
        <v>26654760</v>
      </c>
      <c r="G14" s="971">
        <v>25744228</v>
      </c>
    </row>
    <row xmlns:x14ac="http://schemas.microsoft.com/office/spreadsheetml/2009/9/ac" r="15" x14ac:dyDescent="0.2">
      <c r="B15" s="838">
        <v>2010</v>
      </c>
      <c r="C15" s="972">
        <v>61466784</v>
      </c>
      <c r="D15" s="973">
        <v>49.913997650146484</v>
      </c>
      <c r="E15" s="974">
        <v>8900089</v>
      </c>
      <c r="F15" s="975">
        <v>26622772</v>
      </c>
      <c r="G15" s="976">
        <v>25943924</v>
      </c>
    </row>
    <row xmlns:x14ac="http://schemas.microsoft.com/office/spreadsheetml/2009/9/ac" r="16" x14ac:dyDescent="0.2">
      <c r="B16" s="844">
        <v>2011</v>
      </c>
      <c r="C16" s="977">
        <v>61682992</v>
      </c>
      <c r="D16" s="978">
        <v>50.594997406005859</v>
      </c>
      <c r="E16" s="979">
        <v>9008061</v>
      </c>
      <c r="F16" s="980">
        <v>26551332</v>
      </c>
      <c r="G16" s="981">
        <v>26123600</v>
      </c>
    </row>
    <row xmlns:x14ac="http://schemas.microsoft.com/office/spreadsheetml/2009/9/ac" r="17" x14ac:dyDescent="0.2">
      <c r="B17" s="850">
        <v>2012</v>
      </c>
      <c r="C17" s="982">
        <v>62017556</v>
      </c>
      <c r="D17" s="983">
        <v>51.275997161865234</v>
      </c>
      <c r="E17" s="984">
        <v>9166682</v>
      </c>
      <c r="F17" s="985">
        <v>26546584</v>
      </c>
      <c r="G17" s="986">
        <v>26304292</v>
      </c>
    </row>
    <row xmlns:x14ac="http://schemas.microsoft.com/office/spreadsheetml/2009/9/ac" r="18" x14ac:dyDescent="0.2">
      <c r="B18" s="856">
        <v>2013</v>
      </c>
      <c r="C18" s="987">
        <v>62437784</v>
      </c>
      <c r="D18" s="988">
        <v>51.955001831054688</v>
      </c>
      <c r="E18" s="989">
        <v>9353911</v>
      </c>
      <c r="F18" s="990">
        <v>26669192</v>
      </c>
      <c r="G18" s="991">
        <v>26414680</v>
      </c>
    </row>
    <row xmlns:x14ac="http://schemas.microsoft.com/office/spreadsheetml/2009/9/ac" r="19" x14ac:dyDescent="0.2">
      <c r="B19" s="862">
        <v>2014</v>
      </c>
      <c r="C19" s="992">
        <v>62828456</v>
      </c>
      <c r="D19" s="993">
        <v>52.635002136230469</v>
      </c>
      <c r="E19" s="994">
        <v>9474058</v>
      </c>
      <c r="F19" s="995">
        <v>26863444</v>
      </c>
      <c r="G19" s="996">
        <v>26490956</v>
      </c>
    </row>
    <row xmlns:x14ac="http://schemas.microsoft.com/office/spreadsheetml/2009/9/ac" r="20" x14ac:dyDescent="0.2">
      <c r="B20" s="868">
        <v>2015</v>
      </c>
      <c r="C20" s="997">
        <v>63168052</v>
      </c>
      <c r="D20" s="998">
        <v>53.312999725341797</v>
      </c>
      <c r="E20" s="999">
        <v>9480290</v>
      </c>
      <c r="F20" s="1000">
        <v>27157308</v>
      </c>
      <c r="G20" s="1001">
        <v>26530454</v>
      </c>
    </row>
    <row xmlns:x14ac="http://schemas.microsoft.com/office/spreadsheetml/2009/9/ac" r="21" x14ac:dyDescent="0.2">
      <c r="B21" s="874">
        <v>2016</v>
      </c>
      <c r="C21" s="1002">
        <v>63462960</v>
      </c>
      <c r="D21" s="1003">
        <v>53.988998413085938</v>
      </c>
      <c r="E21" s="1004">
        <v>9488768</v>
      </c>
      <c r="F21" s="1005">
        <v>27471260</v>
      </c>
      <c r="G21" s="1006">
        <v>26502932</v>
      </c>
    </row>
    <row xmlns:x14ac="http://schemas.microsoft.com/office/spreadsheetml/2009/9/ac" r="22" x14ac:dyDescent="0.2">
      <c r="B22" s="880">
        <v>2017</v>
      </c>
      <c r="C22" s="1007">
        <v>63824696</v>
      </c>
      <c r="D22" s="1008">
        <v>54.65899658203125</v>
      </c>
      <c r="E22" s="1009">
        <v>9615195</v>
      </c>
      <c r="F22" s="1010">
        <v>27774308</v>
      </c>
      <c r="G22" s="1011">
        <v>26435194</v>
      </c>
    </row>
    <row xmlns:x14ac="http://schemas.microsoft.com/office/spreadsheetml/2009/9/ac" r="23" x14ac:dyDescent="0.2">
      <c r="B23" s="886">
        <v>2018</v>
      </c>
      <c r="C23" s="1012">
        <v>64229080</v>
      </c>
      <c r="D23" s="1013">
        <v>55.325000762939453</v>
      </c>
      <c r="E23" s="1014">
        <v>9733327</v>
      </c>
      <c r="F23" s="1015">
        <v>28062702</v>
      </c>
      <c r="G23" s="1016">
        <v>26433052</v>
      </c>
    </row>
    <row xmlns:x14ac="http://schemas.microsoft.com/office/spreadsheetml/2009/9/ac" r="24" x14ac:dyDescent="0.2">
      <c r="B24" s="892">
        <v>2019</v>
      </c>
      <c r="C24" s="1017">
        <v>64579448</v>
      </c>
      <c r="D24" s="1018">
        <v>55.984996795654297</v>
      </c>
      <c r="E24" s="1019">
        <v>9637702</v>
      </c>
      <c r="F24" s="1020">
        <v>28383664</v>
      </c>
      <c r="G24" s="1021">
        <v>26558084</v>
      </c>
    </row>
    <row xmlns:x14ac="http://schemas.microsoft.com/office/spreadsheetml/2009/9/ac" r="25" x14ac:dyDescent="0.2">
      <c r="B25" s="898">
        <v>2020</v>
      </c>
      <c r="C25" s="1022">
        <v>64868880</v>
      </c>
      <c r="D25" s="1023">
        <v>56.640998840332031</v>
      </c>
      <c r="E25" s="1024">
        <v>9482836</v>
      </c>
      <c r="F25" s="1025">
        <v>28631924</v>
      </c>
      <c r="G25" s="1026">
        <v>26754122</v>
      </c>
    </row>
    <row xmlns:x14ac="http://schemas.microsoft.com/office/spreadsheetml/2009/9/ac" r="26" x14ac:dyDescent="0.2">
      <c r="B26" s="904">
        <v>2021</v>
      </c>
      <c r="C26" s="1027">
        <v>65081664</v>
      </c>
      <c r="D26" s="1028">
        <v>57.290000915527344</v>
      </c>
      <c r="E26" s="1029">
        <v>9359919</v>
      </c>
      <c r="F26" s="1030">
        <v>28671068</v>
      </c>
      <c r="G26" s="1031">
        <v>27050680</v>
      </c>
    </row>
    <row xmlns:x14ac="http://schemas.microsoft.com/office/spreadsheetml/2009/9/ac" r="27" x14ac:dyDescent="0.2">
      <c r="B27" s="910">
        <v>2022</v>
      </c>
      <c r="C27" s="911">
        <v>65245632</v>
      </c>
      <c r="D27" s="912">
        <v>57.933998107910156</v>
      </c>
      <c r="E27" s="913">
        <v>9235070</v>
      </c>
      <c r="F27" s="914">
        <v>28644968</v>
      </c>
      <c r="G27" s="915">
        <v>27365592</v>
      </c>
    </row>
    <row xmlns:x14ac="http://schemas.microsoft.com/office/spreadsheetml/2009/9/ac" r="28" x14ac:dyDescent="0.2">
      <c r="B28" s="916">
        <v>2023</v>
      </c>
      <c r="C28" s="917">
        <v>65323560</v>
      </c>
      <c r="D28" s="918">
        <v>58.571998596191406</v>
      </c>
      <c r="E28" s="919">
        <v>9102016</v>
      </c>
      <c r="F28" s="920">
        <v>28554196</v>
      </c>
      <c r="G28" s="921">
        <v>27667348</v>
      </c>
    </row>
    <row xmlns:x14ac="http://schemas.microsoft.com/office/spreadsheetml/2009/9/ac" r="29" x14ac:dyDescent="0.2">
      <c r="B29" s="189">
        <v>2024</v>
      </c>
      <c r="C29" s="351"/>
      <c r="D29" s="352"/>
      <c r="E29" s="353"/>
      <c r="F29" s="354"/>
      <c r="G29" s="355"/>
    </row>
    <row xmlns:x14ac="http://schemas.microsoft.com/office/spreadsheetml/2009/9/ac" r="30" x14ac:dyDescent="0.2">
      <c r="B30" s="188">
        <v>2025</v>
      </c>
      <c r="C30" s="351"/>
      <c r="D30" s="352"/>
      <c r="E30" s="353"/>
      <c r="F30" s="354"/>
      <c r="G30" s="355"/>
    </row>
    <row xmlns:x14ac="http://schemas.microsoft.com/office/spreadsheetml/2009/9/ac" r="31" x14ac:dyDescent="0.2">
      <c r="B31" s="189">
        <v>2026</v>
      </c>
      <c r="C31" s="351"/>
      <c r="D31" s="352"/>
      <c r="E31" s="353"/>
      <c r="F31" s="354"/>
      <c r="G31" s="355"/>
    </row>
    <row xmlns:x14ac="http://schemas.microsoft.com/office/spreadsheetml/2009/9/ac" r="32" x14ac:dyDescent="0.2">
      <c r="B32" s="188">
        <v>2027</v>
      </c>
      <c r="C32" s="351"/>
      <c r="D32" s="352"/>
      <c r="E32" s="353"/>
      <c r="F32" s="354"/>
      <c r="G32" s="355"/>
    </row>
    <row xmlns:x14ac="http://schemas.microsoft.com/office/spreadsheetml/2009/9/ac" r="33" x14ac:dyDescent="0.2">
      <c r="B33" s="189">
        <v>2028</v>
      </c>
      <c r="C33" s="351"/>
      <c r="D33" s="352"/>
      <c r="E33" s="353"/>
      <c r="F33" s="354"/>
      <c r="G33" s="355"/>
    </row>
    <row xmlns:x14ac="http://schemas.microsoft.com/office/spreadsheetml/2009/9/ac" r="34" x14ac:dyDescent="0.2">
      <c r="B34" s="188">
        <v>2029</v>
      </c>
      <c r="C34" s="351"/>
      <c r="D34" s="352"/>
      <c r="E34" s="353"/>
      <c r="F34" s="354"/>
      <c r="G34" s="355"/>
    </row>
    <row xmlns:x14ac="http://schemas.microsoft.com/office/spreadsheetml/2009/9/ac" r="35" x14ac:dyDescent="0.2">
      <c r="B35" s="189">
        <v>2030</v>
      </c>
      <c r="C35" s="193"/>
      <c r="D35" s="190"/>
      <c r="E35" s="194"/>
      <c r="F35" s="191"/>
      <c r="G35" s="192"/>
    </row>
    <row xmlns:x14ac="http://schemas.microsoft.com/office/spreadsheetml/2009/9/ac" r="36" ht="14.25" x14ac:dyDescent="0.2">
      <c r="B36" s="112" t="s">
        <v>208</v>
      </c>
      <c r="G36" s="110"/>
    </row>
    <row xmlns:x14ac="http://schemas.microsoft.com/office/spreadsheetml/2009/9/ac" r="37" ht="14.25" x14ac:dyDescent="0.2">
      <c r="B37" s="112" t="s">
        <v>233</v>
      </c>
    </row>
    <row xmlns:x14ac="http://schemas.microsoft.com/office/spreadsheetml/2009/9/ac" r="38" ht="14.25" x14ac:dyDescent="0.2">
      <c r="B38" s="112" t="s">
        <v>347</v>
      </c>
    </row>
    <row xmlns:x14ac="http://schemas.microsoft.com/office/spreadsheetml/2009/9/ac" r="39" x14ac:dyDescent="0.2">
      <c r="B39" s="404" t="s">
        <v>262</v>
      </c>
    </row>
    <row xmlns:x14ac="http://schemas.microsoft.com/office/spreadsheetml/2009/9/ac" r="41" x14ac:dyDescent="0.2">
      <c r="B41" s="11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B68A4-C4AC-4F26-9CA3-40C4F3E2B5F0}">
  <sheetPr codeName="Sheet1">
    <tabColor rgb="FFEAEAEA"/>
  </sheetPr>
  <dimension ref="B2:C15"/>
  <sheetViews>
    <sheetView showGridLines="false" topLeftCell="A12" workbookViewId="0"/>
  </sheetViews>
  <sheetFormatPr xmlns:x14ac="http://schemas.microsoft.com/office/spreadsheetml/2009/9/ac" defaultRowHeight="15.75" x14ac:dyDescent="0.25"/>
  <cols>
    <col min="1" max="1" width="1.625" customWidth="true"/>
    <col min="2" max="2" width="15.625" customWidth="true"/>
    <col min="3" max="3" width="90.75" style="366" customWidth="true"/>
  </cols>
  <sheetData>
    <row xmlns:x14ac="http://schemas.microsoft.com/office/spreadsheetml/2009/9/ac" r="2" ht="33" customHeight="true" x14ac:dyDescent="0.25">
      <c r="B2" s="573" t="s">
        <v>319</v>
      </c>
      <c r="C2" s="573"/>
    </row>
    <row xmlns:x14ac="http://schemas.microsoft.com/office/spreadsheetml/2009/9/ac" r="3" ht="6" customHeight="true" x14ac:dyDescent="0.25">
      <c r="B3" s="365"/>
    </row>
    <row xmlns:x14ac="http://schemas.microsoft.com/office/spreadsheetml/2009/9/ac" r="4" ht="30" customHeight="true" x14ac:dyDescent="0.25">
      <c r="B4" s="367" t="s">
        <v>320</v>
      </c>
      <c r="C4" s="368" t="s">
        <v>321</v>
      </c>
    </row>
    <row xmlns:x14ac="http://schemas.microsoft.com/office/spreadsheetml/2009/9/ac" r="5" ht="30" customHeight="true" x14ac:dyDescent="0.25">
      <c r="B5" s="367" t="s">
        <v>48</v>
      </c>
      <c r="C5" s="368" t="s">
        <v>322</v>
      </c>
    </row>
    <row xmlns:x14ac="http://schemas.microsoft.com/office/spreadsheetml/2009/9/ac" r="6" ht="30" customHeight="true" x14ac:dyDescent="0.25">
      <c r="B6" s="367" t="s">
        <v>323</v>
      </c>
      <c r="C6" s="368" t="s">
        <v>324</v>
      </c>
    </row>
    <row xmlns:x14ac="http://schemas.microsoft.com/office/spreadsheetml/2009/9/ac" r="7" ht="30" customHeight="true" x14ac:dyDescent="0.25">
      <c r="B7" s="367" t="s">
        <v>325</v>
      </c>
      <c r="C7" s="368" t="s">
        <v>326</v>
      </c>
    </row>
    <row xmlns:x14ac="http://schemas.microsoft.com/office/spreadsheetml/2009/9/ac" r="8" ht="30" customHeight="true" x14ac:dyDescent="0.25">
      <c r="B8" s="367" t="s">
        <v>146</v>
      </c>
      <c r="C8" s="368" t="s">
        <v>327</v>
      </c>
    </row>
    <row xmlns:x14ac="http://schemas.microsoft.com/office/spreadsheetml/2009/9/ac" r="9" ht="30" customHeight="true" x14ac:dyDescent="0.25">
      <c r="B9" s="367" t="s">
        <v>328</v>
      </c>
      <c r="C9" s="368" t="s">
        <v>329</v>
      </c>
    </row>
    <row xmlns:x14ac="http://schemas.microsoft.com/office/spreadsheetml/2009/9/ac" r="10" ht="30" customHeight="true" x14ac:dyDescent="0.25">
      <c r="B10" s="367" t="s">
        <v>150</v>
      </c>
      <c r="C10" s="368" t="s">
        <v>330</v>
      </c>
    </row>
    <row xmlns:x14ac="http://schemas.microsoft.com/office/spreadsheetml/2009/9/ac" r="11" s="371" customFormat="true" ht="6.75" customHeight="true" x14ac:dyDescent="0.25">
      <c r="B11" s="369"/>
      <c r="C11" s="370"/>
    </row>
    <row xmlns:x14ac="http://schemas.microsoft.com/office/spreadsheetml/2009/9/ac" r="12" s="373" customFormat="true" ht="11.25" x14ac:dyDescent="0.2">
      <c r="B12" s="372" t="s">
        <v>331</v>
      </c>
    </row>
    <row xmlns:x14ac="http://schemas.microsoft.com/office/spreadsheetml/2009/9/ac" r="13" x14ac:dyDescent="0.25">
      <c r="B13" s="372" t="s">
        <v>342</v>
      </c>
    </row>
    <row xmlns:x14ac="http://schemas.microsoft.com/office/spreadsheetml/2009/9/ac" r="14" x14ac:dyDescent="0.25">
      <c r="B14" s="374" t="s">
        <v>332</v>
      </c>
    </row>
    <row xmlns:x14ac="http://schemas.microsoft.com/office/spreadsheetml/2009/9/ac" r="15" ht="76.5" customHeight="true" x14ac:dyDescent="0.25">
      <c r="B15" s="574" t="s">
        <v>333</v>
      </c>
      <c r="C15" s="57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297E3-AB5D-428A-96DD-5340E690417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6" customWidth="true"/>
    <col min="2" max="2" width="12.375" style="576" customWidth="true"/>
    <col min="3" max="8" width="9" style="576" customWidth="true"/>
    <col min="9" max="9" width="12.375" style="576" customWidth="true"/>
    <col min="10" max="15" width="9" style="576" customWidth="true"/>
    <col min="16" max="16" width="12.375" style="576" customWidth="true"/>
    <col min="17" max="22" width="9" style="576" customWidth="true"/>
    <col min="23" max="38" width="9" style="576"/>
    <col min="39" max="16384" width="9" style="584"/>
  </cols>
  <sheetData>
    <row xmlns:x14ac="http://schemas.microsoft.com/office/spreadsheetml/2009/9/ac" r="1" s="576" customFormat="true" x14ac:dyDescent="0.2">
      <c r="A1" s="575" t="s">
        <v>152</v>
      </c>
      <c r="B1" s="575"/>
      <c r="C1" s="575"/>
      <c r="D1" s="575"/>
      <c r="E1" s="575"/>
      <c r="F1" s="575"/>
      <c r="G1" s="575"/>
      <c r="H1" s="575"/>
      <c r="I1" s="575"/>
      <c r="J1" s="575"/>
      <c r="K1" s="575"/>
      <c r="L1" s="575"/>
      <c r="M1" s="575"/>
      <c r="N1" s="575"/>
      <c r="O1" s="575"/>
      <c r="P1" s="575"/>
      <c r="Q1" s="575"/>
      <c r="R1" s="575"/>
      <c r="S1" s="575"/>
      <c r="T1" s="575"/>
      <c r="U1" s="575"/>
      <c r="V1" s="575"/>
    </row>
    <row xmlns:x14ac="http://schemas.microsoft.com/office/spreadsheetml/2009/9/ac" r="2" s="576" customFormat="true" x14ac:dyDescent="0.2">
      <c r="A2" s="575"/>
      <c r="B2" s="575"/>
      <c r="C2" s="575"/>
      <c r="D2" s="575"/>
      <c r="E2" s="575"/>
      <c r="F2" s="575"/>
      <c r="G2" s="575"/>
      <c r="H2" s="575"/>
      <c r="I2" s="575"/>
      <c r="J2" s="575"/>
      <c r="K2" s="575"/>
      <c r="L2" s="575"/>
      <c r="M2" s="575"/>
      <c r="N2" s="575"/>
      <c r="O2" s="575"/>
      <c r="P2" s="575"/>
      <c r="Q2" s="575"/>
      <c r="R2" s="575"/>
      <c r="S2" s="575"/>
      <c r="T2" s="575"/>
      <c r="U2" s="575"/>
      <c r="V2" s="575"/>
    </row>
    <row xmlns:x14ac="http://schemas.microsoft.com/office/spreadsheetml/2009/9/ac" r="3" s="576" customFormat="true" ht="18" x14ac:dyDescent="0.2">
      <c r="A3" s="577"/>
      <c r="B3" s="577"/>
      <c r="C3" s="577"/>
      <c r="D3" s="577"/>
      <c r="E3" s="577"/>
      <c r="F3" s="577"/>
      <c r="G3" s="577"/>
      <c r="H3" s="577"/>
      <c r="I3" s="577"/>
      <c r="J3" s="577"/>
      <c r="K3" s="577"/>
      <c r="L3" s="577"/>
      <c r="M3" s="577"/>
      <c r="N3" s="577"/>
      <c r="O3" s="577"/>
      <c r="P3" s="577"/>
      <c r="Q3" s="577"/>
      <c r="R3" s="577"/>
      <c r="S3" s="577"/>
      <c r="T3" s="577"/>
      <c r="U3" s="577"/>
      <c r="V3" s="577"/>
    </row>
    <row xmlns:x14ac="http://schemas.microsoft.com/office/spreadsheetml/2009/9/ac" r="4" ht="15.75" x14ac:dyDescent="0.25">
      <c r="B4" s="578" t="s">
        <v>13</v>
      </c>
      <c r="E4" s="579"/>
      <c r="I4" s="580" t="s">
        <v>14</v>
      </c>
      <c r="P4" s="581" t="s">
        <v>15</v>
      </c>
    </row>
    <row xmlns:x14ac="http://schemas.microsoft.com/office/spreadsheetml/2009/9/ac" r="6" x14ac:dyDescent="0.2">
      <c r="G6" s="582"/>
      <c r="H6" s="582"/>
      <c r="I6" s="582"/>
      <c r="K6" s="582"/>
      <c r="L6" s="582"/>
    </row>
    <row xmlns:x14ac="http://schemas.microsoft.com/office/spreadsheetml/2009/9/ac" r="7" ht="15.75" x14ac:dyDescent="0.2">
      <c r="G7" s="582"/>
      <c r="H7" s="582"/>
      <c r="I7" s="582"/>
      <c r="K7" s="583"/>
      <c r="L7" s="582"/>
    </row>
    <row xmlns:x14ac="http://schemas.microsoft.com/office/spreadsheetml/2009/9/ac" r="8" x14ac:dyDescent="0.2">
      <c r="G8" s="582"/>
      <c r="H8" s="582"/>
      <c r="I8" s="582"/>
      <c r="K8" s="582"/>
      <c r="L8" s="582"/>
    </row>
    <row xmlns:x14ac="http://schemas.microsoft.com/office/spreadsheetml/2009/9/ac" r="9" x14ac:dyDescent="0.2">
      <c r="G9" s="582"/>
      <c r="H9" s="582"/>
      <c r="I9" s="582"/>
      <c r="K9" s="582"/>
      <c r="L9" s="582"/>
    </row>
    <row xmlns:x14ac="http://schemas.microsoft.com/office/spreadsheetml/2009/9/ac" r="10" x14ac:dyDescent="0.2">
      <c r="G10" s="582"/>
      <c r="H10" s="582"/>
      <c r="I10" s="582"/>
      <c r="K10" s="582"/>
      <c r="L10" s="582"/>
    </row>
    <row xmlns:x14ac="http://schemas.microsoft.com/office/spreadsheetml/2009/9/ac" r="11" x14ac:dyDescent="0.2">
      <c r="G11" s="582"/>
      <c r="H11" s="582"/>
      <c r="I11" s="582"/>
      <c r="K11" s="582"/>
      <c r="L11" s="582"/>
    </row>
    <row xmlns:x14ac="http://schemas.microsoft.com/office/spreadsheetml/2009/9/ac" r="12" x14ac:dyDescent="0.2">
      <c r="G12" s="582"/>
      <c r="H12" s="582"/>
      <c r="I12" s="582"/>
      <c r="K12" s="582"/>
      <c r="L12" s="582"/>
    </row>
    <row xmlns:x14ac="http://schemas.microsoft.com/office/spreadsheetml/2009/9/ac" r="13" x14ac:dyDescent="0.2">
      <c r="G13" s="582"/>
      <c r="H13" s="582"/>
      <c r="I13" s="582"/>
      <c r="K13" s="582"/>
      <c r="L13" s="582"/>
    </row>
    <row xmlns:x14ac="http://schemas.microsoft.com/office/spreadsheetml/2009/9/ac" r="14" x14ac:dyDescent="0.2">
      <c r="G14" s="582"/>
      <c r="H14" s="582"/>
      <c r="I14" s="582"/>
      <c r="K14" s="582"/>
      <c r="L14" s="582"/>
    </row>
    <row xmlns:x14ac="http://schemas.microsoft.com/office/spreadsheetml/2009/9/ac" r="15" x14ac:dyDescent="0.2">
      <c r="G15" s="582"/>
      <c r="H15" s="582"/>
      <c r="I15" s="582"/>
      <c r="K15" s="582"/>
      <c r="L15" s="582"/>
    </row>
    <row xmlns:x14ac="http://schemas.microsoft.com/office/spreadsheetml/2009/9/ac" r="16" x14ac:dyDescent="0.2">
      <c r="G16" s="582"/>
      <c r="H16" s="582"/>
      <c r="I16" s="582"/>
      <c r="K16" s="582"/>
      <c r="L16" s="582"/>
    </row>
    <row xmlns:x14ac="http://schemas.microsoft.com/office/spreadsheetml/2009/9/ac" r="17" x14ac:dyDescent="0.2">
      <c r="G17" s="582"/>
      <c r="H17" s="582"/>
      <c r="I17" s="582"/>
      <c r="K17" s="582"/>
      <c r="L17" s="582"/>
    </row>
    <row xmlns:x14ac="http://schemas.microsoft.com/office/spreadsheetml/2009/9/ac" r="18" x14ac:dyDescent="0.2">
      <c r="G18" s="582"/>
      <c r="H18" s="582"/>
      <c r="I18" s="582"/>
      <c r="K18" s="582"/>
      <c r="L18" s="582"/>
    </row>
    <row xmlns:x14ac="http://schemas.microsoft.com/office/spreadsheetml/2009/9/ac" r="19" x14ac:dyDescent="0.2">
      <c r="G19" s="582"/>
      <c r="H19" s="582"/>
      <c r="I19" s="582"/>
      <c r="K19" s="582"/>
      <c r="L19" s="582"/>
    </row>
    <row xmlns:x14ac="http://schemas.microsoft.com/office/spreadsheetml/2009/9/ac" r="20" x14ac:dyDescent="0.2">
      <c r="G20" s="582"/>
      <c r="H20" s="582"/>
      <c r="I20" s="582"/>
      <c r="K20" s="582"/>
      <c r="L20" s="582"/>
    </row>
    <row xmlns:x14ac="http://schemas.microsoft.com/office/spreadsheetml/2009/9/ac" r="21" x14ac:dyDescent="0.2">
      <c r="G21" s="582"/>
      <c r="H21" s="582"/>
      <c r="I21" s="582"/>
      <c r="K21" s="582"/>
      <c r="L21" s="582"/>
    </row>
    <row xmlns:x14ac="http://schemas.microsoft.com/office/spreadsheetml/2009/9/ac" r="23" x14ac:dyDescent="0.2">
      <c r="B23" s="585"/>
    </row>
    <row xmlns:x14ac="http://schemas.microsoft.com/office/spreadsheetml/2009/9/ac" r="25" x14ac:dyDescent="0.2">
      <c r="B25" s="586"/>
      <c r="C25" s="586" t="str">
        <f>+IF(OR((C28="National*"),(D28="Urban*"),(E28="Rural*"),(F28="Pre-primary*"),(G28="Primary*"),(H28="Secondary^"),(C28="National*^"),(D28="Urban*^"),(E28="Rural*^"),(F28="Pre-primary*^"),(G28="Primary*^"),(H28="Secondary*^")),"*No basic service estimate available","")</f>
        <v>*No basic service estimate available</v>
      </c>
      <c r="J25" s="586" t="str">
        <f>+IF(OR((J28="National*"),(K28="Urban*"),(L28="Rural*"),(M28="Pre-primary*"),(N28="Primary*"),(O28="Secondary^"),(J28="National*^"),(K28="Urban*^"),(L28="Rural*^"),(M28="Pre-primary*^"),(N28="Primary*^"),(O28="Secondary*^")),"*No basic service estimate available","")</f>
        <v>*No basic service estimate available</v>
      </c>
      <c r="Q25" s="58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5"/>
      <c r="C26" s="586" t="str">
        <f>+IF(OR((C28="National*^"),(D28="Urban*^"),(E28="Rural*^"),(F28="Pre-primary*^"),(G28="Primary*^"),(H28="Secondary*^")),"^Facilities that cannot be classified as improved or unimproved are treated as limited","")</f>
        <v/>
      </c>
      <c r="J26" s="586" t="str">
        <f>+IF(OR((J28="National*^"),(K28="Urban*^"),(L28="Rural*^"),(M28="Pre-primary*^"),(N28="Primary*^"),(O28="Secondary*^")),"^Facilities that cannot be classified as improved or unimproved are treated as limited","")</f>
        <v/>
      </c>
      <c r="Q26" s="586" t="str">
        <f>+IF(OR((Q28="National*^"),(R28="Urban*^"),(S28="Rural*^"),(T28="Pre-primary*^"),(U28="Primary*^"),(V28="Secondary*^")),"^Facilities that cannot be classified as having water or not are treated as limited","")</f>
        <v/>
      </c>
    </row>
    <row xmlns:x14ac="http://schemas.microsoft.com/office/spreadsheetml/2009/9/ac" r="27" x14ac:dyDescent="0.2">
      <c r="B27" s="587" t="str">
        <f>+Introduction!C7</f>
        <v>Indonesia</v>
      </c>
      <c r="C27" s="588" t="s">
        <v>227</v>
      </c>
      <c r="D27" s="588"/>
      <c r="E27" s="588"/>
      <c r="F27" s="588"/>
      <c r="G27" s="588"/>
      <c r="H27" s="588"/>
      <c r="I27" s="589" t="str">
        <f>+B27</f>
        <v>Indonesia</v>
      </c>
      <c r="J27" s="590" t="s">
        <v>14</v>
      </c>
      <c r="K27" s="591"/>
      <c r="L27" s="591"/>
      <c r="M27" s="591"/>
      <c r="N27" s="591"/>
      <c r="O27" s="591"/>
      <c r="P27" s="592" t="str">
        <f>+B27</f>
        <v>Indonesia</v>
      </c>
      <c r="Q27" s="593" t="s">
        <v>15</v>
      </c>
      <c r="R27" s="593"/>
      <c r="S27" s="593"/>
      <c r="T27" s="593"/>
      <c r="U27" s="593"/>
      <c r="V27" s="594"/>
      <c r="AM27" s="576"/>
      <c r="AN27" s="576"/>
      <c r="AO27" s="576"/>
      <c r="AP27" s="576"/>
      <c r="AQ27" s="576"/>
      <c r="AR27" s="576"/>
      <c r="AS27" s="576"/>
      <c r="AT27" s="576"/>
      <c r="AU27" s="576"/>
    </row>
    <row xmlns:x14ac="http://schemas.microsoft.com/office/spreadsheetml/2009/9/ac" r="28" x14ac:dyDescent="0.2">
      <c r="B28" s="595"/>
      <c r="C28" s="596" t="str">
        <f>IF(AND(C30=0.0000000001,C31=0.0000000001,C32=0.0000000001), "National*",IF(AND(C30=0.0000000001,ISNUMBER(C32)),"National*", "National"))</f>
        <v>National</v>
      </c>
      <c r="D28" s="597" t="str">
        <f>IF(AND(D30=0.0000000001,D31=0.0000000001,D32=0.0000000001), "Urban*",IF(AND(D30=0.0000000001,ISNUMBER(D32)),"Urban*", "Urban"))</f>
        <v>Urban*</v>
      </c>
      <c r="E28" s="597" t="str">
        <f>IF(AND(E30=0.0000000001,E31=0.0000000001,E32=0.0000000001), "Rural*",IF(AND(E30=0.0000000001,ISNUMBER(E32)),"Rural*", "Rural"))</f>
        <v>Rural*</v>
      </c>
      <c r="F28" s="597" t="str">
        <f>IF(AND(F30=0.0000000001,F31=0.0000000001,F32=0.0000000001), "Pre-primary*",IF(AND(F30=0.0000000001,ISNUMBER(F32)),"Pre-primary*", "Pre-primary"))</f>
        <v>Pre-primary</v>
      </c>
      <c r="G28" s="597" t="str">
        <f>IF(AND(G30=0.0000000001,G31=0.0000000001,G32=0.0000000001), "Primary*",IF(AND(G30=0.0000000001,ISNUMBER(G32)),"Primary*", "Primary"))</f>
        <v>Primary</v>
      </c>
      <c r="H28" s="597" t="str">
        <f>IF(AND(H30=0.0000000001,H31=0.0000000001,H32=0.0000000001), "Secondary*",IF(AND(H30=0.0000000001,ISNUMBER(H32)),"Secondary*", "Secondary"))</f>
        <v>Secondary</v>
      </c>
      <c r="I28" s="595"/>
      <c r="J28" s="598" t="str">
        <f>IF(AND(J30=0.0000000001,J31=0.0000000001,J32=0.0000000001), "National*",IF(AND(J30=0.0000000001,ISNUMBER(J32)),"National*", "National"))</f>
        <v>National</v>
      </c>
      <c r="K28" s="597" t="str">
        <f>IF(AND(K30=0.0000000001,K31=0.0000000001,K32=0.0000000001), "Urban*",IF(AND(K30=0.0000000001,ISNUMBER(K32)),"Urban*", "Urban"))</f>
        <v>Urban*</v>
      </c>
      <c r="L28" s="597" t="str">
        <f>IF(AND(L30=0.0000000001,L31=0.0000000001,L32=0.0000000001), "Rural*",IF(AND(L30=0.0000000001,ISNUMBER(L32)),"Rural*", "Rural"))</f>
        <v>Rural*</v>
      </c>
      <c r="M28" s="597" t="str">
        <f>IF(AND(M30=0.0000000001,M31=0.0000000001,M32=0.0000000001), "Pre-primary*",IF(AND(M30=0.0000000001,ISNUMBER(M32)),"Pre-primary*", "Pre-primary"))</f>
        <v>Pre-primary</v>
      </c>
      <c r="N28" s="597" t="str">
        <f>IF(AND(N30=0.0000000001,N31=0.0000000001,N32=0.0000000001), "Primary*",IF(AND(N30=0.0000000001,ISNUMBER(N32)),"Primary*", "Primary"))</f>
        <v>Primary</v>
      </c>
      <c r="O28" s="597" t="str">
        <f>IF(AND(O30=0.0000000001,O31=0.0000000001,O32=0.0000000001), "Secondary*",IF(AND(O30=0.0000000001,ISNUMBER(O32)),"Secondary*", "Secondary"))</f>
        <v>Secondary</v>
      </c>
      <c r="P28" s="599"/>
      <c r="Q28" s="600" t="str">
        <f>IF(AND(Q30=0.0000000001,Q31=0.0000000001,Q32=0.0000000001), "National*",IF(AND(Q30=0.0000000001,ISNUMBER(Q32)),"National*", "National"))</f>
        <v>National</v>
      </c>
      <c r="R28" s="597" t="str">
        <f>IF(AND(R30=0.0000000001,R31=0.0000000001,R32=0.0000000001), "Urban*",IF(AND(R30=0.0000000001,ISNUMBER(R32)),"Urban*", "Urban"))</f>
        <v>Urban*</v>
      </c>
      <c r="S28" s="597" t="str">
        <f>IF(AND(S30=0.0000000001,S31=0.0000000001,S32=0.0000000001), "Rural*",IF(AND(S30=0.0000000001,ISNUMBER(S32)),"Rural*", "Rural"))</f>
        <v>Rural*</v>
      </c>
      <c r="T28" s="597" t="str">
        <f>IF(AND(T30=0.0000000001,T31=0.0000000001,T32=0.0000000001), "Pre-primary*",IF(AND(T30=0.0000000001,ISNUMBER(T32)),"Pre-primary*", "Pre-primary"))</f>
        <v>Pre-primary</v>
      </c>
      <c r="U28" s="597" t="str">
        <f>IF(AND(U30=0.0000000001,U31=0.0000000001,U32=0.0000000001), "Primary*",IF(AND(U30=0.0000000001,ISNUMBER(U32)),"Primary*", "Primary"))</f>
        <v>Primary</v>
      </c>
      <c r="V28" s="601" t="str">
        <f>IF(AND(V30=0.0000000001,V31=0.0000000001,V32=0.0000000001), "Secondary*",IF(AND(V30=0.0000000001,ISNUMBER(V32)),"Secondary*", "Secondary"))</f>
        <v>Secondary</v>
      </c>
      <c r="AM28" s="576"/>
      <c r="AN28" s="576"/>
      <c r="AO28" s="576"/>
      <c r="AP28" s="576"/>
      <c r="AQ28" s="576"/>
      <c r="AR28" s="576"/>
      <c r="AS28" s="576"/>
      <c r="AT28" s="576"/>
      <c r="AU28" s="576"/>
    </row>
    <row xmlns:x14ac="http://schemas.microsoft.com/office/spreadsheetml/2009/9/ac" r="29" ht="15.75" thickBot="true" x14ac:dyDescent="0.25">
      <c r="B29" s="595"/>
      <c r="C29" s="602">
        <f>IF(ISNUMBER(Regressions!B4), Regressions!B4, "-")</f>
        <v>2023</v>
      </c>
      <c r="D29" s="603">
        <f>C29</f>
        <v>2023</v>
      </c>
      <c r="E29" s="603">
        <f>D29</f>
        <v>2023</v>
      </c>
      <c r="F29" s="603">
        <f>E29</f>
        <v>2023</v>
      </c>
      <c r="G29" s="603">
        <f>F29</f>
        <v>2023</v>
      </c>
      <c r="H29" s="603">
        <f>F29</f>
        <v>2023</v>
      </c>
      <c r="I29" s="595"/>
      <c r="J29" s="604">
        <f>IF(ISNUMBER(Regressions!K4), Regressions!K4, "-")</f>
        <v>2023</v>
      </c>
      <c r="K29" s="605">
        <f>J29</f>
        <v>2023</v>
      </c>
      <c r="L29" s="605">
        <f>K29</f>
        <v>2023</v>
      </c>
      <c r="M29" s="605">
        <f>L29</f>
        <v>2023</v>
      </c>
      <c r="N29" s="605">
        <f>M29</f>
        <v>2023</v>
      </c>
      <c r="O29" s="605">
        <f>M29</f>
        <v>2023</v>
      </c>
      <c r="P29" s="599"/>
      <c r="Q29" s="606">
        <f>IF(ISNUMBER(Regressions!T4), Regressions!T4, "-")</f>
        <v>2023</v>
      </c>
      <c r="R29" s="607">
        <f>Q29</f>
        <v>2023</v>
      </c>
      <c r="S29" s="607">
        <f>R29</f>
        <v>2023</v>
      </c>
      <c r="T29" s="607">
        <f>S29</f>
        <v>2023</v>
      </c>
      <c r="U29" s="607">
        <f>T29</f>
        <v>2023</v>
      </c>
      <c r="V29" s="608">
        <f>T29</f>
        <v>2023</v>
      </c>
      <c r="AM29" s="576"/>
      <c r="AN29" s="576"/>
      <c r="AO29" s="576"/>
      <c r="AP29" s="576"/>
      <c r="AQ29" s="576"/>
      <c r="AR29" s="576"/>
      <c r="AS29" s="576"/>
      <c r="AT29" s="576"/>
      <c r="AU29" s="576"/>
    </row>
    <row xmlns:x14ac="http://schemas.microsoft.com/office/spreadsheetml/2009/9/ac" r="30" x14ac:dyDescent="0.2">
      <c r="B30" s="609" t="s">
        <v>155</v>
      </c>
      <c r="C30" s="610">
        <f>IF(ISNUMBER(Regressions!C4), Regressions!C4, 0.0000000001)</f>
        <v>75.515554179999995</v>
      </c>
      <c r="D30" s="610">
        <f>IF(ISNUMBER(Regressions!D4), Regressions!D4, 0.0000000001)</f>
        <v>1E-10</v>
      </c>
      <c r="E30" s="610">
        <f>IF(ISNUMBER(Regressions!E4), Regressions!E4, 0.0000000001)</f>
        <v>1E-10</v>
      </c>
      <c r="F30" s="610">
        <f>IF(ISNUMBER(Regressions!F4), Regressions!F4, 0.0000000001)</f>
        <v>70.466682149999997</v>
      </c>
      <c r="G30" s="610">
        <f>IF(ISNUMBER(Regressions!G4), Regressions!G4, 0.0000000001)</f>
        <v>75.461493349999998</v>
      </c>
      <c r="H30" s="610">
        <f>IF(ISNUMBER(Regressions!H4), Regressions!H4, 0.0000000001)</f>
        <v>74.949525280000003</v>
      </c>
      <c r="I30" s="611" t="s">
        <v>155</v>
      </c>
      <c r="J30" s="610">
        <f>IF(ISNUMBER(Regressions!L4), Regressions!L4,0.0000000001)</f>
        <v>70.618599709999998</v>
      </c>
      <c r="K30" s="610">
        <f>IF(ISNUMBER(Regressions!M4), Regressions!M4,0.0000000001)</f>
        <v>1E-10</v>
      </c>
      <c r="L30" s="610">
        <f>IF(ISNUMBER(Regressions!N4), Regressions!N4,0.0000000001)</f>
        <v>1E-10</v>
      </c>
      <c r="M30" s="610">
        <f>IF(ISNUMBER(Regressions!O4), Regressions!O4,0.0000000001)</f>
        <v>27.967760120000001</v>
      </c>
      <c r="N30" s="610">
        <f>IF(ISNUMBER(Regressions!P4), Regressions!P4,0.0000000001)</f>
        <v>64.008813040000007</v>
      </c>
      <c r="O30" s="610">
        <f>IF(ISNUMBER(Regressions!Q4), Regressions!Q4,0.0000000001)</f>
        <v>79.252573319999996</v>
      </c>
      <c r="P30" s="612" t="s">
        <v>155</v>
      </c>
      <c r="Q30" s="610">
        <f>IF(ISNUMBER(Regressions!U4), Regressions!U4,0.0000000001)</f>
        <v>68.73670147</v>
      </c>
      <c r="R30" s="610">
        <f>IF(ISNUMBER(Regressions!V4), Regressions!V4,0.0000000001)</f>
        <v>1E-10</v>
      </c>
      <c r="S30" s="610">
        <f>IF(ISNUMBER(Regressions!W4), Regressions!W4,0.0000000001)</f>
        <v>1E-10</v>
      </c>
      <c r="T30" s="610">
        <f>IF(ISNUMBER(Regressions!X4), Regressions!X4,0.0000000001)</f>
        <v>57.487810539999998</v>
      </c>
      <c r="U30" s="610">
        <f>IF(ISNUMBER(Regressions!Y4), Regressions!Y4,0.0000000001)</f>
        <v>70.132195530000004</v>
      </c>
      <c r="V30" s="613">
        <f>IF(ISNUMBER(Regressions!Z4), Regressions!Z4,0.0000000001)</f>
        <v>67.421903929999999</v>
      </c>
      <c r="AM30" s="576"/>
      <c r="AN30" s="576"/>
      <c r="AO30" s="576"/>
      <c r="AP30" s="576"/>
      <c r="AQ30" s="576"/>
      <c r="AR30" s="576"/>
      <c r="AS30" s="576"/>
      <c r="AT30" s="576"/>
      <c r="AU30" s="576"/>
    </row>
    <row xmlns:x14ac="http://schemas.microsoft.com/office/spreadsheetml/2009/9/ac" r="31" x14ac:dyDescent="0.2">
      <c r="B31" s="614" t="s">
        <v>156</v>
      </c>
      <c r="C31" s="610">
        <f>IF(ISNUMBER(Regressions!C5), Regressions!C5, 0.0000000001)</f>
        <v>11.072159900000001</v>
      </c>
      <c r="D31" s="610">
        <f>IF(ISNUMBER(Regressions!D5), Regressions!D5, 0.0000000001)</f>
        <v>1E-10</v>
      </c>
      <c r="E31" s="610">
        <f>IF(ISNUMBER(Regressions!E5), Regressions!E5, 0.0000000001)</f>
        <v>1E-10</v>
      </c>
      <c r="F31" s="610">
        <f>IF(ISNUMBER(Regressions!F5), Regressions!F5, 0.0000000001)</f>
        <v>2.0796709679999998</v>
      </c>
      <c r="G31" s="610">
        <f>IF(ISNUMBER(Regressions!G5), Regressions!G5, 0.0000000001)</f>
        <v>10.783850449999999</v>
      </c>
      <c r="H31" s="610">
        <f>IF(ISNUMBER(Regressions!H5), Regressions!H5, 0.0000000001)</f>
        <v>12.7200343</v>
      </c>
      <c r="I31" s="615" t="s">
        <v>156</v>
      </c>
      <c r="J31" s="610">
        <f>IF(ISNUMBER(Regressions!L5), Regressions!L5,0.0000000001)</f>
        <v>15.74375963</v>
      </c>
      <c r="K31" s="610">
        <f>IF(ISNUMBER(Regressions!M5), Regressions!M5,0.0000000001)</f>
        <v>1E-10</v>
      </c>
      <c r="L31" s="610">
        <f>IF(ISNUMBER(Regressions!N5), Regressions!N5,0.0000000001)</f>
        <v>1E-10</v>
      </c>
      <c r="M31" s="610">
        <f>IF(ISNUMBER(Regressions!O5), Regressions!O5,0.0000000001)</f>
        <v>52.638561809999999</v>
      </c>
      <c r="N31" s="610">
        <f>IF(ISNUMBER(Regressions!P5), Regressions!P5,0.0000000001)</f>
        <v>22.976065040000002</v>
      </c>
      <c r="O31" s="610">
        <f>IF(ISNUMBER(Regressions!Q5), Regressions!Q5,0.0000000001)</f>
        <v>0.24137334739999999</v>
      </c>
      <c r="P31" s="616" t="s">
        <v>156</v>
      </c>
      <c r="Q31" s="610">
        <f>IF(ISNUMBER(Regressions!U5), Regressions!U5,0.0000000001)</f>
        <v>0</v>
      </c>
      <c r="R31" s="610">
        <f>IF(ISNUMBER(Regressions!V5), Regressions!V5,0.0000000001)</f>
        <v>1E-10</v>
      </c>
      <c r="S31" s="610">
        <f>IF(ISNUMBER(Regressions!W5), Regressions!W5,0.0000000001)</f>
        <v>1E-10</v>
      </c>
      <c r="T31" s="610">
        <f>IF(ISNUMBER(Regressions!X5), Regressions!X5,0.0000000001)</f>
        <v>4.6402865770000004</v>
      </c>
      <c r="U31" s="610">
        <f>IF(ISNUMBER(Regressions!Y5), Regressions!Y5,0.0000000001)</f>
        <v>0</v>
      </c>
      <c r="V31" s="613">
        <f>IF(ISNUMBER(Regressions!Z5), Regressions!Z5,0.0000000001)</f>
        <v>0</v>
      </c>
      <c r="AM31" s="576"/>
      <c r="AN31" s="576"/>
      <c r="AO31" s="576"/>
      <c r="AP31" s="576"/>
      <c r="AQ31" s="576"/>
      <c r="AR31" s="576"/>
      <c r="AS31" s="576"/>
      <c r="AT31" s="576"/>
      <c r="AU31" s="576"/>
    </row>
    <row xmlns:x14ac="http://schemas.microsoft.com/office/spreadsheetml/2009/9/ac" r="32" x14ac:dyDescent="0.2">
      <c r="B32" s="614" t="s">
        <v>154</v>
      </c>
      <c r="C32" s="610">
        <f>IF(ISNUMBER(Regressions!C6), Regressions!C6, 0.0000000001)</f>
        <v>13.41228592</v>
      </c>
      <c r="D32" s="610">
        <f>IF(ISNUMBER(Regressions!D6), Regressions!D6, 0.0000000001)</f>
        <v>0</v>
      </c>
      <c r="E32" s="610">
        <f>IF(ISNUMBER(Regressions!E6), Regressions!E6, 0.0000000001)</f>
        <v>0</v>
      </c>
      <c r="F32" s="610">
        <f>IF(ISNUMBER(Regressions!F6), Regressions!F6, 0.0000000001)</f>
        <v>27.453646890000002</v>
      </c>
      <c r="G32" s="610">
        <f>IF(ISNUMBER(Regressions!G6), Regressions!G6, 0.0000000001)</f>
        <v>13.754656199999999</v>
      </c>
      <c r="H32" s="610">
        <f>IF(ISNUMBER(Regressions!H6), Regressions!H6, 0.0000000001)</f>
        <v>12.33044042</v>
      </c>
      <c r="I32" s="617" t="s">
        <v>154</v>
      </c>
      <c r="J32" s="610">
        <f>IF(ISNUMBER(Regressions!L6), Regressions!L6,0.0000000001)</f>
        <v>13.637640660000001</v>
      </c>
      <c r="K32" s="610">
        <f>IF(ISNUMBER(Regressions!M6), Regressions!M6,0.0000000001)</f>
        <v>1E-10</v>
      </c>
      <c r="L32" s="610">
        <f>IF(ISNUMBER(Regressions!N6), Regressions!N6,0.0000000001)</f>
        <v>1E-10</v>
      </c>
      <c r="M32" s="610">
        <f>IF(ISNUMBER(Regressions!O6), Regressions!O6,0.0000000001)</f>
        <v>19.39367807</v>
      </c>
      <c r="N32" s="610">
        <f>IF(ISNUMBER(Regressions!P6), Regressions!P6,0.0000000001)</f>
        <v>13.01512192</v>
      </c>
      <c r="O32" s="610">
        <f>IF(ISNUMBER(Regressions!Q6), Regressions!Q6,0.0000000001)</f>
        <v>20.50605333</v>
      </c>
      <c r="P32" s="618" t="s">
        <v>154</v>
      </c>
      <c r="Q32" s="610">
        <f>IF(ISNUMBER(Regressions!U6), Regressions!U6,0.0000000001)</f>
        <v>31.26329853</v>
      </c>
      <c r="R32" s="610">
        <f>IF(ISNUMBER(Regressions!V6), Regressions!V6,0.0000000001)</f>
        <v>1E-10</v>
      </c>
      <c r="S32" s="610">
        <f>IF(ISNUMBER(Regressions!W6), Regressions!W6,0.0000000001)</f>
        <v>1E-10</v>
      </c>
      <c r="T32" s="610">
        <f>IF(ISNUMBER(Regressions!X6), Regressions!X6,0.0000000001)</f>
        <v>37.87190288</v>
      </c>
      <c r="U32" s="610">
        <f>IF(ISNUMBER(Regressions!Y6), Regressions!Y6,0.0000000001)</f>
        <v>29.867804469999999</v>
      </c>
      <c r="V32" s="613">
        <f>IF(ISNUMBER(Regressions!Z6), Regressions!Z6,0.0000000001)</f>
        <v>32.578096070000001</v>
      </c>
      <c r="AM32" s="576"/>
      <c r="AN32" s="576"/>
      <c r="AO32" s="576"/>
      <c r="AP32" s="576"/>
      <c r="AQ32" s="576"/>
      <c r="AR32" s="576"/>
      <c r="AS32" s="576"/>
      <c r="AT32" s="576"/>
      <c r="AU32" s="576"/>
    </row>
    <row xmlns:x14ac="http://schemas.microsoft.com/office/spreadsheetml/2009/9/ac" r="33" ht="15.75" thickBot="true" x14ac:dyDescent="0.25">
      <c r="B33" s="619" t="s">
        <v>228</v>
      </c>
      <c r="C33" s="620">
        <f>IF(ISNUMBER(Regressions!C7), Regressions!C7, 0.0000000001)</f>
        <v>0</v>
      </c>
      <c r="D33" s="620">
        <f>IF(ISNUMBER(Regressions!D7), Regressions!D7, 0.0000000001)</f>
        <v>100</v>
      </c>
      <c r="E33" s="620">
        <f>IF(ISNUMBER(Regressions!E7), Regressions!E7, 0.0000000001)</f>
        <v>100</v>
      </c>
      <c r="F33" s="620">
        <f>IF(ISNUMBER(Regressions!F7), Regressions!F7, 0.0000000001)</f>
        <v>0</v>
      </c>
      <c r="G33" s="620">
        <f>IF(ISNUMBER(Regressions!G7), Regressions!G7, 0.0000000001)</f>
        <v>0</v>
      </c>
      <c r="H33" s="620">
        <f>IF(ISNUMBER(Regressions!H7), Regressions!H7, 0.0000000001)</f>
        <v>0</v>
      </c>
      <c r="I33" s="621" t="s">
        <v>228</v>
      </c>
      <c r="J33" s="622">
        <f>IF(ISNUMBER(Regressions!L7), Regressions!L7,0.0000000001)</f>
        <v>0</v>
      </c>
      <c r="K33" s="620">
        <f>IF(ISNUMBER(Regressions!M7), Regressions!M7,0.0000000001)</f>
        <v>100</v>
      </c>
      <c r="L33" s="620">
        <f>IF(ISNUMBER(Regressions!N7), Regressions!N7,0.0000000001)</f>
        <v>100</v>
      </c>
      <c r="M33" s="620">
        <f>IF(ISNUMBER(Regressions!O7), Regressions!O7,0.0000000001)</f>
        <v>0</v>
      </c>
      <c r="N33" s="620">
        <f>IF(ISNUMBER(Regressions!P7), Regressions!P7,0.0000000001)</f>
        <v>0</v>
      </c>
      <c r="O33" s="620">
        <f>IF(ISNUMBER(Regressions!Q7), Regressions!Q7,0.0000000001)</f>
        <v>0</v>
      </c>
      <c r="P33" s="623" t="s">
        <v>228</v>
      </c>
      <c r="Q33" s="622">
        <f>IF(ISNUMBER(Regressions!U7), Regressions!U7,0.0000000001)</f>
        <v>0</v>
      </c>
      <c r="R33" s="622">
        <f>IF(ISNUMBER(Regressions!V7), Regressions!V7,0.0000000001)</f>
        <v>100</v>
      </c>
      <c r="S33" s="620">
        <f>IF(ISNUMBER(Regressions!W7), Regressions!W7,0.0000000001)</f>
        <v>100</v>
      </c>
      <c r="T33" s="620">
        <f>IF(ISNUMBER(Regressions!X7), Regressions!X7,0.0000000001)</f>
        <v>0</v>
      </c>
      <c r="U33" s="620">
        <f>IF(ISNUMBER(Regressions!Y7), Regressions!Y7,0.0000000001)</f>
        <v>0</v>
      </c>
      <c r="V33" s="624">
        <f>IF(ISNUMBER(Regressions!Z7), Regressions!Z7,0.0000000001)</f>
        <v>0</v>
      </c>
    </row>
    <row xmlns:x14ac="http://schemas.microsoft.com/office/spreadsheetml/2009/9/ac" r="34" x14ac:dyDescent="0.2">
      <c r="B34" s="625" t="s">
        <v>345</v>
      </c>
    </row>
    <row xmlns:x14ac="http://schemas.microsoft.com/office/spreadsheetml/2009/9/ac" r="35" ht="6" customHeight="true" x14ac:dyDescent="0.2"/>
    <row xmlns:x14ac="http://schemas.microsoft.com/office/spreadsheetml/2009/9/ac" r="36" s="576" customFormat="true" ht="50.1" customHeight="true" x14ac:dyDescent="0.2">
      <c r="B36" s="626" t="s">
        <v>34</v>
      </c>
      <c r="C36" s="627" t="s">
        <v>376</v>
      </c>
      <c r="D36" s="627"/>
      <c r="E36" s="627"/>
      <c r="F36" s="627"/>
      <c r="G36" s="627"/>
      <c r="H36" s="627"/>
      <c r="I36" s="626" t="s">
        <v>34</v>
      </c>
      <c r="J36" s="628" t="s">
        <v>377</v>
      </c>
      <c r="K36" s="629"/>
      <c r="L36" s="629"/>
      <c r="M36" s="629"/>
      <c r="N36" s="629"/>
      <c r="O36" s="629"/>
      <c r="P36" s="626" t="s">
        <v>34</v>
      </c>
      <c r="Q36" s="630" t="s">
        <v>378</v>
      </c>
      <c r="R36" s="630"/>
      <c r="S36" s="630"/>
      <c r="T36" s="630"/>
      <c r="U36" s="630"/>
      <c r="V36" s="630"/>
    </row>
    <row xmlns:x14ac="http://schemas.microsoft.com/office/spreadsheetml/2009/9/ac" r="37" ht="50.1" customHeight="true" x14ac:dyDescent="0.2">
      <c r="B37" s="626" t="s">
        <v>35</v>
      </c>
      <c r="C37" s="631" t="s">
        <v>379</v>
      </c>
      <c r="D37" s="631"/>
      <c r="E37" s="631"/>
      <c r="F37" s="631"/>
      <c r="G37" s="631"/>
      <c r="H37" s="631"/>
      <c r="I37" s="626" t="s">
        <v>35</v>
      </c>
      <c r="J37" s="631" t="s">
        <v>380</v>
      </c>
      <c r="K37" s="631"/>
      <c r="L37" s="631"/>
      <c r="M37" s="631"/>
      <c r="N37" s="631"/>
      <c r="O37" s="631"/>
      <c r="P37" s="626" t="s">
        <v>35</v>
      </c>
      <c r="Q37" s="631" t="s">
        <v>381</v>
      </c>
      <c r="R37" s="631"/>
      <c r="S37" s="631"/>
      <c r="T37" s="631"/>
      <c r="U37" s="631"/>
      <c r="V37" s="631"/>
    </row>
    <row xmlns:x14ac="http://schemas.microsoft.com/office/spreadsheetml/2009/9/ac" r="38" ht="50.1" customHeight="true" x14ac:dyDescent="0.2">
      <c r="B38" s="626" t="s">
        <v>36</v>
      </c>
      <c r="C38" s="632" t="s">
        <v>382</v>
      </c>
      <c r="D38" s="632"/>
      <c r="E38" s="632"/>
      <c r="F38" s="632"/>
      <c r="G38" s="632"/>
      <c r="H38" s="632"/>
      <c r="I38" s="626" t="s">
        <v>36</v>
      </c>
      <c r="J38" s="632" t="s">
        <v>383</v>
      </c>
      <c r="K38" s="632"/>
      <c r="L38" s="632"/>
      <c r="M38" s="632"/>
      <c r="N38" s="632"/>
      <c r="O38" s="632"/>
      <c r="P38" s="626" t="s">
        <v>36</v>
      </c>
      <c r="Q38" s="632" t="s">
        <v>384</v>
      </c>
      <c r="R38" s="632"/>
      <c r="S38" s="632"/>
      <c r="T38" s="632"/>
      <c r="U38" s="632"/>
      <c r="V38" s="632"/>
    </row>
    <row xmlns:x14ac="http://schemas.microsoft.com/office/spreadsheetml/2009/9/ac" r="39" ht="50.1" customHeight="true" x14ac:dyDescent="0.2">
      <c r="B39" s="626" t="s">
        <v>228</v>
      </c>
      <c r="C39" s="633" t="s">
        <v>385</v>
      </c>
      <c r="D39" s="633"/>
      <c r="E39" s="633"/>
      <c r="F39" s="633"/>
      <c r="G39" s="633"/>
      <c r="H39" s="633"/>
      <c r="I39" s="626" t="s">
        <v>228</v>
      </c>
      <c r="J39" s="633" t="s">
        <v>385</v>
      </c>
      <c r="K39" s="633"/>
      <c r="L39" s="633"/>
      <c r="M39" s="633"/>
      <c r="N39" s="633"/>
      <c r="O39" s="633"/>
      <c r="P39" s="626" t="s">
        <v>228</v>
      </c>
      <c r="Q39" s="633" t="s">
        <v>385</v>
      </c>
      <c r="R39" s="633"/>
      <c r="S39" s="633"/>
      <c r="T39" s="633"/>
      <c r="U39" s="633"/>
      <c r="V39" s="63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F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row>
    <row xmlns:x14ac="http://schemas.microsoft.com/office/spreadsheetml/2009/9/ac" r="5" s="33" customFormat="true" x14ac:dyDescent="0.2">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row>
    <row xmlns:x14ac="http://schemas.microsoft.com/office/spreadsheetml/2009/9/ac" r="6" s="33" customFormat="true" x14ac:dyDescent="0.2">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row>
    <row xmlns:x14ac="http://schemas.microsoft.com/office/spreadsheetml/2009/9/ac" r="7" s="33" customFormat="true" x14ac:dyDescent="0.2">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row>
    <row xmlns:x14ac="http://schemas.microsoft.com/office/spreadsheetml/2009/9/ac" r="8" s="33" customFormat="true" x14ac:dyDescent="0.2">
      <c r="A8" s="98"/>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row>
    <row xmlns:x14ac="http://schemas.microsoft.com/office/spreadsheetml/2009/9/ac" r="9" s="33" customFormat="true"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row>
    <row xmlns:x14ac="http://schemas.microsoft.com/office/spreadsheetml/2009/9/ac" r="10" s="33" customFormat="true" x14ac:dyDescent="0.2">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row>
    <row xmlns:x14ac="http://schemas.microsoft.com/office/spreadsheetml/2009/9/ac" r="11" s="33" customFormat="true" x14ac:dyDescent="0.2">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row>
    <row xmlns:x14ac="http://schemas.microsoft.com/office/spreadsheetml/2009/9/ac" r="12" s="33" customFormat="true"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row>
    <row xmlns:x14ac="http://schemas.microsoft.com/office/spreadsheetml/2009/9/ac" r="13" s="33" customFormat="true" x14ac:dyDescent="0.2">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row>
    <row xmlns:x14ac="http://schemas.microsoft.com/office/spreadsheetml/2009/9/ac" r="14" s="33" customFormat="true"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row>
    <row xmlns:x14ac="http://schemas.microsoft.com/office/spreadsheetml/2009/9/ac" r="15" s="33" customFormat="true"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row>
    <row xmlns:x14ac="http://schemas.microsoft.com/office/spreadsheetml/2009/9/ac" r="16" s="33" customFormat="true" x14ac:dyDescent="0.2">
      <c r="A16" s="98"/>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row>
    <row xmlns:x14ac="http://schemas.microsoft.com/office/spreadsheetml/2009/9/ac" r="17" s="33" customFormat="true" x14ac:dyDescent="0.2">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row>
    <row xmlns:x14ac="http://schemas.microsoft.com/office/spreadsheetml/2009/9/ac" r="18" s="33" customFormat="true"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row>
    <row xmlns:x14ac="http://schemas.microsoft.com/office/spreadsheetml/2009/9/ac" r="19" s="33" customFormat="true" x14ac:dyDescent="0.2">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row>
    <row xmlns:x14ac="http://schemas.microsoft.com/office/spreadsheetml/2009/9/ac" r="20" s="33" customFormat="true" x14ac:dyDescent="0.2">
      <c r="A20" s="98"/>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row>
    <row xmlns:x14ac="http://schemas.microsoft.com/office/spreadsheetml/2009/9/ac" r="21" s="33" customFormat="true" x14ac:dyDescent="0.2">
      <c r="A21" s="98"/>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row>
    <row xmlns:x14ac="http://schemas.microsoft.com/office/spreadsheetml/2009/9/ac" r="22" s="33" customFormat="true" x14ac:dyDescent="0.2">
      <c r="A22" s="98"/>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xmlns:x14ac="http://schemas.microsoft.com/office/spreadsheetml/2009/9/ac" r="23" s="33" customFormat="true" x14ac:dyDescent="0.2">
      <c r="A23" s="31" t="s">
        <v>345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345</v>
      </c>
      <c r="B44" s="31"/>
    </row>
    <row xmlns:x14ac="http://schemas.microsoft.com/office/spreadsheetml/2009/9/ac" r="45" s="33" customFormat="true" x14ac:dyDescent="0.2"/>
    <row xmlns:x14ac="http://schemas.microsoft.com/office/spreadsheetml/2009/9/ac" r="46" s="33" customFormat="true"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xmlns:x14ac="http://schemas.microsoft.com/office/spreadsheetml/2009/9/ac" r="47" s="33" customFormat="true" x14ac:dyDescent="0.2">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xmlns:x14ac="http://schemas.microsoft.com/office/spreadsheetml/2009/9/ac" r="48" s="33" customFormat="true"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xmlns:x14ac="http://schemas.microsoft.com/office/spreadsheetml/2009/9/ac" r="49" s="33" customFormat="true" x14ac:dyDescent="0.2">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xmlns:x14ac="http://schemas.microsoft.com/office/spreadsheetml/2009/9/ac" r="50" s="33" customFormat="true"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row xmlns:x14ac="http://schemas.microsoft.com/office/spreadsheetml/2009/9/ac" r="51" s="33" customFormat="true"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row>
    <row xmlns:x14ac="http://schemas.microsoft.com/office/spreadsheetml/2009/9/ac" r="52" s="33" customFormat="true" x14ac:dyDescent="0.2">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row>
    <row xmlns:x14ac="http://schemas.microsoft.com/office/spreadsheetml/2009/9/ac" r="53" s="33" customFormat="true" x14ac:dyDescent="0.2">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row>
    <row xmlns:x14ac="http://schemas.microsoft.com/office/spreadsheetml/2009/9/ac" r="54" s="33" customFormat="true" x14ac:dyDescent="0.2">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row>
    <row xmlns:x14ac="http://schemas.microsoft.com/office/spreadsheetml/2009/9/ac" r="55" s="33" customFormat="true" x14ac:dyDescent="0.2">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row>
    <row xmlns:x14ac="http://schemas.microsoft.com/office/spreadsheetml/2009/9/ac" r="56" s="33" customFormat="true" x14ac:dyDescent="0.2">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row>
    <row xmlns:x14ac="http://schemas.microsoft.com/office/spreadsheetml/2009/9/ac" r="57" s="33" customFormat="true" x14ac:dyDescent="0.2">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row>
    <row xmlns:x14ac="http://schemas.microsoft.com/office/spreadsheetml/2009/9/ac" r="58" s="33" customFormat="true" x14ac:dyDescent="0.2">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row>
    <row xmlns:x14ac="http://schemas.microsoft.com/office/spreadsheetml/2009/9/ac" r="59" s="33" customFormat="true" x14ac:dyDescent="0.2">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row>
    <row xmlns:x14ac="http://schemas.microsoft.com/office/spreadsheetml/2009/9/ac" r="60" s="33" customFormat="true" x14ac:dyDescent="0.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row>
    <row xmlns:x14ac="http://schemas.microsoft.com/office/spreadsheetml/2009/9/ac" r="61" s="33" customFormat="true" x14ac:dyDescent="0.2">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row>
    <row xmlns:x14ac="http://schemas.microsoft.com/office/spreadsheetml/2009/9/ac" r="62" s="33" customFormat="true" x14ac:dyDescent="0.2">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row>
    <row xmlns:x14ac="http://schemas.microsoft.com/office/spreadsheetml/2009/9/ac" r="63" s="33" customFormat="true" x14ac:dyDescent="0.2">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row>
    <row xmlns:x14ac="http://schemas.microsoft.com/office/spreadsheetml/2009/9/ac" r="64" s="33" customFormat="true" x14ac:dyDescent="0.2">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row>
    <row xmlns:x14ac="http://schemas.microsoft.com/office/spreadsheetml/2009/9/ac" r="65" s="33" customFormat="true" x14ac:dyDescent="0.2">
      <c r="A65" s="31" t="s">
        <v>345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7" t="s">
        <v>25</v>
      </c>
      <c r="E4" s="128" t="s">
        <v>19</v>
      </c>
      <c r="F4" s="129" t="s">
        <v>121</v>
      </c>
      <c r="G4" s="127" t="s">
        <v>25</v>
      </c>
      <c r="H4" s="128" t="s">
        <v>19</v>
      </c>
      <c r="I4" s="129" t="s">
        <v>121</v>
      </c>
      <c r="J4" s="127" t="s">
        <v>25</v>
      </c>
      <c r="K4" s="128" t="s">
        <v>19</v>
      </c>
      <c r="L4" s="129" t="s">
        <v>121</v>
      </c>
      <c r="M4" s="127" t="s">
        <v>25</v>
      </c>
      <c r="N4" s="128" t="s">
        <v>19</v>
      </c>
      <c r="O4" s="129" t="s">
        <v>121</v>
      </c>
      <c r="P4" s="127" t="s">
        <v>25</v>
      </c>
      <c r="Q4" s="128" t="s">
        <v>19</v>
      </c>
      <c r="R4" s="129" t="s">
        <v>121</v>
      </c>
      <c r="S4" s="127" t="s">
        <v>25</v>
      </c>
      <c r="T4" s="128" t="s">
        <v>19</v>
      </c>
      <c r="U4" s="130" t="s">
        <v>121</v>
      </c>
      <c r="V4" s="131" t="s">
        <v>25</v>
      </c>
      <c r="W4" s="132" t="s">
        <v>19</v>
      </c>
      <c r="X4" s="132" t="s">
        <v>21</v>
      </c>
      <c r="Y4" s="132" t="s">
        <v>29</v>
      </c>
      <c r="Z4" s="134" t="s">
        <v>122</v>
      </c>
      <c r="AA4" s="131" t="s">
        <v>25</v>
      </c>
      <c r="AB4" s="132" t="s">
        <v>19</v>
      </c>
      <c r="AC4" s="132" t="s">
        <v>21</v>
      </c>
      <c r="AD4" s="132" t="s">
        <v>29</v>
      </c>
      <c r="AE4" s="134" t="s">
        <v>122</v>
      </c>
      <c r="AF4" s="131" t="s">
        <v>25</v>
      </c>
      <c r="AG4" s="132" t="s">
        <v>19</v>
      </c>
      <c r="AH4" s="132" t="s">
        <v>21</v>
      </c>
      <c r="AI4" s="132" t="s">
        <v>29</v>
      </c>
      <c r="AJ4" s="134" t="s">
        <v>122</v>
      </c>
      <c r="AK4" s="131" t="s">
        <v>25</v>
      </c>
      <c r="AL4" s="132" t="s">
        <v>19</v>
      </c>
      <c r="AM4" s="132" t="s">
        <v>21</v>
      </c>
      <c r="AN4" s="132" t="s">
        <v>29</v>
      </c>
      <c r="AO4" s="134" t="s">
        <v>122</v>
      </c>
      <c r="AP4" s="131" t="s">
        <v>25</v>
      </c>
      <c r="AQ4" s="132" t="s">
        <v>19</v>
      </c>
      <c r="AR4" s="132" t="s">
        <v>21</v>
      </c>
      <c r="AS4" s="132" t="s">
        <v>29</v>
      </c>
      <c r="AT4" s="134" t="s">
        <v>122</v>
      </c>
      <c r="AU4" s="131" t="s">
        <v>25</v>
      </c>
      <c r="AV4" s="132" t="s">
        <v>19</v>
      </c>
      <c r="AW4" s="132" t="s">
        <v>21</v>
      </c>
      <c r="AX4" s="132" t="s">
        <v>29</v>
      </c>
      <c r="AY4" s="135" t="s">
        <v>122</v>
      </c>
      <c r="AZ4" s="136" t="s">
        <v>25</v>
      </c>
      <c r="BA4" s="137" t="s">
        <v>141</v>
      </c>
      <c r="BB4" s="138" t="s">
        <v>143</v>
      </c>
      <c r="BC4" s="136" t="s">
        <v>25</v>
      </c>
      <c r="BD4" s="137" t="s">
        <v>141</v>
      </c>
      <c r="BE4" s="138" t="s">
        <v>143</v>
      </c>
      <c r="BF4" s="136" t="s">
        <v>25</v>
      </c>
      <c r="BG4" s="137" t="s">
        <v>141</v>
      </c>
      <c r="BH4" s="138" t="s">
        <v>143</v>
      </c>
      <c r="BI4" s="136" t="s">
        <v>25</v>
      </c>
      <c r="BJ4" s="137" t="s">
        <v>141</v>
      </c>
      <c r="BK4" s="138" t="s">
        <v>143</v>
      </c>
      <c r="BL4" s="136" t="s">
        <v>25</v>
      </c>
      <c r="BM4" s="137" t="s">
        <v>141</v>
      </c>
      <c r="BN4" s="138" t="s">
        <v>143</v>
      </c>
      <c r="BO4" s="136" t="s">
        <v>25</v>
      </c>
      <c r="BP4" s="137" t="s">
        <v>141</v>
      </c>
      <c r="BQ4" s="138" t="s">
        <v>143</v>
      </c>
    </row>
    <row xmlns:x14ac="http://schemas.microsoft.com/office/spreadsheetml/2009/9/ac" r="5" ht="48" hidden="true" x14ac:dyDescent="0.2">
      <c r="A5" s="43" t="s">
        <v>39</v>
      </c>
      <c r="B5" s="43" t="s">
        <v>40</v>
      </c>
      <c r="C5" s="43" t="s">
        <v>41</v>
      </c>
      <c r="D5" s="127" t="s">
        <v>135</v>
      </c>
      <c r="E5" s="128" t="s">
        <v>42</v>
      </c>
      <c r="F5" s="129" t="s">
        <v>209</v>
      </c>
      <c r="G5" s="127" t="s">
        <v>136</v>
      </c>
      <c r="H5" s="128" t="s">
        <v>43</v>
      </c>
      <c r="I5" s="129" t="s">
        <v>210</v>
      </c>
      <c r="J5" s="127" t="s">
        <v>137</v>
      </c>
      <c r="K5" s="128" t="s">
        <v>44</v>
      </c>
      <c r="L5" s="129" t="s">
        <v>211</v>
      </c>
      <c r="M5" s="127" t="s">
        <v>138</v>
      </c>
      <c r="N5" s="128" t="s">
        <v>86</v>
      </c>
      <c r="O5" s="129" t="s">
        <v>212</v>
      </c>
      <c r="P5" s="127" t="s">
        <v>139</v>
      </c>
      <c r="Q5" s="128" t="s">
        <v>87</v>
      </c>
      <c r="R5" s="129" t="s">
        <v>213</v>
      </c>
      <c r="S5" s="127" t="s">
        <v>140</v>
      </c>
      <c r="T5" s="128" t="s">
        <v>88</v>
      </c>
      <c r="U5" s="130" t="s">
        <v>214</v>
      </c>
      <c r="V5" s="131" t="s">
        <v>129</v>
      </c>
      <c r="W5" s="132" t="s">
        <v>45</v>
      </c>
      <c r="X5" s="133" t="s">
        <v>65</v>
      </c>
      <c r="Y5" s="133" t="s">
        <v>66</v>
      </c>
      <c r="Z5" s="134" t="s">
        <v>215</v>
      </c>
      <c r="AA5" s="131" t="s">
        <v>130</v>
      </c>
      <c r="AB5" s="132" t="s">
        <v>46</v>
      </c>
      <c r="AC5" s="133" t="s">
        <v>67</v>
      </c>
      <c r="AD5" s="133" t="s">
        <v>68</v>
      </c>
      <c r="AE5" s="134" t="s">
        <v>216</v>
      </c>
      <c r="AF5" s="131" t="s">
        <v>131</v>
      </c>
      <c r="AG5" s="132" t="s">
        <v>47</v>
      </c>
      <c r="AH5" s="133" t="s">
        <v>69</v>
      </c>
      <c r="AI5" s="133" t="s">
        <v>70</v>
      </c>
      <c r="AJ5" s="134" t="s">
        <v>217</v>
      </c>
      <c r="AK5" s="131" t="s">
        <v>132</v>
      </c>
      <c r="AL5" s="132" t="s">
        <v>71</v>
      </c>
      <c r="AM5" s="133" t="s">
        <v>72</v>
      </c>
      <c r="AN5" s="133" t="s">
        <v>73</v>
      </c>
      <c r="AO5" s="134" t="s">
        <v>218</v>
      </c>
      <c r="AP5" s="131" t="s">
        <v>133</v>
      </c>
      <c r="AQ5" s="132" t="s">
        <v>74</v>
      </c>
      <c r="AR5" s="133" t="s">
        <v>75</v>
      </c>
      <c r="AS5" s="133" t="s">
        <v>76</v>
      </c>
      <c r="AT5" s="134" t="s">
        <v>219</v>
      </c>
      <c r="AU5" s="131" t="s">
        <v>134</v>
      </c>
      <c r="AV5" s="132" t="s">
        <v>77</v>
      </c>
      <c r="AW5" s="133" t="s">
        <v>78</v>
      </c>
      <c r="AX5" s="133" t="s">
        <v>79</v>
      </c>
      <c r="AY5" s="135" t="s">
        <v>220</v>
      </c>
      <c r="AZ5" s="136" t="s">
        <v>80</v>
      </c>
      <c r="BA5" s="137" t="s">
        <v>114</v>
      </c>
      <c r="BB5" s="138" t="s">
        <v>221</v>
      </c>
      <c r="BC5" s="136" t="s">
        <v>85</v>
      </c>
      <c r="BD5" s="137" t="s">
        <v>115</v>
      </c>
      <c r="BE5" s="138" t="s">
        <v>222</v>
      </c>
      <c r="BF5" s="136" t="s">
        <v>84</v>
      </c>
      <c r="BG5" s="137" t="s">
        <v>116</v>
      </c>
      <c r="BH5" s="138" t="s">
        <v>223</v>
      </c>
      <c r="BI5" s="136" t="s">
        <v>83</v>
      </c>
      <c r="BJ5" s="137" t="s">
        <v>117</v>
      </c>
      <c r="BK5" s="138" t="s">
        <v>224</v>
      </c>
      <c r="BL5" s="136" t="s">
        <v>82</v>
      </c>
      <c r="BM5" s="137" t="s">
        <v>118</v>
      </c>
      <c r="BN5" s="138" t="s">
        <v>225</v>
      </c>
      <c r="BO5" s="136" t="s">
        <v>81</v>
      </c>
      <c r="BP5" s="137" t="s">
        <v>119</v>
      </c>
      <c r="BQ5" s="138" t="s">
        <v>226</v>
      </c>
    </row>
    <row xmlns:x14ac="http://schemas.microsoft.com/office/spreadsheetml/2009/9/ac" r="6" x14ac:dyDescent="0.2">
      <c r="A6" s="331" t="str">
        <f>+RIGHT('Data Summary'!A6,LEN('Data Summary'!A6)-9)</f>
        <v>IFLS</v>
      </c>
      <c r="B6" s="36" t="str">
        <f>+IF(ISTEXT('Data Summary'!B6),'Data Summary'!B6,"")</f>
        <v>Survey</v>
      </c>
      <c r="C6" s="330">
        <f>+VALUE('Data Summary'!C6)</f>
        <v>2000</v>
      </c>
      <c r="D6" s="95">
        <f>+IF(AND(ISNUMBER('Water Data'!D4),'Data Summary'!BS6="Yes"),100-'Water Data'!D4,NA())</f>
        <v>98.378810000000001</v>
      </c>
      <c r="E6" s="95" t="e">
        <f>+IF(AND(ISNUMBER('Water Data'!D6),'Data Summary'!BT6="Yes"),'Water Data'!D6,NA())</f>
        <v>#N/A</v>
      </c>
      <c r="F6" s="95" t="e">
        <f>+IF(AND(ISNUMBER('Water Data'!D9),'Data Summary'!BU6="Yes"),'Water Data'!D9,NA())</f>
        <v>#N/A</v>
      </c>
      <c r="G6" s="95">
        <f>+IF(AND(ISNUMBER('Water Data'!E4),'Data Summary'!BV6="Yes"),100-'Water Data'!E4,NA())</f>
        <v>99.129350000000002</v>
      </c>
      <c r="H6" s="95" t="e">
        <f>+IF(AND(ISNUMBER('Water Data'!E6),'Data Summary'!BW6="Yes"),'Water Data'!E6,NA())</f>
        <v>#N/A</v>
      </c>
      <c r="I6" s="95" t="e">
        <f>+IF(AND(ISNUMBER('Water Data'!E9),'Data Summary'!BX6="Yes"),'Water Data'!E9,NA())</f>
        <v>#N/A</v>
      </c>
      <c r="J6" s="95">
        <f>+IF(AND(ISNUMBER('Water Data'!F4),'Data Summary'!BY6="Yes"),100-'Water Data'!F4,NA())</f>
        <v>97.065219999999997</v>
      </c>
      <c r="K6" s="95" t="e">
        <f>+IF(AND(ISNUMBER('Water Data'!F6),'Data Summary'!BZ6="Yes"),'Water Data'!F6,NA())</f>
        <v>#N/A</v>
      </c>
      <c r="L6" s="95" t="e">
        <f>+IF(AND(ISNUMBER('Water Data'!F9),'Data Summary'!CA6="Yes"),'Water Data'!F9,NA())</f>
        <v>#N/A</v>
      </c>
      <c r="M6" s="95" t="e">
        <f>+IF(AND(ISNUMBER('Water Data'!G4),'Data Summary'!CB6="Yes"),100-'Water Data'!G4,NA())</f>
        <v>#N/A</v>
      </c>
      <c r="N6" s="95" t="e">
        <f>+IF(AND(ISNUMBER('Water Data'!G6),'Data Summary'!CC6="Yes"),'Water Data'!G6,NA())</f>
        <v>#N/A</v>
      </c>
      <c r="O6" s="95" t="e">
        <f>+IF(AND(ISNUMBER('Water Data'!G9),'Data Summary'!CD6="Yes"),'Water Data'!G9,NA())</f>
        <v>#N/A</v>
      </c>
      <c r="P6" s="95">
        <f>+IF(AND(ISNUMBER('Water Data'!H4),'Data Summary'!CE6="Yes"),100-'Water Data'!H4,NA())</f>
        <v>96.25</v>
      </c>
      <c r="Q6" s="95" t="e">
        <f>+IF(AND(ISNUMBER('Water Data'!H6),'Data Summary'!CF6="Yes"),'Water Data'!H6,NA())</f>
        <v>#N/A</v>
      </c>
      <c r="R6" s="95" t="e">
        <f>+IF(AND(ISNUMBER('Water Data'!H9),'Data Summary'!CG6="Yes"),'Water Data'!H9,NA())</f>
        <v>#N/A</v>
      </c>
      <c r="S6" s="95">
        <f>+IF(AND(ISNUMBER('Water Data'!I4),'Data Summary'!CH6="Yes"),100-'Water Data'!I4,NA())</f>
        <v>99.681330000000003</v>
      </c>
      <c r="T6" s="95" t="e">
        <f>+IF(AND(ISNUMBER('Water Data'!I6),'Data Summary'!CI6="Yes"),'Water Data'!I6,NA())</f>
        <v>#N/A</v>
      </c>
      <c r="U6" s="95" t="e">
        <f>+IF(AND(ISNUMBER('Water Data'!I9),'Data Summary'!CJ6="Yes"),'Water Data'!I9,NA())</f>
        <v>#N/A</v>
      </c>
      <c r="V6" s="96" t="e">
        <f>+IF(AND(ISNUMBER('Sanitation Data'!D4),'Data Summary'!CK6="Yes"),100-'Sanitation Data'!D4,NA())</f>
        <v>#N/A</v>
      </c>
      <c r="W6" s="96" t="e">
        <f>+IF(AND(ISNUMBER('Sanitation Data'!D6),'Data Summary'!CL6="Yes"),'Sanitation Data'!D6,NA())</f>
        <v>#N/A</v>
      </c>
      <c r="X6" s="96" t="e">
        <f>+IF(AND(ISNUMBER('Sanitation Data'!D10),'Data Summary'!CM6="Yes"),'Sanitation Data'!D10,NA())</f>
        <v>#N/A</v>
      </c>
      <c r="Y6" s="96" t="e">
        <f>+IF(AND(ISNUMBER('Sanitation Data'!D11),'Data Summary'!CN6="Yes"),'Sanitation Data'!D11,NA())</f>
        <v>#N/A</v>
      </c>
      <c r="Z6" s="96" t="e">
        <f>+IF(AND(ISNUMBER('Sanitation Data'!D12),'Data Summary'!CO6="Yes"),'Sanitation Data'!D12,NA())</f>
        <v>#N/A</v>
      </c>
      <c r="AA6" s="96" t="e">
        <f>+IF(AND(ISNUMBER('Sanitation Data'!E4),'Data Summary'!CP6="Yes"),100-'Sanitation Data'!E4,NA())</f>
        <v>#N/A</v>
      </c>
      <c r="AB6" s="96" t="e">
        <f>+IF(AND(ISNUMBER('Sanitation Data'!E6),'Data Summary'!CQ6="Yes"),'Sanitation Data'!E6,NA())</f>
        <v>#N/A</v>
      </c>
      <c r="AC6" s="96" t="e">
        <f>+IF(AND(ISNUMBER('Sanitation Data'!E10),'Data Summary'!CR6="Yes"),'Sanitation Data'!E10,NA())</f>
        <v>#N/A</v>
      </c>
      <c r="AD6" s="96" t="e">
        <f>+IF(AND(ISNUMBER('Sanitation Data'!E11),'Data Summary'!CS6="Yes"),'Sanitation Data'!E11,NA())</f>
        <v>#N/A</v>
      </c>
      <c r="AE6" s="96" t="e">
        <f>+IF(AND(ISNUMBER('Sanitation Data'!E12),'Data Summary'!CT6="Yes"),'Sanitation Data'!E12,NA())</f>
        <v>#N/A</v>
      </c>
      <c r="AF6" s="96" t="e">
        <f>+IF(AND(ISNUMBER('Sanitation Data'!F4),'Data Summary'!CU6="Yes"),100-'Sanitation Data'!F4,NA())</f>
        <v>#N/A</v>
      </c>
      <c r="AG6" s="96" t="e">
        <f>+IF(AND(ISNUMBER('Sanitation Data'!F6),'Data Summary'!CV6="Yes"),'Sanitation Data'!F6,NA())</f>
        <v>#N/A</v>
      </c>
      <c r="AH6" s="96" t="e">
        <f>+IF(AND(ISNUMBER('Sanitation Data'!F10),'Data Summary'!CW6="Yes"),'Sanitation Data'!F10,NA())</f>
        <v>#N/A</v>
      </c>
      <c r="AI6" s="96" t="e">
        <f>+IF(AND(ISNUMBER('Sanitation Data'!F11),'Data Summary'!CX6="Yes"),'Sanitation Data'!F11,NA())</f>
        <v>#N/A</v>
      </c>
      <c r="AJ6" s="96" t="e">
        <f>+IF(AND(ISNUMBER('Sanitation Data'!F12),'Data Summary'!CY6="Yes"),'Sanitation Data'!F12,NA())</f>
        <v>#N/A</v>
      </c>
      <c r="AK6" s="96" t="e">
        <f>+IF(AND(ISNUMBER('Sanitation Data'!G4),'Data Summary'!CZ6="Yes"),100-'Sanitation Data'!G4,NA())</f>
        <v>#N/A</v>
      </c>
      <c r="AL6" s="96" t="e">
        <f>+IF(AND(ISNUMBER('Sanitation Data'!G6),'Data Summary'!DA6="Yes"),'Sanitation Data'!G6,NA())</f>
        <v>#N/A</v>
      </c>
      <c r="AM6" s="96" t="e">
        <f>+IF(AND(ISNUMBER('Sanitation Data'!G10),'Data Summary'!DB6="Yes"),'Sanitation Data'!G10,NA())</f>
        <v>#N/A</v>
      </c>
      <c r="AN6" s="96" t="e">
        <f>+IF(AND(ISNUMBER('Sanitation Data'!G11),'Data Summary'!DC6="Yes"),'Sanitation Data'!G11,NA())</f>
        <v>#N/A</v>
      </c>
      <c r="AO6" s="96" t="e">
        <f>+IF(AND(ISNUMBER('Sanitation Data'!G12),'Data Summary'!DD6="Yes"),'Sanitation Data'!G12,NA())</f>
        <v>#N/A</v>
      </c>
      <c r="AP6" s="96" t="e">
        <f>+IF(AND(ISNUMBER('Sanitation Data'!H4),'Data Summary'!DE6="Yes"),100-'Sanitation Data'!H4,NA())</f>
        <v>#N/A</v>
      </c>
      <c r="AQ6" s="96" t="e">
        <f>+IF(AND(ISNUMBER('Sanitation Data'!H6),'Data Summary'!DF6="Yes"),'Sanitation Data'!H6,NA())</f>
        <v>#N/A</v>
      </c>
      <c r="AR6" s="96" t="e">
        <f>+IF(AND(ISNUMBER('Sanitation Data'!H10),'Data Summary'!DG6="Yes"),'Sanitation Data'!H10,NA())</f>
        <v>#N/A</v>
      </c>
      <c r="AS6" s="96" t="e">
        <f>+IF(AND(ISNUMBER('Sanitation Data'!H11),'Data Summary'!DH6="Yes"),'Sanitation Data'!H11,NA())</f>
        <v>#N/A</v>
      </c>
      <c r="AT6" s="96" t="e">
        <f>+IF(AND(ISNUMBER('Sanitation Data'!H12),'Data Summary'!DI6="Yes"),'Sanitation Data'!H12,NA())</f>
        <v>#N/A</v>
      </c>
      <c r="AU6" s="96" t="e">
        <f>+IF(AND(ISNUMBER('Sanitation Data'!I4),'Data Summary'!DJ6="Yes"),100-'Sanitation Data'!I4,NA())</f>
        <v>#N/A</v>
      </c>
      <c r="AV6" s="96" t="e">
        <f>+IF(AND(ISNUMBER('Sanitation Data'!I6),'Data Summary'!DK6="Yes"),'Sanitation Data'!I6,NA())</f>
        <v>#N/A</v>
      </c>
      <c r="AW6" s="96" t="e">
        <f>+IF(AND(ISNUMBER('Sanitation Data'!I10),'Data Summary'!DL6="Yes"),'Sanitation Data'!I10,NA())</f>
        <v>#N/A</v>
      </c>
      <c r="AX6" s="96" t="e">
        <f>+IF(AND(ISNUMBER('Sanitation Data'!I11),'Data Summary'!DM6="Yes"),'Sanitation Data'!I11,NA())</f>
        <v>#N/A</v>
      </c>
      <c r="AY6" s="96" t="e">
        <f>+IF(AND(ISNUMBER('Sanitation Data'!I12),'Data Summary'!DN6="Yes"),'Sanitation Data'!I12,NA())</f>
        <v>#N/A</v>
      </c>
      <c r="AZ6" s="97" t="e">
        <f>+IF(AND(ISNUMBER('Hygiene Data'!D5),'Data Summary'!DO6="Yes"),'Hygiene Data'!D5,NA())</f>
        <v>#N/A</v>
      </c>
      <c r="BA6" s="97" t="e">
        <f>+IF(AND(ISNUMBER('Hygiene Data'!D7),'Data Summary'!DP6="Yes"),'Hygiene Data'!D7,NA())</f>
        <v>#N/A</v>
      </c>
      <c r="BB6" s="97" t="e">
        <f>+IF(AND(ISNUMBER('Hygiene Data'!D9),'Data Summary'!DQ6="Yes"),'Hygiene Data'!D9,NA())</f>
        <v>#N/A</v>
      </c>
      <c r="BC6" s="97" t="e">
        <f>+IF(AND(ISNUMBER('Hygiene Data'!E5),'Data Summary'!DR6="Yes"),'Hygiene Data'!E5,NA())</f>
        <v>#N/A</v>
      </c>
      <c r="BD6" s="97" t="e">
        <f>+IF(AND(ISNUMBER('Hygiene Data'!E7),'Data Summary'!DS6="Yes"),'Hygiene Data'!E7,NA())</f>
        <v>#N/A</v>
      </c>
      <c r="BE6" s="97" t="e">
        <f>+IF(AND(ISNUMBER('Hygiene Data'!E9),'Data Summary'!DT6="Yes"),'Hygiene Data'!E9,NA())</f>
        <v>#N/A</v>
      </c>
      <c r="BF6" s="97" t="e">
        <f>+IF(AND(ISNUMBER('Hygiene Data'!F5),'Data Summary'!DU6="Yes"),'Hygiene Data'!F5,NA())</f>
        <v>#N/A</v>
      </c>
      <c r="BG6" s="97" t="e">
        <f>+IF(AND(ISNUMBER('Hygiene Data'!F7),'Data Summary'!DV6="Yes"),'Hygiene Data'!F7,NA())</f>
        <v>#N/A</v>
      </c>
      <c r="BH6" s="97" t="e">
        <f>+IF(AND(ISNUMBER('Hygiene Data'!F9),'Data Summary'!DW6="Yes"),'Hygiene Data'!F9,NA())</f>
        <v>#N/A</v>
      </c>
      <c r="BI6" s="97" t="e">
        <f>+IF(AND(ISNUMBER('Hygiene Data'!G5),'Data Summary'!DX6="Yes"),'Hygiene Data'!G5,NA())</f>
        <v>#N/A</v>
      </c>
      <c r="BJ6" s="97" t="e">
        <f>+IF(AND(ISNUMBER('Hygiene Data'!G7),'Data Summary'!DY6="Yes"),'Hygiene Data'!G7,NA())</f>
        <v>#N/A</v>
      </c>
      <c r="BK6" s="97" t="e">
        <f>+IF(AND(ISNUMBER('Hygiene Data'!G9),'Data Summary'!DZ6="Yes"),'Hygiene Data'!G9,NA())</f>
        <v>#N/A</v>
      </c>
      <c r="BL6" s="97" t="e">
        <f>+IF(AND(ISNUMBER('Hygiene Data'!H5),'Data Summary'!EA6="Yes"),'Hygiene Data'!H5,NA())</f>
        <v>#N/A</v>
      </c>
      <c r="BM6" s="97" t="e">
        <f>+IF(AND(ISNUMBER('Hygiene Data'!H7),'Data Summary'!EB6="Yes"),'Hygiene Data'!H7,NA())</f>
        <v>#N/A</v>
      </c>
      <c r="BN6" s="97" t="e">
        <f>+IF(AND(ISNUMBER('Hygiene Data'!H9),'Data Summary'!EC6="Yes"),'Hygiene Data'!H9,NA())</f>
        <v>#N/A</v>
      </c>
      <c r="BO6" s="97" t="e">
        <f>+IF(AND(ISNUMBER('Hygiene Data'!I5),'Data Summary'!ED6="Yes"),'Hygiene Data'!I5,NA())</f>
        <v>#N/A</v>
      </c>
      <c r="BP6" s="97" t="e">
        <f>+IF(AND(ISNUMBER('Hygiene Data'!I7),'Data Summary'!EE6="Yes"),'Hygiene Data'!I7,NA())</f>
        <v>#N/A</v>
      </c>
      <c r="BQ6" s="97" t="e">
        <f>+IF(AND(ISNUMBER('Hygiene Data'!I9),'Data Summary'!EF6="Yes"),'Hygiene Data'!I9,NA())</f>
        <v>#N/A</v>
      </c>
    </row>
    <row xmlns:x14ac="http://schemas.microsoft.com/office/spreadsheetml/2009/9/ac" r="7" x14ac:dyDescent="0.2">
      <c r="A7" s="331" t="str">
        <f ca="true">+RIGHT('Data Summary'!A7,LEN('Data Summary'!A7)-9)</f>
        <v>IFLS</v>
      </c>
      <c r="B7" s="36" t="str">
        <f ca="true">+IF(ISTEXT('Data Summary'!B7),'Data Summary'!B7,"")</f>
        <v>Survey</v>
      </c>
      <c r="C7" s="330">
        <f ca="true">+VALUE('Data Summary'!C7)</f>
        <v>2007</v>
      </c>
      <c r="D7" s="95">
        <f ca="true">+IF(AND(ISNUMBER(OFFSET('Water Data'!$D$4,0,10*ROW('Water Data'!D1))),'Data Summary'!BS7="Yes"),100-OFFSET('Water Data'!$D$4,0,10*ROW('Water Data'!D1)),NA())</f>
        <v>99.732929999999996</v>
      </c>
      <c r="E7" s="95" t="e">
        <f ca="true">+IF(AND(ISNUMBER(OFFSET('Water Data'!$D$6,0,10*ROW('Water Data'!D1))),'Data Summary'!BT7="Yes"),OFFSET('Water Data'!$D$6,0,10*ROW('Water Data'!D1)),NA())</f>
        <v>#N/A</v>
      </c>
      <c r="F7" s="95" t="e">
        <f ca="true">+IF(AND(ISNUMBER(OFFSET('Water Data'!$D$9,0,10*ROW('Water Data'!D1))),'Data Summary'!BU7="Yes"),OFFSET('Water Data'!$D$9,0,10*ROW('Water Data'!D1)),NA())</f>
        <v>#N/A</v>
      </c>
      <c r="G7" s="95">
        <f ca="true">+IF(AND(ISNUMBER(OFFSET('Water Data'!$E$4,0,10*ROW('Water Data'!E1))),'Data Summary'!BV7="Yes"),100-OFFSET('Water Data'!$E$4,0,10*ROW('Water Data'!E1)),NA())</f>
        <v>99.893050000000002</v>
      </c>
      <c r="H7" s="95" t="e">
        <f ca="true">+IF(AND(ISNUMBER(OFFSET('Water Data'!$E$6,0,10*ROW('Water Data'!E1))),'Data Summary'!BW7="Yes"),OFFSET('Water Data'!$E$6,0,10*ROW('Water Data'!E1)),NA())</f>
        <v>#N/A</v>
      </c>
      <c r="I7" s="95" t="e">
        <f ca="true">+IF(AND(ISNUMBER(OFFSET('Water Data'!$E$9,0,10*ROW('Water Data'!E1))),'Data Summary'!BX7="Yes"),OFFSET('Water Data'!$E$9,0,10*ROW('Water Data'!E1)),NA())</f>
        <v>#N/A</v>
      </c>
      <c r="J7" s="95">
        <f ca="true">+IF(AND(ISNUMBER(OFFSET('Water Data'!$F$4,0,10*ROW('Water Data'!F1))),'Data Summary'!BY7="Yes"),100-OFFSET('Water Data'!$F$4,0,10*ROW('Water Data'!F1)),NA())</f>
        <v>99.334220000000002</v>
      </c>
      <c r="K7" s="95" t="e">
        <f ca="true">+IF(AND(ISNUMBER(OFFSET('Water Data'!$F$6,0,10*ROW('Water Data'!F1))),'Data Summary'!BZ7="Yes"),OFFSET('Water Data'!$F$6,0,10*ROW('Water Data'!F1)),NA())</f>
        <v>#N/A</v>
      </c>
      <c r="L7" s="95" t="e">
        <f ca="true">+IF(AND(ISNUMBER(OFFSET('Water Data'!$F$9,0,10*ROW('Water Data'!F1))),'Data Summary'!CA7="Yes"),OFFSET('Water Data'!$F$9,0,10*ROW('Water Data'!F1)),NA())</f>
        <v>#N/A</v>
      </c>
      <c r="M7" s="95" t="e">
        <f ca="true">+IF(AND(ISNUMBER(OFFSET('Water Data'!$G$4,0,10*ROW('Water Data'!G1))),'Data Summary'!CB7="Yes"),100-OFFSET('Water Data'!$G$4,0,10*ROW('Water Data'!G1)),NA())</f>
        <v>#N/A</v>
      </c>
      <c r="N7" s="95" t="e">
        <f ca="true">+IF(AND(ISNUMBER(OFFSET('Water Data'!$G$6,0,10*ROW('Water Data'!G1))),'Data Summary'!CC7="Yes"),OFFSET('Water Data'!$G$6,0,10*ROW('Water Data'!G1)),NA())</f>
        <v>#N/A</v>
      </c>
      <c r="O7" s="95" t="e">
        <f ca="true">+IF(AND(ISNUMBER(OFFSET('Water Data'!$G$9,0,10*ROW('Water Data'!G1))),'Data Summary'!CD7="Yes"),OFFSET('Water Data'!$G$9,0,10*ROW('Water Data'!G1)),NA())</f>
        <v>#N/A</v>
      </c>
      <c r="P7" s="95">
        <f ca="true">+IF(AND(ISNUMBER(OFFSET('Water Data'!$H$4,0,10*ROW('Water Data'!H1))),'Data Summary'!CE7="Yes"),100-OFFSET('Water Data'!$H$4,0,10*ROW('Water Data'!H1)),NA())</f>
        <v>99.383979999999994</v>
      </c>
      <c r="Q7" s="95" t="e">
        <f ca="true">+IF(AND(ISNUMBER(OFFSET('Water Data'!$H$6,0,10*ROW('Water Data'!H1))),'Data Summary'!CF7="Yes"),OFFSET('Water Data'!$H$6,0,10*ROW('Water Data'!H1)),NA())</f>
        <v>#N/A</v>
      </c>
      <c r="R7" s="95" t="e">
        <f ca="true">+IF(AND(ISNUMBER(OFFSET('Water Data'!$H$9,0,10*ROW('Water Data'!H1))),'Data Summary'!CG7="Yes"),OFFSET('Water Data'!$H$9,0,10*ROW('Water Data'!H1)),NA())</f>
        <v>#N/A</v>
      </c>
      <c r="S7" s="95">
        <f ca="true">+IF(AND(ISNUMBER(OFFSET('Water Data'!$I$4,0,10*ROW('Water Data'!I1))),'Data Summary'!CH7="Yes"),100-OFFSET('Water Data'!$I$4,0,10*ROW('Water Data'!I1)),NA())</f>
        <v>99.939279999999997</v>
      </c>
      <c r="T7" s="95" t="e">
        <f ca="true">+IF(AND(ISNUMBER(OFFSET('Water Data'!$I$6,0,10*ROW('Water Data'!I1))),'Data Summary'!CI7="Yes"),OFFSET('Water Data'!$I$6,0,10*ROW('Water Data'!I1)),NA())</f>
        <v>#N/A</v>
      </c>
      <c r="U7" s="95" t="e">
        <f ca="true">+IF(AND(ISNUMBER(OFFSET('Water Data'!$I$9,0,10*ROW('Water Data'!I1))),'Data Summary'!CJ7="Yes"),OFFSET('Water Data'!$I$9,0,10*ROW('Water Data'!I1)),NA())</f>
        <v>#N/A</v>
      </c>
      <c r="V7" s="96">
        <f ca="true">+IF(AND(ISNUMBER(OFFSET('Sanitation Data'!$D$4,0,10*ROW('Sanitation Data'!D1))),'Data Summary'!CK7="Yes"),100-OFFSET('Sanitation Data'!$D$4,0,10*ROW('Sanitation Data'!D1)),NA())</f>
        <v>96.146510000000006</v>
      </c>
      <c r="W7" s="96" t="e">
        <f ca="true">+IF(AND(ISNUMBER(OFFSET('Sanitation Data'!$D$6,0,10*ROW('Sanitation Data'!D1))),'Data Summary'!CL7="Yes"),OFFSET('Sanitation Data'!$D$6,0,10*ROW('Sanitation Data'!D1)),NA())</f>
        <v>#N/A</v>
      </c>
      <c r="X7" s="96" t="e">
        <f ca="true">+IF(AND(ISNUMBER(OFFSET('Sanitation Data'!$D$10,0,10*ROW('Sanitation Data'!D1))),'Data Summary'!CM7="Yes"),OFFSET('Sanitation Data'!$D$10,0,10*ROW('Sanitation Data'!D1)),NA())</f>
        <v>#N/A</v>
      </c>
      <c r="Y7" s="96" t="e">
        <f ca="true">+IF(AND(ISNUMBER(OFFSET('Sanitation Data'!$D$11,0,10*ROW('Sanitation Data'!D1))),'Data Summary'!CN7="Yes"),OFFSET('Sanitation Data'!$D$11,0,10*ROW('Sanitation Data'!D1)),NA())</f>
        <v>#N/A</v>
      </c>
      <c r="Z7" s="96" t="e">
        <f ca="true">+IF(AND(ISNUMBER(OFFSET('Sanitation Data'!$D$12,0,10*ROW('Sanitation Data'!D1))),'Data Summary'!CO7="Yes"),OFFSET('Sanitation Data'!$D$12,0,10*ROW('Sanitation Data'!D1)),NA())</f>
        <v>#N/A</v>
      </c>
      <c r="AA7" s="96">
        <f ca="true">+IF(AND(ISNUMBER(OFFSET('Sanitation Data'!$E$4,0,10*ROW('Sanitation Data'!E1))),'Data Summary'!CP7="Yes"),100-OFFSET('Sanitation Data'!$E$4,0,10*ROW('Sanitation Data'!E1)),NA())</f>
        <v>98.502669999999995</v>
      </c>
      <c r="AB7" s="96" t="e">
        <f ca="true">+IF(AND(ISNUMBER(OFFSET('Sanitation Data'!$E$6,0,10*ROW('Sanitation Data'!E1))),'Data Summary'!CQ7="Yes"),OFFSET('Sanitation Data'!$E$6,0,10*ROW('Sanitation Data'!E1)),NA())</f>
        <v>#N/A</v>
      </c>
      <c r="AC7" s="96" t="e">
        <f ca="true">+IF(AND(ISNUMBER(OFFSET('Sanitation Data'!$E$10,0,10*ROW('Sanitation Data'!E1))),'Data Summary'!CR7="Yes"),OFFSET('Sanitation Data'!$E$10,0,10*ROW('Sanitation Data'!E1)),NA())</f>
        <v>#N/A</v>
      </c>
      <c r="AD7" s="96" t="e">
        <f ca="true">+IF(AND(ISNUMBER(OFFSET('Sanitation Data'!$E$11,0,10*ROW('Sanitation Data'!E1))),'Data Summary'!CS7="Yes"),OFFSET('Sanitation Data'!$E$11,0,10*ROW('Sanitation Data'!E1)),NA())</f>
        <v>#N/A</v>
      </c>
      <c r="AE7" s="96" t="e">
        <f ca="true">+IF(AND(ISNUMBER(OFFSET('Sanitation Data'!$E$12,0,10*ROW('Sanitation Data'!E1))),'Data Summary'!CT7="Yes"),OFFSET('Sanitation Data'!$E$12,0,10*ROW('Sanitation Data'!E1)),NA())</f>
        <v>#N/A</v>
      </c>
      <c r="AF7" s="96">
        <f ca="true">+IF(AND(ISNUMBER(OFFSET('Sanitation Data'!$F$4,0,10*ROW('Sanitation Data'!F1))),'Data Summary'!CU7="Yes"),100-OFFSET('Sanitation Data'!$F$4,0,10*ROW('Sanitation Data'!F1)),NA())</f>
        <v>90.279629999999997</v>
      </c>
      <c r="AG7" s="96" t="e">
        <f ca="true">+IF(AND(ISNUMBER(OFFSET('Sanitation Data'!$F$6,0,10*ROW('Sanitation Data'!F1))),'Data Summary'!CV7="Yes"),OFFSET('Sanitation Data'!$F$6,0,10*ROW('Sanitation Data'!F1)),NA())</f>
        <v>#N/A</v>
      </c>
      <c r="AH7" s="96" t="e">
        <f ca="true">+IF(AND(ISNUMBER(OFFSET('Sanitation Data'!$F$10,0,10*ROW('Sanitation Data'!F1))),'Data Summary'!CW7="Yes"),OFFSET('Sanitation Data'!$F$10,0,10*ROW('Sanitation Data'!F1)),NA())</f>
        <v>#N/A</v>
      </c>
      <c r="AI7" s="96" t="e">
        <f ca="true">+IF(AND(ISNUMBER(OFFSET('Sanitation Data'!$F$11,0,10*ROW('Sanitation Data'!F1))),'Data Summary'!CX7="Yes"),OFFSET('Sanitation Data'!$F$11,0,10*ROW('Sanitation Data'!F1)),NA())</f>
        <v>#N/A</v>
      </c>
      <c r="AJ7" s="96" t="e">
        <f ca="true">+IF(AND(ISNUMBER(OFFSET('Sanitation Data'!$F$12,0,10*ROW('Sanitation Data'!F1))),'Data Summary'!CY7="Yes"),OFFSET('Sanitation Data'!$F$12,0,10*ROW('Sanitation Data'!F1)),NA())</f>
        <v>#N/A</v>
      </c>
      <c r="AK7" s="96" t="e">
        <f ca="true">+IF(AND(ISNUMBER(OFFSET('Sanitation Data'!$G$4,0,10*ROW('Sanitation Data'!G1))),'Data Summary'!CZ7="Yes"),100-OFFSET('Sanitation Data'!$G$4,0,10*ROW('Sanitation Data'!G1)),NA())</f>
        <v>#N/A</v>
      </c>
      <c r="AL7" s="96" t="e">
        <f ca="true">+IF(AND(ISNUMBER(OFFSET('Sanitation Data'!$G$6,0,10*ROW('Sanitation Data'!G1))),'Data Summary'!DA7="Yes"),OFFSET('Sanitation Data'!$G$6,0,10*ROW('Sanitation Data'!G1)),NA())</f>
        <v>#N/A</v>
      </c>
      <c r="AM7" s="96" t="e">
        <f ca="true">+IF(AND(ISNUMBER(OFFSET('Sanitation Data'!$G$10,0,10*ROW('Sanitation Data'!G1))),'Data Summary'!DB7="Yes"),OFFSET('Sanitation Data'!$G$10,0,10*ROW('Sanitation Data'!G1)),NA())</f>
        <v>#N/A</v>
      </c>
      <c r="AN7" s="96" t="e">
        <f ca="true">+IF(AND(ISNUMBER(OFFSET('Sanitation Data'!$G$11,0,10*ROW('Sanitation Data'!G1))),'Data Summary'!DC7="Yes"),OFFSET('Sanitation Data'!$G$11,0,10*ROW('Sanitation Data'!G1)),NA())</f>
        <v>#N/A</v>
      </c>
      <c r="AO7" s="96" t="e">
        <f ca="true">+IF(AND(ISNUMBER(OFFSET('Sanitation Data'!$G$12,0,10*ROW('Sanitation Data'!G1))),'Data Summary'!DD7="Yes"),OFFSET('Sanitation Data'!$G$12,0,10*ROW('Sanitation Data'!G1)),NA())</f>
        <v>#N/A</v>
      </c>
      <c r="AP7" s="96">
        <f ca="true">+IF(AND(ISNUMBER(OFFSET('Sanitation Data'!$H$4,0,10*ROW('Sanitation Data'!H1))),'Data Summary'!DE7="Yes"),100-OFFSET('Sanitation Data'!$H$4,0,10*ROW('Sanitation Data'!H1)),NA())</f>
        <v>92.813140000000004</v>
      </c>
      <c r="AQ7" s="96" t="e">
        <f ca="true">+IF(AND(ISNUMBER(OFFSET('Sanitation Data'!$H$6,0,10*ROW('Sanitation Data'!H1))),'Data Summary'!DF7="Yes"),OFFSET('Sanitation Data'!$H$6,0,10*ROW('Sanitation Data'!H1)),NA())</f>
        <v>#N/A</v>
      </c>
      <c r="AR7" s="96" t="e">
        <f ca="true">+IF(AND(ISNUMBER(OFFSET('Sanitation Data'!$H$10,0,10*ROW('Sanitation Data'!H1))),'Data Summary'!DG7="Yes"),OFFSET('Sanitation Data'!$H$10,0,10*ROW('Sanitation Data'!H1)),NA())</f>
        <v>#N/A</v>
      </c>
      <c r="AS7" s="96" t="e">
        <f ca="true">+IF(AND(ISNUMBER(OFFSET('Sanitation Data'!$H$11,0,10*ROW('Sanitation Data'!H1))),'Data Summary'!DH7="Yes"),OFFSET('Sanitation Data'!$H$11,0,10*ROW('Sanitation Data'!H1)),NA())</f>
        <v>#N/A</v>
      </c>
      <c r="AT7" s="96" t="e">
        <f ca="true">+IF(AND(ISNUMBER(OFFSET('Sanitation Data'!$H$12,0,10*ROW('Sanitation Data'!H1))),'Data Summary'!DI7="Yes"),OFFSET('Sanitation Data'!$H$12,0,10*ROW('Sanitation Data'!H1)),NA())</f>
        <v>#N/A</v>
      </c>
      <c r="AU7" s="96">
        <f ca="true">+IF(AND(ISNUMBER(OFFSET('Sanitation Data'!$I$4,0,10*ROW('Sanitation Data'!I1))),'Data Summary'!DJ7="Yes"),100-OFFSET('Sanitation Data'!$I$4,0,10*ROW('Sanitation Data'!I1)),NA())</f>
        <v>98.117789999999999</v>
      </c>
      <c r="AV7" s="96" t="e">
        <f ca="true">+IF(AND(ISNUMBER(OFFSET('Sanitation Data'!$I$6,0,10*ROW('Sanitation Data'!I1))),'Data Summary'!DK7="Yes"),OFFSET('Sanitation Data'!$I$6,0,10*ROW('Sanitation Data'!I1)),NA())</f>
        <v>#N/A</v>
      </c>
      <c r="AW7" s="96" t="e">
        <f ca="true">+IF(AND(ISNUMBER(OFFSET('Sanitation Data'!$I$10,0,10*ROW('Sanitation Data'!I1))),'Data Summary'!DL7="Yes"),OFFSET('Sanitation Data'!$I$10,0,10*ROW('Sanitation Data'!I1)),NA())</f>
        <v>#N/A</v>
      </c>
      <c r="AX7" s="96" t="e">
        <f ca="true">+IF(AND(ISNUMBER(OFFSET('Sanitation Data'!$I$11,0,10*ROW('Sanitation Data'!I1))),'Data Summary'!DM7="Yes"),OFFSET('Sanitation Data'!$I$11,0,10*ROW('Sanitation Data'!I1)),NA())</f>
        <v>#N/A</v>
      </c>
      <c r="AY7" s="96" t="e">
        <f ca="true">+IF(AND(ISNUMBER(OFFSET('Sanitation Data'!$I$12,0,10*ROW('Sanitation Data'!I1))),'Data Summary'!DN7="Yes"),OFFSET('Sanitation Data'!$I$12,0,10*ROW('Sanitation Data'!I1)),NA())</f>
        <v>#N/A</v>
      </c>
      <c r="AZ7" s="97" t="e">
        <f ca="true">+IF(AND(ISNUMBER(OFFSET('Hygiene Data'!$D$5,0,10*ROW('Hygiene Data'!D1))),'Data Summary'!DO7="Yes"),OFFSET('Hygiene Data'!$D$5,0,10*ROW('Hygiene Data'!D1)),NA())</f>
        <v>#N/A</v>
      </c>
      <c r="BA7" s="97" t="e">
        <f ca="true">+IF(AND(ISNUMBER(OFFSET('Hygiene Data'!$D$7,0,10*ROW('Hygiene Data'!D1))),'Data Summary'!DP7="Yes"),OFFSET('Hygiene Data'!$D$7,0,10*ROW('Hygiene Data'!D1)),NA())</f>
        <v>#N/A</v>
      </c>
      <c r="BB7" s="97" t="e">
        <f ca="true">+IF(AND(ISNUMBER(OFFSET('Hygiene Data'!$D$9,0,10*ROW('Hygiene Data'!D1))),'Data Summary'!DQ7="Yes"),OFFSET('Hygiene Data'!$D$9,0,10*ROW('Hygiene Data'!D1)),NA())</f>
        <v>#N/A</v>
      </c>
      <c r="BC7" s="97" t="e">
        <f ca="true">+IF(AND(ISNUMBER(OFFSET('Hygiene Data'!$E$5,0,10*ROW('Hygiene Data'!E1))),'Data Summary'!DR7="Yes"),OFFSET('Hygiene Data'!$E$5,0,10*ROW('Hygiene Data'!E1)),NA())</f>
        <v>#N/A</v>
      </c>
      <c r="BD7" s="97" t="e">
        <f ca="true">+IF(AND(ISNUMBER(OFFSET('Hygiene Data'!$E$7,0,10*ROW('Hygiene Data'!E1))),'Data Summary'!DS7="Yes"),OFFSET('Hygiene Data'!$E$7,0,10*ROW('Hygiene Data'!E1)),NA())</f>
        <v>#N/A</v>
      </c>
      <c r="BE7" s="97" t="e">
        <f ca="true">+IF(AND(ISNUMBER(OFFSET('Hygiene Data'!$E$9,0,10*ROW('Hygiene Data'!E1))),'Data Summary'!DT7="Yes"),OFFSET('Hygiene Data'!$E$9,0,10*ROW('Hygiene Data'!E1)),NA())</f>
        <v>#N/A</v>
      </c>
      <c r="BF7" s="97" t="e">
        <f ca="true">+IF(AND(ISNUMBER(OFFSET('Hygiene Data'!$F$5,0,10*ROW('Hygiene Data'!F1))),'Data Summary'!DU7="Yes"),OFFSET('Hygiene Data'!$F$5,0,10*ROW('Hygiene Data'!F1)),NA())</f>
        <v>#N/A</v>
      </c>
      <c r="BG7" s="97" t="e">
        <f ca="true">+IF(AND(ISNUMBER(OFFSET('Hygiene Data'!$F$7,0,10*ROW('Hygiene Data'!F1))),'Data Summary'!DV7="Yes"),OFFSET('Hygiene Data'!$F$7,0,10*ROW('Hygiene Data'!F1)),NA())</f>
        <v>#N/A</v>
      </c>
      <c r="BH7" s="97" t="e">
        <f ca="true">+IF(AND(ISNUMBER(OFFSET('Hygiene Data'!$F$9,0,10*ROW('Hygiene Data'!F1))),'Data Summary'!DW7="Yes"),OFFSET('Hygiene Data'!$F$9,0,10*ROW('Hygiene Data'!F1)),NA())</f>
        <v>#N/A</v>
      </c>
      <c r="BI7" s="97" t="e">
        <f ca="true">+IF(AND(ISNUMBER(OFFSET('Hygiene Data'!$G$5,0,10*ROW('Hygiene Data'!G1))),'Data Summary'!DX7="Yes"),OFFSET('Hygiene Data'!$G$5,0,10*ROW('Hygiene Data'!G1)),NA())</f>
        <v>#N/A</v>
      </c>
      <c r="BJ7" s="97" t="e">
        <f ca="true">+IF(AND(ISNUMBER(OFFSET('Hygiene Data'!$G$7,0,10*ROW('Hygiene Data'!G1))),'Data Summary'!DY7="Yes"),OFFSET('Hygiene Data'!$G$7,0,10*ROW('Hygiene Data'!G1)),NA())</f>
        <v>#N/A</v>
      </c>
      <c r="BK7" s="97" t="e">
        <f ca="true">+IF(AND(ISNUMBER(OFFSET('Hygiene Data'!$G$9,0,10*ROW('Hygiene Data'!G1))),'Data Summary'!DZ7="Yes"),OFFSET('Hygiene Data'!$G$9,0,10*ROW('Hygiene Data'!G1)),NA())</f>
        <v>#N/A</v>
      </c>
      <c r="BL7" s="97" t="e">
        <f ca="true">+IF(AND(ISNUMBER(OFFSET('Hygiene Data'!$H$5,0,10*ROW('Hygiene Data'!H1))),'Data Summary'!EA7="Yes"),OFFSET('Hygiene Data'!$H$5,0,10*ROW('Hygiene Data'!H1)),NA())</f>
        <v>#N/A</v>
      </c>
      <c r="BM7" s="97" t="e">
        <f ca="true">+IF(AND(ISNUMBER(OFFSET('Hygiene Data'!$H$7,0,10*ROW('Hygiene Data'!H1))),'Data Summary'!EB7="Yes"),OFFSET('Hygiene Data'!$H$7,0,10*ROW('Hygiene Data'!H1)),NA())</f>
        <v>#N/A</v>
      </c>
      <c r="BN7" s="97" t="e">
        <f ca="true">+IF(AND(ISNUMBER(OFFSET('Hygiene Data'!$H$9,0,10*ROW('Hygiene Data'!H1))),'Data Summary'!EC7="Yes"),OFFSET('Hygiene Data'!$H$9,0,10*ROW('Hygiene Data'!H1)),NA())</f>
        <v>#N/A</v>
      </c>
      <c r="BO7" s="97" t="e">
        <f ca="true">+IF(AND(ISNUMBER(OFFSET('Hygiene Data'!$I$5,0,10*ROW('Hygiene Data'!I1))),'Data Summary'!ED7="Yes"),OFFSET('Hygiene Data'!$I$5,0,10*ROW('Hygiene Data'!I1)),NA())</f>
        <v>#N/A</v>
      </c>
      <c r="BP7" s="97" t="e">
        <f ca="true">+IF(AND(ISNUMBER(OFFSET('Hygiene Data'!$I$7,0,10*ROW('Hygiene Data'!I1))),'Data Summary'!EE7="Yes"),OFFSET('Hygiene Data'!$I$7,0,10*ROW('Hygiene Data'!I1)),NA())</f>
        <v>#N/A</v>
      </c>
      <c r="BQ7" s="97" t="e">
        <f ca="true">+IF(AND(ISNUMBER(OFFSET('Hygiene Data'!$I$9,0,10*ROW('Hygiene Data'!I1))),'Data Summary'!EF7="Yes"),OFFSET('Hygiene Data'!$I$9,0,10*ROW('Hygiene Data'!I1)),NA())</f>
        <v>#N/A</v>
      </c>
    </row>
    <row xmlns:x14ac="http://schemas.microsoft.com/office/spreadsheetml/2009/9/ac" r="8" x14ac:dyDescent="0.2">
      <c r="A8" s="331" t="str">
        <f ca="true">+RIGHT('Data Summary'!A8,LEN('Data Summary'!A8)-9)</f>
        <v>IFLS</v>
      </c>
      <c r="B8" s="36" t="str">
        <f ca="true">+IF(ISTEXT('Data Summary'!B8),'Data Summary'!B8,"")</f>
        <v>Survey</v>
      </c>
      <c r="C8" s="330">
        <f ca="true">+VALUE('Data Summary'!C8)</f>
        <v>2014</v>
      </c>
      <c r="D8" s="95">
        <f ca="true">+IF(AND(ISNUMBER(OFFSET('Water Data'!$D$4,0,10*ROW('Water Data'!D2))),'Data Summary'!BS8="Yes"),100-OFFSET('Water Data'!$D$4,0,10*ROW('Water Data'!D2)),NA())</f>
        <v>99.806560000000005</v>
      </c>
      <c r="E8" s="95" t="e">
        <f ca="true">+IF(AND(ISNUMBER(OFFSET('Water Data'!$D$6,0,10*ROW('Water Data'!D2))),'Data Summary'!BT8="Yes"),OFFSET('Water Data'!$D$6,0,10*ROW('Water Data'!D2)),NA())</f>
        <v>#N/A</v>
      </c>
      <c r="F8" s="95" t="e">
        <f ca="true">+IF(AND(ISNUMBER(OFFSET('Water Data'!$D$9,0,10*ROW('Water Data'!D2))),'Data Summary'!BU8="Yes"),OFFSET('Water Data'!$D$9,0,10*ROW('Water Data'!D2)),NA())</f>
        <v>#N/A</v>
      </c>
      <c r="G8" s="95">
        <f ca="true">+IF(AND(ISNUMBER(OFFSET('Water Data'!$E$4,0,10*ROW('Water Data'!E2))),'Data Summary'!BV8="Yes"),100-OFFSET('Water Data'!$E$4,0,10*ROW('Water Data'!E2)),NA())</f>
        <v>100</v>
      </c>
      <c r="H8" s="95" t="e">
        <f ca="true">+IF(AND(ISNUMBER(OFFSET('Water Data'!$E$6,0,10*ROW('Water Data'!E2))),'Data Summary'!BW8="Yes"),OFFSET('Water Data'!$E$6,0,10*ROW('Water Data'!E2)),NA())</f>
        <v>#N/A</v>
      </c>
      <c r="I8" s="95" t="e">
        <f ca="true">+IF(AND(ISNUMBER(OFFSET('Water Data'!$E$9,0,10*ROW('Water Data'!E2))),'Data Summary'!BX8="Yes"),OFFSET('Water Data'!$E$9,0,10*ROW('Water Data'!E2)),NA())</f>
        <v>#N/A</v>
      </c>
      <c r="J8" s="95">
        <f ca="true">+IF(AND(ISNUMBER(OFFSET('Water Data'!$F$4,0,10*ROW('Water Data'!F2))),'Data Summary'!BY8="Yes"),100-OFFSET('Water Data'!$F$4,0,10*ROW('Water Data'!F2)),NA())</f>
        <v>99.394220000000004</v>
      </c>
      <c r="K8" s="95" t="e">
        <f ca="true">+IF(AND(ISNUMBER(OFFSET('Water Data'!$F$6,0,10*ROW('Water Data'!F2))),'Data Summary'!BZ8="Yes"),OFFSET('Water Data'!$F$6,0,10*ROW('Water Data'!F2)),NA())</f>
        <v>#N/A</v>
      </c>
      <c r="L8" s="95" t="e">
        <f ca="true">+IF(AND(ISNUMBER(OFFSET('Water Data'!$F$9,0,10*ROW('Water Data'!F2))),'Data Summary'!CA8="Yes"),OFFSET('Water Data'!$F$9,0,10*ROW('Water Data'!F2)),NA())</f>
        <v>#N/A</v>
      </c>
      <c r="M8" s="95" t="e">
        <f ca="true">+IF(AND(ISNUMBER(OFFSET('Water Data'!$G$4,0,10*ROW('Water Data'!G2))),'Data Summary'!CB8="Yes"),100-OFFSET('Water Data'!$G$4,0,10*ROW('Water Data'!G2)),NA())</f>
        <v>#N/A</v>
      </c>
      <c r="N8" s="95" t="e">
        <f ca="true">+IF(AND(ISNUMBER(OFFSET('Water Data'!$G$6,0,10*ROW('Water Data'!G2))),'Data Summary'!CC8="Yes"),OFFSET('Water Data'!$G$6,0,10*ROW('Water Data'!G2)),NA())</f>
        <v>#N/A</v>
      </c>
      <c r="O8" s="95" t="e">
        <f ca="true">+IF(AND(ISNUMBER(OFFSET('Water Data'!$G$9,0,10*ROW('Water Data'!G2))),'Data Summary'!CD8="Yes"),OFFSET('Water Data'!$G$9,0,10*ROW('Water Data'!G2)),NA())</f>
        <v>#N/A</v>
      </c>
      <c r="P8" s="95">
        <f ca="true">+IF(AND(ISNUMBER(OFFSET('Water Data'!$H$4,0,10*ROW('Water Data'!H2))),'Data Summary'!CE8="Yes"),100-OFFSET('Water Data'!$H$4,0,10*ROW('Water Data'!H2)),NA())</f>
        <v>99.789169999999999</v>
      </c>
      <c r="Q8" s="95" t="e">
        <f ca="true">+IF(AND(ISNUMBER(OFFSET('Water Data'!$H$6,0,10*ROW('Water Data'!H2))),'Data Summary'!CF8="Yes"),OFFSET('Water Data'!$H$6,0,10*ROW('Water Data'!H2)),NA())</f>
        <v>#N/A</v>
      </c>
      <c r="R8" s="95" t="e">
        <f ca="true">+IF(AND(ISNUMBER(OFFSET('Water Data'!$H$9,0,10*ROW('Water Data'!H2))),'Data Summary'!CG8="Yes"),OFFSET('Water Data'!$H$9,0,10*ROW('Water Data'!H2)),NA())</f>
        <v>#N/A</v>
      </c>
      <c r="S8" s="95">
        <f ca="true">+IF(AND(ISNUMBER(OFFSET('Water Data'!$I$4,0,10*ROW('Water Data'!I2))),'Data Summary'!CH8="Yes"),100-OFFSET('Water Data'!$I$4,0,10*ROW('Water Data'!I2)),NA())</f>
        <v>99.815690000000004</v>
      </c>
      <c r="T8" s="95" t="e">
        <f ca="true">+IF(AND(ISNUMBER(OFFSET('Water Data'!$I$6,0,10*ROW('Water Data'!I2))),'Data Summary'!CI8="Yes"),OFFSET('Water Data'!$I$6,0,10*ROW('Water Data'!I2)),NA())</f>
        <v>#N/A</v>
      </c>
      <c r="U8" s="95" t="e">
        <f ca="true">+IF(AND(ISNUMBER(OFFSET('Water Data'!$I$9,0,10*ROW('Water Data'!I2))),'Data Summary'!CJ8="Yes"),OFFSET('Water Data'!$I$9,0,10*ROW('Water Data'!I2)),NA())</f>
        <v>#N/A</v>
      </c>
      <c r="V8" s="96">
        <f ca="true">+IF(AND(ISNUMBER(OFFSET('Sanitation Data'!$D$4,0,10*ROW('Sanitation Data'!D2))),'Data Summary'!CK8="Yes"),100-OFFSET('Sanitation Data'!$D$4,0,10*ROW('Sanitation Data'!D2)),NA())</f>
        <v>97.739940000000004</v>
      </c>
      <c r="W8" s="96" t="e">
        <f ca="true">+IF(AND(ISNUMBER(OFFSET('Sanitation Data'!$D$6,0,10*ROW('Sanitation Data'!D2))),'Data Summary'!CL8="Yes"),OFFSET('Sanitation Data'!$D$6,0,10*ROW('Sanitation Data'!D2)),NA())</f>
        <v>#N/A</v>
      </c>
      <c r="X8" s="96" t="e">
        <f ca="true">+IF(AND(ISNUMBER(OFFSET('Sanitation Data'!$D$10,0,10*ROW('Sanitation Data'!D2))),'Data Summary'!CM8="Yes"),OFFSET('Sanitation Data'!$D$10,0,10*ROW('Sanitation Data'!D2)),NA())</f>
        <v>#N/A</v>
      </c>
      <c r="Y8" s="96" t="e">
        <f ca="true">+IF(AND(ISNUMBER(OFFSET('Sanitation Data'!$D$11,0,10*ROW('Sanitation Data'!D2))),'Data Summary'!CN8="Yes"),OFFSET('Sanitation Data'!$D$11,0,10*ROW('Sanitation Data'!D2)),NA())</f>
        <v>#N/A</v>
      </c>
      <c r="Z8" s="96" t="e">
        <f ca="true">+IF(AND(ISNUMBER(OFFSET('Sanitation Data'!$D$12,0,10*ROW('Sanitation Data'!D2))),'Data Summary'!CO8="Yes"),OFFSET('Sanitation Data'!$D$12,0,10*ROW('Sanitation Data'!D2)),NA())</f>
        <v>#N/A</v>
      </c>
      <c r="AA8" s="96">
        <f ca="true">+IF(AND(ISNUMBER(OFFSET('Sanitation Data'!$E$4,0,10*ROW('Sanitation Data'!E2))),'Data Summary'!CP8="Yes"),100-OFFSET('Sanitation Data'!$E$4,0,10*ROW('Sanitation Data'!E2)),NA())</f>
        <v>99.164369999999991</v>
      </c>
      <c r="AB8" s="96" t="e">
        <f ca="true">+IF(AND(ISNUMBER(OFFSET('Sanitation Data'!$E$6,0,10*ROW('Sanitation Data'!E2))),'Data Summary'!CQ8="Yes"),OFFSET('Sanitation Data'!$E$6,0,10*ROW('Sanitation Data'!E2)),NA())</f>
        <v>#N/A</v>
      </c>
      <c r="AC8" s="96" t="e">
        <f ca="true">+IF(AND(ISNUMBER(OFFSET('Sanitation Data'!$E$10,0,10*ROW('Sanitation Data'!E2))),'Data Summary'!CR8="Yes"),OFFSET('Sanitation Data'!$E$10,0,10*ROW('Sanitation Data'!E2)),NA())</f>
        <v>#N/A</v>
      </c>
      <c r="AD8" s="96" t="e">
        <f ca="true">+IF(AND(ISNUMBER(OFFSET('Sanitation Data'!$E$11,0,10*ROW('Sanitation Data'!E2))),'Data Summary'!CS8="Yes"),OFFSET('Sanitation Data'!$E$11,0,10*ROW('Sanitation Data'!E2)),NA())</f>
        <v>#N/A</v>
      </c>
      <c r="AE8" s="96" t="e">
        <f ca="true">+IF(AND(ISNUMBER(OFFSET('Sanitation Data'!$E$12,0,10*ROW('Sanitation Data'!E2))),'Data Summary'!CT8="Yes"),OFFSET('Sanitation Data'!$E$12,0,10*ROW('Sanitation Data'!E2)),NA())</f>
        <v>#N/A</v>
      </c>
      <c r="AF8" s="96">
        <f ca="true">+IF(AND(ISNUMBER(OFFSET('Sanitation Data'!$F$4,0,10*ROW('Sanitation Data'!F2))),'Data Summary'!CU8="Yes"),100-OFFSET('Sanitation Data'!$F$4,0,10*ROW('Sanitation Data'!F2)),NA())</f>
        <v>94.703530000000001</v>
      </c>
      <c r="AG8" s="96" t="e">
        <f ca="true">+IF(AND(ISNUMBER(OFFSET('Sanitation Data'!$F$6,0,10*ROW('Sanitation Data'!F2))),'Data Summary'!CV8="Yes"),OFFSET('Sanitation Data'!$F$6,0,10*ROW('Sanitation Data'!F2)),NA())</f>
        <v>#N/A</v>
      </c>
      <c r="AH8" s="96" t="e">
        <f ca="true">+IF(AND(ISNUMBER(OFFSET('Sanitation Data'!$F$10,0,10*ROW('Sanitation Data'!F2))),'Data Summary'!CW8="Yes"),OFFSET('Sanitation Data'!$F$10,0,10*ROW('Sanitation Data'!F2)),NA())</f>
        <v>#N/A</v>
      </c>
      <c r="AI8" s="96" t="e">
        <f ca="true">+IF(AND(ISNUMBER(OFFSET('Sanitation Data'!$F$11,0,10*ROW('Sanitation Data'!F2))),'Data Summary'!CX8="Yes"),OFFSET('Sanitation Data'!$F$11,0,10*ROW('Sanitation Data'!F2)),NA())</f>
        <v>#N/A</v>
      </c>
      <c r="AJ8" s="96" t="e">
        <f ca="true">+IF(AND(ISNUMBER(OFFSET('Sanitation Data'!$F$12,0,10*ROW('Sanitation Data'!F2))),'Data Summary'!CY8="Yes"),OFFSET('Sanitation Data'!$F$12,0,10*ROW('Sanitation Data'!F2)),NA())</f>
        <v>#N/A</v>
      </c>
      <c r="AK8" s="96" t="e">
        <f ca="true">+IF(AND(ISNUMBER(OFFSET('Sanitation Data'!$G$4,0,10*ROW('Sanitation Data'!G2))),'Data Summary'!CZ8="Yes"),100-OFFSET('Sanitation Data'!$G$4,0,10*ROW('Sanitation Data'!G2)),NA())</f>
        <v>#N/A</v>
      </c>
      <c r="AL8" s="96" t="e">
        <f ca="true">+IF(AND(ISNUMBER(OFFSET('Sanitation Data'!$G$6,0,10*ROW('Sanitation Data'!G2))),'Data Summary'!DA8="Yes"),OFFSET('Sanitation Data'!$G$6,0,10*ROW('Sanitation Data'!G2)),NA())</f>
        <v>#N/A</v>
      </c>
      <c r="AM8" s="96" t="e">
        <f ca="true">+IF(AND(ISNUMBER(OFFSET('Sanitation Data'!$G$10,0,10*ROW('Sanitation Data'!G2))),'Data Summary'!DB8="Yes"),OFFSET('Sanitation Data'!$G$10,0,10*ROW('Sanitation Data'!G2)),NA())</f>
        <v>#N/A</v>
      </c>
      <c r="AN8" s="96" t="e">
        <f ca="true">+IF(AND(ISNUMBER(OFFSET('Sanitation Data'!$G$11,0,10*ROW('Sanitation Data'!G2))),'Data Summary'!DC8="Yes"),OFFSET('Sanitation Data'!$G$11,0,10*ROW('Sanitation Data'!G2)),NA())</f>
        <v>#N/A</v>
      </c>
      <c r="AO8" s="96" t="e">
        <f ca="true">+IF(AND(ISNUMBER(OFFSET('Sanitation Data'!$G$12,0,10*ROW('Sanitation Data'!G2))),'Data Summary'!DD8="Yes"),OFFSET('Sanitation Data'!$G$12,0,10*ROW('Sanitation Data'!G2)),NA())</f>
        <v>#N/A</v>
      </c>
      <c r="AP8" s="96">
        <f ca="true">+IF(AND(ISNUMBER(OFFSET('Sanitation Data'!$H$4,0,10*ROW('Sanitation Data'!H2))),'Data Summary'!DE8="Yes"),100-OFFSET('Sanitation Data'!$H$4,0,10*ROW('Sanitation Data'!H2)),NA())</f>
        <v>97.068709999999996</v>
      </c>
      <c r="AQ8" s="96" t="e">
        <f ca="true">+IF(AND(ISNUMBER(OFFSET('Sanitation Data'!$H$6,0,10*ROW('Sanitation Data'!H2))),'Data Summary'!DF8="Yes"),OFFSET('Sanitation Data'!$H$6,0,10*ROW('Sanitation Data'!H2)),NA())</f>
        <v>#N/A</v>
      </c>
      <c r="AR8" s="96" t="e">
        <f ca="true">+IF(AND(ISNUMBER(OFFSET('Sanitation Data'!$H$10,0,10*ROW('Sanitation Data'!H2))),'Data Summary'!DG8="Yes"),OFFSET('Sanitation Data'!$H$10,0,10*ROW('Sanitation Data'!H2)),NA())</f>
        <v>#N/A</v>
      </c>
      <c r="AS8" s="96" t="e">
        <f ca="true">+IF(AND(ISNUMBER(OFFSET('Sanitation Data'!$H$11,0,10*ROW('Sanitation Data'!H2))),'Data Summary'!DH8="Yes"),OFFSET('Sanitation Data'!$H$11,0,10*ROW('Sanitation Data'!H2)),NA())</f>
        <v>#N/A</v>
      </c>
      <c r="AT8" s="96" t="e">
        <f ca="true">+IF(AND(ISNUMBER(OFFSET('Sanitation Data'!$H$12,0,10*ROW('Sanitation Data'!H2))),'Data Summary'!DI8="Yes"),OFFSET('Sanitation Data'!$H$12,0,10*ROW('Sanitation Data'!H2)),NA())</f>
        <v>#N/A</v>
      </c>
      <c r="AU8" s="96">
        <f ca="true">+IF(AND(ISNUMBER(OFFSET('Sanitation Data'!$I$4,0,10*ROW('Sanitation Data'!I2))),'Data Summary'!DJ8="Yes"),100-OFFSET('Sanitation Data'!$I$4,0,10*ROW('Sanitation Data'!I2)),NA())</f>
        <v>98.092010000000002</v>
      </c>
      <c r="AV8" s="96" t="e">
        <f ca="true">+IF(AND(ISNUMBER(OFFSET('Sanitation Data'!$I$6,0,10*ROW('Sanitation Data'!I2))),'Data Summary'!DK8="Yes"),OFFSET('Sanitation Data'!$I$6,0,10*ROW('Sanitation Data'!I2)),NA())</f>
        <v>#N/A</v>
      </c>
      <c r="AW8" s="96" t="e">
        <f ca="true">+IF(AND(ISNUMBER(OFFSET('Sanitation Data'!$I$10,0,10*ROW('Sanitation Data'!I2))),'Data Summary'!DL8="Yes"),OFFSET('Sanitation Data'!$I$10,0,10*ROW('Sanitation Data'!I2)),NA())</f>
        <v>#N/A</v>
      </c>
      <c r="AX8" s="96" t="e">
        <f ca="true">+IF(AND(ISNUMBER(OFFSET('Sanitation Data'!$I$11,0,10*ROW('Sanitation Data'!I2))),'Data Summary'!DM8="Yes"),OFFSET('Sanitation Data'!$I$11,0,10*ROW('Sanitation Data'!I2)),NA())</f>
        <v>#N/A</v>
      </c>
      <c r="AY8" s="96" t="e">
        <f ca="true">+IF(AND(ISNUMBER(OFFSET('Sanitation Data'!$I$12,0,10*ROW('Sanitation Data'!I2))),'Data Summary'!DN8="Yes"),OFFSET('Sanitation Data'!$I$12,0,10*ROW('Sanitation Data'!I2)),NA())</f>
        <v>#N/A</v>
      </c>
      <c r="AZ8" s="97" t="e">
        <f ca="true">+IF(AND(ISNUMBER(OFFSET('Hygiene Data'!$D$5,0,10*ROW('Hygiene Data'!D2))),'Data Summary'!DO8="Yes"),OFFSET('Hygiene Data'!$D$5,0,10*ROW('Hygiene Data'!D2)),NA())</f>
        <v>#N/A</v>
      </c>
      <c r="BA8" s="97" t="e">
        <f ca="true">+IF(AND(ISNUMBER(OFFSET('Hygiene Data'!$D$7,0,10*ROW('Hygiene Data'!D2))),'Data Summary'!DP8="Yes"),OFFSET('Hygiene Data'!$D$7,0,10*ROW('Hygiene Data'!D2)),NA())</f>
        <v>#N/A</v>
      </c>
      <c r="BB8" s="97" t="e">
        <f ca="true">+IF(AND(ISNUMBER(OFFSET('Hygiene Data'!$D$9,0,10*ROW('Hygiene Data'!D2))),'Data Summary'!DQ8="Yes"),OFFSET('Hygiene Data'!$D$9,0,10*ROW('Hygiene Data'!D2)),NA())</f>
        <v>#N/A</v>
      </c>
      <c r="BC8" s="97" t="e">
        <f ca="true">+IF(AND(ISNUMBER(OFFSET('Hygiene Data'!$E$5,0,10*ROW('Hygiene Data'!E2))),'Data Summary'!DR8="Yes"),OFFSET('Hygiene Data'!$E$5,0,10*ROW('Hygiene Data'!E2)),NA())</f>
        <v>#N/A</v>
      </c>
      <c r="BD8" s="97" t="e">
        <f ca="true">+IF(AND(ISNUMBER(OFFSET('Hygiene Data'!$E$7,0,10*ROW('Hygiene Data'!E2))),'Data Summary'!DS8="Yes"),OFFSET('Hygiene Data'!$E$7,0,10*ROW('Hygiene Data'!E2)),NA())</f>
        <v>#N/A</v>
      </c>
      <c r="BE8" s="97" t="e">
        <f ca="true">+IF(AND(ISNUMBER(OFFSET('Hygiene Data'!$E$9,0,10*ROW('Hygiene Data'!E2))),'Data Summary'!DT8="Yes"),OFFSET('Hygiene Data'!$E$9,0,10*ROW('Hygiene Data'!E2)),NA())</f>
        <v>#N/A</v>
      </c>
      <c r="BF8" s="97" t="e">
        <f ca="true">+IF(AND(ISNUMBER(OFFSET('Hygiene Data'!$F$5,0,10*ROW('Hygiene Data'!F2))),'Data Summary'!DU8="Yes"),OFFSET('Hygiene Data'!$F$5,0,10*ROW('Hygiene Data'!F2)),NA())</f>
        <v>#N/A</v>
      </c>
      <c r="BG8" s="97" t="e">
        <f ca="true">+IF(AND(ISNUMBER(OFFSET('Hygiene Data'!$F$7,0,10*ROW('Hygiene Data'!F2))),'Data Summary'!DV8="Yes"),OFFSET('Hygiene Data'!$F$7,0,10*ROW('Hygiene Data'!F2)),NA())</f>
        <v>#N/A</v>
      </c>
      <c r="BH8" s="97" t="e">
        <f ca="true">+IF(AND(ISNUMBER(OFFSET('Hygiene Data'!$F$9,0,10*ROW('Hygiene Data'!F2))),'Data Summary'!DW8="Yes"),OFFSET('Hygiene Data'!$F$9,0,10*ROW('Hygiene Data'!F2)),NA())</f>
        <v>#N/A</v>
      </c>
      <c r="BI8" s="97" t="e">
        <f ca="true">+IF(AND(ISNUMBER(OFFSET('Hygiene Data'!$G$5,0,10*ROW('Hygiene Data'!G2))),'Data Summary'!DX8="Yes"),OFFSET('Hygiene Data'!$G$5,0,10*ROW('Hygiene Data'!G2)),NA())</f>
        <v>#N/A</v>
      </c>
      <c r="BJ8" s="97" t="e">
        <f ca="true">+IF(AND(ISNUMBER(OFFSET('Hygiene Data'!$G$7,0,10*ROW('Hygiene Data'!G2))),'Data Summary'!DY8="Yes"),OFFSET('Hygiene Data'!$G$7,0,10*ROW('Hygiene Data'!G2)),NA())</f>
        <v>#N/A</v>
      </c>
      <c r="BK8" s="97" t="e">
        <f ca="true">+IF(AND(ISNUMBER(OFFSET('Hygiene Data'!$G$9,0,10*ROW('Hygiene Data'!G2))),'Data Summary'!DZ8="Yes"),OFFSET('Hygiene Data'!$G$9,0,10*ROW('Hygiene Data'!G2)),NA())</f>
        <v>#N/A</v>
      </c>
      <c r="BL8" s="97" t="e">
        <f ca="true">+IF(AND(ISNUMBER(OFFSET('Hygiene Data'!$H$5,0,10*ROW('Hygiene Data'!H2))),'Data Summary'!EA8="Yes"),OFFSET('Hygiene Data'!$H$5,0,10*ROW('Hygiene Data'!H2)),NA())</f>
        <v>#N/A</v>
      </c>
      <c r="BM8" s="97" t="e">
        <f ca="true">+IF(AND(ISNUMBER(OFFSET('Hygiene Data'!$H$7,0,10*ROW('Hygiene Data'!H2))),'Data Summary'!EB8="Yes"),OFFSET('Hygiene Data'!$H$7,0,10*ROW('Hygiene Data'!H2)),NA())</f>
        <v>#N/A</v>
      </c>
      <c r="BN8" s="97" t="e">
        <f ca="true">+IF(AND(ISNUMBER(OFFSET('Hygiene Data'!$H$9,0,10*ROW('Hygiene Data'!H2))),'Data Summary'!EC8="Yes"),OFFSET('Hygiene Data'!$H$9,0,10*ROW('Hygiene Data'!H2)),NA())</f>
        <v>#N/A</v>
      </c>
      <c r="BO8" s="97" t="e">
        <f ca="true">+IF(AND(ISNUMBER(OFFSET('Hygiene Data'!$I$5,0,10*ROW('Hygiene Data'!I2))),'Data Summary'!ED8="Yes"),OFFSET('Hygiene Data'!$I$5,0,10*ROW('Hygiene Data'!I2)),NA())</f>
        <v>#N/A</v>
      </c>
      <c r="BP8" s="97" t="e">
        <f ca="true">+IF(AND(ISNUMBER(OFFSET('Hygiene Data'!$I$7,0,10*ROW('Hygiene Data'!I2))),'Data Summary'!EE8="Yes"),OFFSET('Hygiene Data'!$I$7,0,10*ROW('Hygiene Data'!I2)),NA())</f>
        <v>#N/A</v>
      </c>
      <c r="BQ8" s="97" t="e">
        <f ca="true">+IF(AND(ISNUMBER(OFFSET('Hygiene Data'!$I$9,0,10*ROW('Hygiene Data'!I2))),'Data Summary'!EF8="Yes"),OFFSET('Hygiene Data'!$I$9,0,10*ROW('Hygiene Data'!I2)),NA())</f>
        <v>#N/A</v>
      </c>
    </row>
    <row xmlns:x14ac="http://schemas.microsoft.com/office/spreadsheetml/2009/9/ac" r="9" x14ac:dyDescent="0.2">
      <c r="A9" s="331" t="str">
        <f ca="true">+RIGHT('Data Summary'!A9,LEN('Data Summary'!A9)-9)</f>
        <v>EMIS</v>
      </c>
      <c r="B9" s="36" t="str">
        <f ca="true">+IF(ISTEXT('Data Summary'!B9),'Data Summary'!B9,"")</f>
        <v>EMIS</v>
      </c>
      <c r="C9" s="330">
        <f ca="true">+VALUE('Data Summary'!C9)</f>
        <v>2016</v>
      </c>
      <c r="D9" s="95">
        <f ca="true">+IF(AND(ISNUMBER(OFFSET('Water Data'!$D$4,0,10*ROW('Water Data'!D3))),'Data Summary'!BS9="Yes"),100-OFFSET('Water Data'!$D$4,0,10*ROW('Water Data'!D3)),NA())</f>
        <v>99.97</v>
      </c>
      <c r="E9" s="95">
        <f ca="true">+IF(AND(ISNUMBER(OFFSET('Water Data'!$D$6,0,10*ROW('Water Data'!D3))),'Data Summary'!BT9="Yes"),OFFSET('Water Data'!$D$6,0,10*ROW('Water Data'!D3)),NA())</f>
        <v>85.390841856601426</v>
      </c>
      <c r="F9" s="95" t="e">
        <f ca="true">+IF(AND(ISNUMBER(OFFSET('Water Data'!$D$9,0,10*ROW('Water Data'!D3))),'Data Summary'!BU9="Yes"),OFFSET('Water Data'!$D$9,0,10*ROW('Water Data'!D3)),NA())</f>
        <v>#N/A</v>
      </c>
      <c r="G9" s="95" t="e">
        <f ca="true">+IF(AND(ISNUMBER(OFFSET('Water Data'!$E$4,0,10*ROW('Water Data'!E3))),'Data Summary'!BV9="Yes"),100-OFFSET('Water Data'!$E$4,0,10*ROW('Water Data'!E3)),NA())</f>
        <v>#N/A</v>
      </c>
      <c r="H9" s="95" t="e">
        <f ca="true">+IF(AND(ISNUMBER(OFFSET('Water Data'!$E$6,0,10*ROW('Water Data'!E3))),'Data Summary'!BW9="Yes"),OFFSET('Water Data'!$E$6,0,10*ROW('Water Data'!E3)),NA())</f>
        <v>#N/A</v>
      </c>
      <c r="I9" s="95" t="e">
        <f ca="true">+IF(AND(ISNUMBER(OFFSET('Water Data'!$E$9,0,10*ROW('Water Data'!E3))),'Data Summary'!BX9="Yes"),OFFSET('Water Data'!$E$9,0,10*ROW('Water Data'!E3)),NA())</f>
        <v>#N/A</v>
      </c>
      <c r="J9" s="95" t="e">
        <f ca="true">+IF(AND(ISNUMBER(OFFSET('Water Data'!$F$4,0,10*ROW('Water Data'!F3))),'Data Summary'!BY9="Yes"),100-OFFSET('Water Data'!$F$4,0,10*ROW('Water Data'!F3)),NA())</f>
        <v>#N/A</v>
      </c>
      <c r="K9" s="95" t="e">
        <f ca="true">+IF(AND(ISNUMBER(OFFSET('Water Data'!$F$6,0,10*ROW('Water Data'!F3))),'Data Summary'!BZ9="Yes"),OFFSET('Water Data'!$F$6,0,10*ROW('Water Data'!F3)),NA())</f>
        <v>#N/A</v>
      </c>
      <c r="L9" s="95" t="e">
        <f ca="true">+IF(AND(ISNUMBER(OFFSET('Water Data'!$F$9,0,10*ROW('Water Data'!F3))),'Data Summary'!CA9="Yes"),OFFSET('Water Data'!$F$9,0,10*ROW('Water Data'!F3)),NA())</f>
        <v>#N/A</v>
      </c>
      <c r="M9" s="95" t="e">
        <f ca="true">+IF(AND(ISNUMBER(OFFSET('Water Data'!$G$4,0,10*ROW('Water Data'!G3))),'Data Summary'!CB9="Yes"),100-OFFSET('Water Data'!$G$4,0,10*ROW('Water Data'!G3)),NA())</f>
        <v>#N/A</v>
      </c>
      <c r="N9" s="95" t="e">
        <f ca="true">+IF(AND(ISNUMBER(OFFSET('Water Data'!$G$6,0,10*ROW('Water Data'!G3))),'Data Summary'!CC9="Yes"),OFFSET('Water Data'!$G$6,0,10*ROW('Water Data'!G3)),NA())</f>
        <v>#N/A</v>
      </c>
      <c r="O9" s="95" t="e">
        <f ca="true">+IF(AND(ISNUMBER(OFFSET('Water Data'!$G$9,0,10*ROW('Water Data'!G3))),'Data Summary'!CD9="Yes"),OFFSET('Water Data'!$G$9,0,10*ROW('Water Data'!G3)),NA())</f>
        <v>#N/A</v>
      </c>
      <c r="P9" s="95">
        <f ca="true">+IF(AND(ISNUMBER(OFFSET('Water Data'!$H$4,0,10*ROW('Water Data'!H3))),'Data Summary'!CE9="Yes"),100-OFFSET('Water Data'!$H$4,0,10*ROW('Water Data'!H3)),NA())</f>
        <v>99.97</v>
      </c>
      <c r="Q9" s="95">
        <f ca="true">+IF(AND(ISNUMBER(OFFSET('Water Data'!$H$6,0,10*ROW('Water Data'!H3))),'Data Summary'!CF9="Yes"),OFFSET('Water Data'!$H$6,0,10*ROW('Water Data'!H3)),NA())</f>
        <v>85.390841856601426</v>
      </c>
      <c r="R9" s="95" t="e">
        <f ca="true">+IF(AND(ISNUMBER(OFFSET('Water Data'!$H$9,0,10*ROW('Water Data'!H3))),'Data Summary'!CG9="Yes"),OFFSET('Water Data'!$H$9,0,10*ROW('Water Data'!H3)),NA())</f>
        <v>#N/A</v>
      </c>
      <c r="S9" s="95" t="e">
        <f ca="true">+IF(AND(ISNUMBER(OFFSET('Water Data'!$I$4,0,10*ROW('Water Data'!I3))),'Data Summary'!CH9="Yes"),100-OFFSET('Water Data'!$I$4,0,10*ROW('Water Data'!I3)),NA())</f>
        <v>#N/A</v>
      </c>
      <c r="T9" s="95" t="e">
        <f ca="true">+IF(AND(ISNUMBER(OFFSET('Water Data'!$I$6,0,10*ROW('Water Data'!I3))),'Data Summary'!CI9="Yes"),OFFSET('Water Data'!$I$6,0,10*ROW('Water Data'!I3)),NA())</f>
        <v>#N/A</v>
      </c>
      <c r="U9" s="95" t="e">
        <f ca="true">+IF(AND(ISNUMBER(OFFSET('Water Data'!$I$9,0,10*ROW('Water Data'!I3))),'Data Summary'!CJ9="Yes"),OFFSET('Water Data'!$I$9,0,10*ROW('Water Data'!I3)),NA())</f>
        <v>#N/A</v>
      </c>
      <c r="V9" s="96" t="e">
        <f ca="true">+IF(AND(ISNUMBER(OFFSET('Sanitation Data'!$D$4,0,10*ROW('Sanitation Data'!D3))),'Data Summary'!CK9="Yes"),100-OFFSET('Sanitation Data'!$D$4,0,10*ROW('Sanitation Data'!D3)),NA())</f>
        <v>#N/A</v>
      </c>
      <c r="W9" s="96" t="e">
        <f ca="true">+IF(AND(ISNUMBER(OFFSET('Sanitation Data'!$D$6,0,10*ROW('Sanitation Data'!D3))),'Data Summary'!CL9="Yes"),OFFSET('Sanitation Data'!$D$6,0,10*ROW('Sanitation Data'!D3)),NA())</f>
        <v>#N/A</v>
      </c>
      <c r="X9" s="96" t="e">
        <f ca="true">+IF(AND(ISNUMBER(OFFSET('Sanitation Data'!$D$10,0,10*ROW('Sanitation Data'!D3))),'Data Summary'!CM9="Yes"),OFFSET('Sanitation Data'!$D$10,0,10*ROW('Sanitation Data'!D3)),NA())</f>
        <v>#N/A</v>
      </c>
      <c r="Y9" s="96" t="e">
        <f ca="true">+IF(AND(ISNUMBER(OFFSET('Sanitation Data'!$D$11,0,10*ROW('Sanitation Data'!D3))),'Data Summary'!CN9="Yes"),OFFSET('Sanitation Data'!$D$11,0,10*ROW('Sanitation Data'!D3)),NA())</f>
        <v>#N/A</v>
      </c>
      <c r="Z9" s="96" t="e">
        <f ca="true">+IF(AND(ISNUMBER(OFFSET('Sanitation Data'!$D$12,0,10*ROW('Sanitation Data'!D3))),'Data Summary'!CO9="Yes"),OFFSET('Sanitation Data'!$D$12,0,10*ROW('Sanitation Data'!D3)),NA())</f>
        <v>#N/A</v>
      </c>
      <c r="AA9" s="96" t="e">
        <f ca="true">+IF(AND(ISNUMBER(OFFSET('Sanitation Data'!$E$4,0,10*ROW('Sanitation Data'!E3))),'Data Summary'!CP9="Yes"),100-OFFSET('Sanitation Data'!$E$4,0,10*ROW('Sanitation Data'!E3)),NA())</f>
        <v>#N/A</v>
      </c>
      <c r="AB9" s="96" t="e">
        <f ca="true">+IF(AND(ISNUMBER(OFFSET('Sanitation Data'!$E$6,0,10*ROW('Sanitation Data'!E3))),'Data Summary'!CQ9="Yes"),OFFSET('Sanitation Data'!$E$6,0,10*ROW('Sanitation Data'!E3)),NA())</f>
        <v>#N/A</v>
      </c>
      <c r="AC9" s="96" t="e">
        <f ca="true">+IF(AND(ISNUMBER(OFFSET('Sanitation Data'!$E$10,0,10*ROW('Sanitation Data'!E3))),'Data Summary'!CR9="Yes"),OFFSET('Sanitation Data'!$E$10,0,10*ROW('Sanitation Data'!E3)),NA())</f>
        <v>#N/A</v>
      </c>
      <c r="AD9" s="96" t="e">
        <f ca="true">+IF(AND(ISNUMBER(OFFSET('Sanitation Data'!$E$11,0,10*ROW('Sanitation Data'!E3))),'Data Summary'!CS9="Yes"),OFFSET('Sanitation Data'!$E$11,0,10*ROW('Sanitation Data'!E3)),NA())</f>
        <v>#N/A</v>
      </c>
      <c r="AE9" s="96" t="e">
        <f ca="true">+IF(AND(ISNUMBER(OFFSET('Sanitation Data'!$E$12,0,10*ROW('Sanitation Data'!E3))),'Data Summary'!CT9="Yes"),OFFSET('Sanitation Data'!$E$12,0,10*ROW('Sanitation Data'!E3)),NA())</f>
        <v>#N/A</v>
      </c>
      <c r="AF9" s="96" t="e">
        <f ca="true">+IF(AND(ISNUMBER(OFFSET('Sanitation Data'!$F$4,0,10*ROW('Sanitation Data'!F3))),'Data Summary'!CU9="Yes"),100-OFFSET('Sanitation Data'!$F$4,0,10*ROW('Sanitation Data'!F3)),NA())</f>
        <v>#N/A</v>
      </c>
      <c r="AG9" s="96" t="e">
        <f ca="true">+IF(AND(ISNUMBER(OFFSET('Sanitation Data'!$F$6,0,10*ROW('Sanitation Data'!F3))),'Data Summary'!CV9="Yes"),OFFSET('Sanitation Data'!$F$6,0,10*ROW('Sanitation Data'!F3)),NA())</f>
        <v>#N/A</v>
      </c>
      <c r="AH9" s="96" t="e">
        <f ca="true">+IF(AND(ISNUMBER(OFFSET('Sanitation Data'!$F$10,0,10*ROW('Sanitation Data'!F3))),'Data Summary'!CW9="Yes"),OFFSET('Sanitation Data'!$F$10,0,10*ROW('Sanitation Data'!F3)),NA())</f>
        <v>#N/A</v>
      </c>
      <c r="AI9" s="96" t="e">
        <f ca="true">+IF(AND(ISNUMBER(OFFSET('Sanitation Data'!$F$11,0,10*ROW('Sanitation Data'!F3))),'Data Summary'!CX9="Yes"),OFFSET('Sanitation Data'!$F$11,0,10*ROW('Sanitation Data'!F3)),NA())</f>
        <v>#N/A</v>
      </c>
      <c r="AJ9" s="96" t="e">
        <f ca="true">+IF(AND(ISNUMBER(OFFSET('Sanitation Data'!$F$12,0,10*ROW('Sanitation Data'!F3))),'Data Summary'!CY9="Yes"),OFFSET('Sanitation Data'!$F$12,0,10*ROW('Sanitation Data'!F3)),NA())</f>
        <v>#N/A</v>
      </c>
      <c r="AK9" s="96" t="e">
        <f ca="true">+IF(AND(ISNUMBER(OFFSET('Sanitation Data'!$G$4,0,10*ROW('Sanitation Data'!G3))),'Data Summary'!CZ9="Yes"),100-OFFSET('Sanitation Data'!$G$4,0,10*ROW('Sanitation Data'!G3)),NA())</f>
        <v>#N/A</v>
      </c>
      <c r="AL9" s="96" t="e">
        <f ca="true">+IF(AND(ISNUMBER(OFFSET('Sanitation Data'!$G$6,0,10*ROW('Sanitation Data'!G3))),'Data Summary'!DA9="Yes"),OFFSET('Sanitation Data'!$G$6,0,10*ROW('Sanitation Data'!G3)),NA())</f>
        <v>#N/A</v>
      </c>
      <c r="AM9" s="96" t="e">
        <f ca="true">+IF(AND(ISNUMBER(OFFSET('Sanitation Data'!$G$10,0,10*ROW('Sanitation Data'!G3))),'Data Summary'!DB9="Yes"),OFFSET('Sanitation Data'!$G$10,0,10*ROW('Sanitation Data'!G3)),NA())</f>
        <v>#N/A</v>
      </c>
      <c r="AN9" s="96" t="e">
        <f ca="true">+IF(AND(ISNUMBER(OFFSET('Sanitation Data'!$G$11,0,10*ROW('Sanitation Data'!G3))),'Data Summary'!DC9="Yes"),OFFSET('Sanitation Data'!$G$11,0,10*ROW('Sanitation Data'!G3)),NA())</f>
        <v>#N/A</v>
      </c>
      <c r="AO9" s="96" t="e">
        <f ca="true">+IF(AND(ISNUMBER(OFFSET('Sanitation Data'!$G$12,0,10*ROW('Sanitation Data'!G3))),'Data Summary'!DD9="Yes"),OFFSET('Sanitation Data'!$G$12,0,10*ROW('Sanitation Data'!G3)),NA())</f>
        <v>#N/A</v>
      </c>
      <c r="AP9" s="96" t="e">
        <f ca="true">+IF(AND(ISNUMBER(OFFSET('Sanitation Data'!$H$4,0,10*ROW('Sanitation Data'!H3))),'Data Summary'!DE9="Yes"),100-OFFSET('Sanitation Data'!$H$4,0,10*ROW('Sanitation Data'!H3)),NA())</f>
        <v>#N/A</v>
      </c>
      <c r="AQ9" s="96" t="e">
        <f ca="true">+IF(AND(ISNUMBER(OFFSET('Sanitation Data'!$H$6,0,10*ROW('Sanitation Data'!H3))),'Data Summary'!DF9="Yes"),OFFSET('Sanitation Data'!$H$6,0,10*ROW('Sanitation Data'!H3)),NA())</f>
        <v>#N/A</v>
      </c>
      <c r="AR9" s="96" t="e">
        <f ca="true">+IF(AND(ISNUMBER(OFFSET('Sanitation Data'!$H$10,0,10*ROW('Sanitation Data'!H3))),'Data Summary'!DG9="Yes"),OFFSET('Sanitation Data'!$H$10,0,10*ROW('Sanitation Data'!H3)),NA())</f>
        <v>#N/A</v>
      </c>
      <c r="AS9" s="96" t="e">
        <f ca="true">+IF(AND(ISNUMBER(OFFSET('Sanitation Data'!$H$11,0,10*ROW('Sanitation Data'!H3))),'Data Summary'!DH9="Yes"),OFFSET('Sanitation Data'!$H$11,0,10*ROW('Sanitation Data'!H3)),NA())</f>
        <v>#N/A</v>
      </c>
      <c r="AT9" s="96" t="e">
        <f ca="true">+IF(AND(ISNUMBER(OFFSET('Sanitation Data'!$H$12,0,10*ROW('Sanitation Data'!H3))),'Data Summary'!DI9="Yes"),OFFSET('Sanitation Data'!$H$12,0,10*ROW('Sanitation Data'!H3)),NA())</f>
        <v>#N/A</v>
      </c>
      <c r="AU9" s="96" t="e">
        <f ca="true">+IF(AND(ISNUMBER(OFFSET('Sanitation Data'!$I$4,0,10*ROW('Sanitation Data'!I3))),'Data Summary'!DJ9="Yes"),100-OFFSET('Sanitation Data'!$I$4,0,10*ROW('Sanitation Data'!I3)),NA())</f>
        <v>#N/A</v>
      </c>
      <c r="AV9" s="96" t="e">
        <f ca="true">+IF(AND(ISNUMBER(OFFSET('Sanitation Data'!$I$6,0,10*ROW('Sanitation Data'!I3))),'Data Summary'!DK9="Yes"),OFFSET('Sanitation Data'!$I$6,0,10*ROW('Sanitation Data'!I3)),NA())</f>
        <v>#N/A</v>
      </c>
      <c r="AW9" s="96" t="e">
        <f ca="true">+IF(AND(ISNUMBER(OFFSET('Sanitation Data'!$I$10,0,10*ROW('Sanitation Data'!I3))),'Data Summary'!DL9="Yes"),OFFSET('Sanitation Data'!$I$10,0,10*ROW('Sanitation Data'!I3)),NA())</f>
        <v>#N/A</v>
      </c>
      <c r="AX9" s="96" t="e">
        <f ca="true">+IF(AND(ISNUMBER(OFFSET('Sanitation Data'!$I$11,0,10*ROW('Sanitation Data'!I3))),'Data Summary'!DM9="Yes"),OFFSET('Sanitation Data'!$I$11,0,10*ROW('Sanitation Data'!I3)),NA())</f>
        <v>#N/A</v>
      </c>
      <c r="AY9" s="96" t="e">
        <f ca="true">+IF(AND(ISNUMBER(OFFSET('Sanitation Data'!$I$12,0,10*ROW('Sanitation Data'!I3))),'Data Summary'!DN9="Yes"),OFFSET('Sanitation Data'!$I$12,0,10*ROW('Sanitation Data'!I3)),NA())</f>
        <v>#N/A</v>
      </c>
      <c r="AZ9" s="97" t="e">
        <f ca="true">+IF(AND(ISNUMBER(OFFSET('Hygiene Data'!$D$5,0,10*ROW('Hygiene Data'!D3))),'Data Summary'!DO9="Yes"),OFFSET('Hygiene Data'!$D$5,0,10*ROW('Hygiene Data'!D3)),NA())</f>
        <v>#N/A</v>
      </c>
      <c r="BA9" s="97" t="e">
        <f ca="true">+IF(AND(ISNUMBER(OFFSET('Hygiene Data'!$D$7,0,10*ROW('Hygiene Data'!D3))),'Data Summary'!DP9="Yes"),OFFSET('Hygiene Data'!$D$7,0,10*ROW('Hygiene Data'!D3)),NA())</f>
        <v>#N/A</v>
      </c>
      <c r="BB9" s="97" t="e">
        <f ca="true">+IF(AND(ISNUMBER(OFFSET('Hygiene Data'!$D$9,0,10*ROW('Hygiene Data'!D3))),'Data Summary'!DQ9="Yes"),OFFSET('Hygiene Data'!$D$9,0,10*ROW('Hygiene Data'!D3)),NA())</f>
        <v>#N/A</v>
      </c>
      <c r="BC9" s="97" t="e">
        <f ca="true">+IF(AND(ISNUMBER(OFFSET('Hygiene Data'!$E$5,0,10*ROW('Hygiene Data'!E3))),'Data Summary'!DR9="Yes"),OFFSET('Hygiene Data'!$E$5,0,10*ROW('Hygiene Data'!E3)),NA())</f>
        <v>#N/A</v>
      </c>
      <c r="BD9" s="97" t="e">
        <f ca="true">+IF(AND(ISNUMBER(OFFSET('Hygiene Data'!$E$7,0,10*ROW('Hygiene Data'!E3))),'Data Summary'!DS9="Yes"),OFFSET('Hygiene Data'!$E$7,0,10*ROW('Hygiene Data'!E3)),NA())</f>
        <v>#N/A</v>
      </c>
      <c r="BE9" s="97" t="e">
        <f ca="true">+IF(AND(ISNUMBER(OFFSET('Hygiene Data'!$E$9,0,10*ROW('Hygiene Data'!E3))),'Data Summary'!DT9="Yes"),OFFSET('Hygiene Data'!$E$9,0,10*ROW('Hygiene Data'!E3)),NA())</f>
        <v>#N/A</v>
      </c>
      <c r="BF9" s="97" t="e">
        <f ca="true">+IF(AND(ISNUMBER(OFFSET('Hygiene Data'!$F$5,0,10*ROW('Hygiene Data'!F3))),'Data Summary'!DU9="Yes"),OFFSET('Hygiene Data'!$F$5,0,10*ROW('Hygiene Data'!F3)),NA())</f>
        <v>#N/A</v>
      </c>
      <c r="BG9" s="97" t="e">
        <f ca="true">+IF(AND(ISNUMBER(OFFSET('Hygiene Data'!$F$7,0,10*ROW('Hygiene Data'!F3))),'Data Summary'!DV9="Yes"),OFFSET('Hygiene Data'!$F$7,0,10*ROW('Hygiene Data'!F3)),NA())</f>
        <v>#N/A</v>
      </c>
      <c r="BH9" s="97" t="e">
        <f ca="true">+IF(AND(ISNUMBER(OFFSET('Hygiene Data'!$F$9,0,10*ROW('Hygiene Data'!F3))),'Data Summary'!DW9="Yes"),OFFSET('Hygiene Data'!$F$9,0,10*ROW('Hygiene Data'!F3)),NA())</f>
        <v>#N/A</v>
      </c>
      <c r="BI9" s="97" t="e">
        <f ca="true">+IF(AND(ISNUMBER(OFFSET('Hygiene Data'!$G$5,0,10*ROW('Hygiene Data'!G3))),'Data Summary'!DX9="Yes"),OFFSET('Hygiene Data'!$G$5,0,10*ROW('Hygiene Data'!G3)),NA())</f>
        <v>#N/A</v>
      </c>
      <c r="BJ9" s="97" t="e">
        <f ca="true">+IF(AND(ISNUMBER(OFFSET('Hygiene Data'!$G$7,0,10*ROW('Hygiene Data'!G3))),'Data Summary'!DY9="Yes"),OFFSET('Hygiene Data'!$G$7,0,10*ROW('Hygiene Data'!G3)),NA())</f>
        <v>#N/A</v>
      </c>
      <c r="BK9" s="97" t="e">
        <f ca="true">+IF(AND(ISNUMBER(OFFSET('Hygiene Data'!$G$9,0,10*ROW('Hygiene Data'!G3))),'Data Summary'!DZ9="Yes"),OFFSET('Hygiene Data'!$G$9,0,10*ROW('Hygiene Data'!G3)),NA())</f>
        <v>#N/A</v>
      </c>
      <c r="BL9" s="97" t="e">
        <f ca="true">+IF(AND(ISNUMBER(OFFSET('Hygiene Data'!$H$5,0,10*ROW('Hygiene Data'!H3))),'Data Summary'!EA9="Yes"),OFFSET('Hygiene Data'!$H$5,0,10*ROW('Hygiene Data'!H3)),NA())</f>
        <v>#N/A</v>
      </c>
      <c r="BM9" s="97" t="e">
        <f ca="true">+IF(AND(ISNUMBER(OFFSET('Hygiene Data'!$H$7,0,10*ROW('Hygiene Data'!H3))),'Data Summary'!EB9="Yes"),OFFSET('Hygiene Data'!$H$7,0,10*ROW('Hygiene Data'!H3)),NA())</f>
        <v>#N/A</v>
      </c>
      <c r="BN9" s="97" t="e">
        <f ca="true">+IF(AND(ISNUMBER(OFFSET('Hygiene Data'!$H$9,0,10*ROW('Hygiene Data'!H3))),'Data Summary'!EC9="Yes"),OFFSET('Hygiene Data'!$H$9,0,10*ROW('Hygiene Data'!H3)),NA())</f>
        <v>#N/A</v>
      </c>
      <c r="BO9" s="97" t="e">
        <f ca="true">+IF(AND(ISNUMBER(OFFSET('Hygiene Data'!$I$5,0,10*ROW('Hygiene Data'!I3))),'Data Summary'!ED9="Yes"),OFFSET('Hygiene Data'!$I$5,0,10*ROW('Hygiene Data'!I3)),NA())</f>
        <v>#N/A</v>
      </c>
      <c r="BP9" s="97" t="e">
        <f ca="true">+IF(AND(ISNUMBER(OFFSET('Hygiene Data'!$I$7,0,10*ROW('Hygiene Data'!I3))),'Data Summary'!EE9="Yes"),OFFSET('Hygiene Data'!$I$7,0,10*ROW('Hygiene Data'!I3)),NA())</f>
        <v>#N/A</v>
      </c>
      <c r="BQ9" s="97" t="e">
        <f ca="true">+IF(AND(ISNUMBER(OFFSET('Hygiene Data'!$I$9,0,10*ROW('Hygiene Data'!I3))),'Data Summary'!EF9="Yes"),OFFSET('Hygiene Data'!$I$9,0,10*ROW('Hygiene Data'!I3)),NA())</f>
        <v>#N/A</v>
      </c>
    </row>
    <row xmlns:x14ac="http://schemas.microsoft.com/office/spreadsheetml/2009/9/ac" r="10" x14ac:dyDescent="0.2">
      <c r="A10" s="331" t="str">
        <f ca="true">+RIGHT('Data Summary'!A10,LEN('Data Summary'!A10)-9)</f>
        <v>UIS</v>
      </c>
      <c r="B10" s="36" t="str">
        <f ca="true">+IF(ISTEXT('Data Summary'!B10),'Data Summary'!B10,"")</f>
        <v>Other</v>
      </c>
      <c r="C10" s="330">
        <f ca="true">+VALUE('Data Summary'!C10)</f>
        <v>2016</v>
      </c>
      <c r="D10" s="95" t="e">
        <f ca="true">+IF(AND(ISNUMBER(OFFSET('Water Data'!$D$4,0,10*ROW('Water Data'!D4))),'Data Summary'!BS10="Yes"),100-OFFSET('Water Data'!$D$4,0,10*ROW('Water Data'!D4)),NA())</f>
        <v>#N/A</v>
      </c>
      <c r="E10" s="95" t="e">
        <f ca="true">+IF(AND(ISNUMBER(OFFSET('Water Data'!$D$6,0,10*ROW('Water Data'!D4))),'Data Summary'!BT10="Yes"),OFFSET('Water Data'!$D$6,0,10*ROW('Water Data'!D4)),NA())</f>
        <v>#N/A</v>
      </c>
      <c r="F10" s="95" t="e">
        <f ca="true">+IF(AND(ISNUMBER(OFFSET('Water Data'!$D$9,0,10*ROW('Water Data'!D4))),'Data Summary'!BU10="Yes"),OFFSET('Water Data'!$D$9,0,10*ROW('Water Data'!D4)),NA())</f>
        <v>#N/A</v>
      </c>
      <c r="G10" s="95" t="e">
        <f ca="true">+IF(AND(ISNUMBER(OFFSET('Water Data'!$E$4,0,10*ROW('Water Data'!E4))),'Data Summary'!BV10="Yes"),100-OFFSET('Water Data'!$E$4,0,10*ROW('Water Data'!E4)),NA())</f>
        <v>#N/A</v>
      </c>
      <c r="H10" s="95" t="e">
        <f ca="true">+IF(AND(ISNUMBER(OFFSET('Water Data'!$E$6,0,10*ROW('Water Data'!E4))),'Data Summary'!BW10="Yes"),OFFSET('Water Data'!$E$6,0,10*ROW('Water Data'!E4)),NA())</f>
        <v>#N/A</v>
      </c>
      <c r="I10" s="95" t="e">
        <f ca="true">+IF(AND(ISNUMBER(OFFSET('Water Data'!$E$9,0,10*ROW('Water Data'!E4))),'Data Summary'!BX10="Yes"),OFFSET('Water Data'!$E$9,0,10*ROW('Water Data'!E4)),NA())</f>
        <v>#N/A</v>
      </c>
      <c r="J10" s="95" t="e">
        <f ca="true">+IF(AND(ISNUMBER(OFFSET('Water Data'!$F$4,0,10*ROW('Water Data'!F4))),'Data Summary'!BY10="Yes"),100-OFFSET('Water Data'!$F$4,0,10*ROW('Water Data'!F4)),NA())</f>
        <v>#N/A</v>
      </c>
      <c r="K10" s="95" t="e">
        <f ca="true">+IF(AND(ISNUMBER(OFFSET('Water Data'!$F$6,0,10*ROW('Water Data'!F4))),'Data Summary'!BZ10="Yes"),OFFSET('Water Data'!$F$6,0,10*ROW('Water Data'!F4)),NA())</f>
        <v>#N/A</v>
      </c>
      <c r="L10" s="95" t="e">
        <f ca="true">+IF(AND(ISNUMBER(OFFSET('Water Data'!$F$9,0,10*ROW('Water Data'!F4))),'Data Summary'!CA10="Yes"),OFFSET('Water Data'!$F$9,0,10*ROW('Water Data'!F4)),NA())</f>
        <v>#N/A</v>
      </c>
      <c r="M10" s="95" t="e">
        <f ca="true">+IF(AND(ISNUMBER(OFFSET('Water Data'!$G$4,0,10*ROW('Water Data'!G4))),'Data Summary'!CB10="Yes"),100-OFFSET('Water Data'!$G$4,0,10*ROW('Water Data'!G4)),NA())</f>
        <v>#N/A</v>
      </c>
      <c r="N10" s="95" t="e">
        <f ca="true">+IF(AND(ISNUMBER(OFFSET('Water Data'!$G$6,0,10*ROW('Water Data'!G4))),'Data Summary'!CC10="Yes"),OFFSET('Water Data'!$G$6,0,10*ROW('Water Data'!G4)),NA())</f>
        <v>#N/A</v>
      </c>
      <c r="O10" s="95" t="e">
        <f ca="true">+IF(AND(ISNUMBER(OFFSET('Water Data'!$G$9,0,10*ROW('Water Data'!G4))),'Data Summary'!CD10="Yes"),OFFSET('Water Data'!$G$9,0,10*ROW('Water Data'!G4)),NA())</f>
        <v>#N/A</v>
      </c>
      <c r="P10" s="95" t="e">
        <f ca="true">+IF(AND(ISNUMBER(OFFSET('Water Data'!$H$4,0,10*ROW('Water Data'!H4))),'Data Summary'!CE10="Yes"),100-OFFSET('Water Data'!$H$4,0,10*ROW('Water Data'!H4)),NA())</f>
        <v>#N/A</v>
      </c>
      <c r="Q10" s="95" t="e">
        <f ca="true">+IF(AND(ISNUMBER(OFFSET('Water Data'!$H$6,0,10*ROW('Water Data'!H4))),'Data Summary'!CF10="Yes"),OFFSET('Water Data'!$H$6,0,10*ROW('Water Data'!H4)),NA())</f>
        <v>#N/A</v>
      </c>
      <c r="R10" s="95" t="e">
        <f ca="true">+IF(AND(ISNUMBER(OFFSET('Water Data'!$H$9,0,10*ROW('Water Data'!H4))),'Data Summary'!CG10="Yes"),OFFSET('Water Data'!$H$9,0,10*ROW('Water Data'!H4)),NA())</f>
        <v>#N/A</v>
      </c>
      <c r="S10" s="95" t="e">
        <f ca="true">+IF(AND(ISNUMBER(OFFSET('Water Data'!$I$4,0,10*ROW('Water Data'!I4))),'Data Summary'!CH10="Yes"),100-OFFSET('Water Data'!$I$4,0,10*ROW('Water Data'!I4)),NA())</f>
        <v>#N/A</v>
      </c>
      <c r="T10" s="95" t="e">
        <f ca="true">+IF(AND(ISNUMBER(OFFSET('Water Data'!$I$6,0,10*ROW('Water Data'!I4))),'Data Summary'!CI10="Yes"),OFFSET('Water Data'!$I$6,0,10*ROW('Water Data'!I4)),NA())</f>
        <v>#N/A</v>
      </c>
      <c r="U10" s="95" t="e">
        <f ca="true">+IF(AND(ISNUMBER(OFFSET('Water Data'!$I$9,0,10*ROW('Water Data'!I4))),'Data Summary'!CJ10="Yes"),OFFSET('Water Data'!$I$9,0,10*ROW('Water Data'!I4)),NA())</f>
        <v>#N/A</v>
      </c>
      <c r="V10" s="96" t="e">
        <f ca="true">+IF(AND(ISNUMBER(OFFSET('Sanitation Data'!$D$4,0,10*ROW('Sanitation Data'!D4))),'Data Summary'!CK10="Yes"),100-OFFSET('Sanitation Data'!$D$4,0,10*ROW('Sanitation Data'!D4)),NA())</f>
        <v>#N/A</v>
      </c>
      <c r="W10" s="96" t="e">
        <f ca="true">+IF(AND(ISNUMBER(OFFSET('Sanitation Data'!$D$6,0,10*ROW('Sanitation Data'!D4))),'Data Summary'!CL10="Yes"),OFFSET('Sanitation Data'!$D$6,0,10*ROW('Sanitation Data'!D4)),NA())</f>
        <v>#N/A</v>
      </c>
      <c r="X10" s="96" t="e">
        <f ca="true">+IF(AND(ISNUMBER(OFFSET('Sanitation Data'!$D$10,0,10*ROW('Sanitation Data'!D4))),'Data Summary'!CM10="Yes"),OFFSET('Sanitation Data'!$D$10,0,10*ROW('Sanitation Data'!D4)),NA())</f>
        <v>#N/A</v>
      </c>
      <c r="Y10" s="96" t="e">
        <f ca="true">+IF(AND(ISNUMBER(OFFSET('Sanitation Data'!$D$11,0,10*ROW('Sanitation Data'!D4))),'Data Summary'!CN10="Yes"),OFFSET('Sanitation Data'!$D$11,0,10*ROW('Sanitation Data'!D4)),NA())</f>
        <v>#N/A</v>
      </c>
      <c r="Z10" s="96" t="e">
        <f ca="true">+IF(AND(ISNUMBER(OFFSET('Sanitation Data'!$D$12,0,10*ROW('Sanitation Data'!D4))),'Data Summary'!CO10="Yes"),OFFSET('Sanitation Data'!$D$12,0,10*ROW('Sanitation Data'!D4)),NA())</f>
        <v>#N/A</v>
      </c>
      <c r="AA10" s="96" t="e">
        <f ca="true">+IF(AND(ISNUMBER(OFFSET('Sanitation Data'!$E$4,0,10*ROW('Sanitation Data'!E4))),'Data Summary'!CP10="Yes"),100-OFFSET('Sanitation Data'!$E$4,0,10*ROW('Sanitation Data'!E4)),NA())</f>
        <v>#N/A</v>
      </c>
      <c r="AB10" s="96" t="e">
        <f ca="true">+IF(AND(ISNUMBER(OFFSET('Sanitation Data'!$E$6,0,10*ROW('Sanitation Data'!E4))),'Data Summary'!CQ10="Yes"),OFFSET('Sanitation Data'!$E$6,0,10*ROW('Sanitation Data'!E4)),NA())</f>
        <v>#N/A</v>
      </c>
      <c r="AC10" s="96" t="e">
        <f ca="true">+IF(AND(ISNUMBER(OFFSET('Sanitation Data'!$E$10,0,10*ROW('Sanitation Data'!E4))),'Data Summary'!CR10="Yes"),OFFSET('Sanitation Data'!$E$10,0,10*ROW('Sanitation Data'!E4)),NA())</f>
        <v>#N/A</v>
      </c>
      <c r="AD10" s="96" t="e">
        <f ca="true">+IF(AND(ISNUMBER(OFFSET('Sanitation Data'!$E$11,0,10*ROW('Sanitation Data'!E4))),'Data Summary'!CS10="Yes"),OFFSET('Sanitation Data'!$E$11,0,10*ROW('Sanitation Data'!E4)),NA())</f>
        <v>#N/A</v>
      </c>
      <c r="AE10" s="96" t="e">
        <f ca="true">+IF(AND(ISNUMBER(OFFSET('Sanitation Data'!$E$12,0,10*ROW('Sanitation Data'!E4))),'Data Summary'!CT10="Yes"),OFFSET('Sanitation Data'!$E$12,0,10*ROW('Sanitation Data'!E4)),NA())</f>
        <v>#N/A</v>
      </c>
      <c r="AF10" s="96" t="e">
        <f ca="true">+IF(AND(ISNUMBER(OFFSET('Sanitation Data'!$F$4,0,10*ROW('Sanitation Data'!F4))),'Data Summary'!CU10="Yes"),100-OFFSET('Sanitation Data'!$F$4,0,10*ROW('Sanitation Data'!F4)),NA())</f>
        <v>#N/A</v>
      </c>
      <c r="AG10" s="96" t="e">
        <f ca="true">+IF(AND(ISNUMBER(OFFSET('Sanitation Data'!$F$6,0,10*ROW('Sanitation Data'!F4))),'Data Summary'!CV10="Yes"),OFFSET('Sanitation Data'!$F$6,0,10*ROW('Sanitation Data'!F4)),NA())</f>
        <v>#N/A</v>
      </c>
      <c r="AH10" s="96" t="e">
        <f ca="true">+IF(AND(ISNUMBER(OFFSET('Sanitation Data'!$F$10,0,10*ROW('Sanitation Data'!F4))),'Data Summary'!CW10="Yes"),OFFSET('Sanitation Data'!$F$10,0,10*ROW('Sanitation Data'!F4)),NA())</f>
        <v>#N/A</v>
      </c>
      <c r="AI10" s="96" t="e">
        <f ca="true">+IF(AND(ISNUMBER(OFFSET('Sanitation Data'!$F$11,0,10*ROW('Sanitation Data'!F4))),'Data Summary'!CX10="Yes"),OFFSET('Sanitation Data'!$F$11,0,10*ROW('Sanitation Data'!F4)),NA())</f>
        <v>#N/A</v>
      </c>
      <c r="AJ10" s="96" t="e">
        <f ca="true">+IF(AND(ISNUMBER(OFFSET('Sanitation Data'!$F$12,0,10*ROW('Sanitation Data'!F4))),'Data Summary'!CY10="Yes"),OFFSET('Sanitation Data'!$F$12,0,10*ROW('Sanitation Data'!F4)),NA())</f>
        <v>#N/A</v>
      </c>
      <c r="AK10" s="96" t="e">
        <f ca="true">+IF(AND(ISNUMBER(OFFSET('Sanitation Data'!$G$4,0,10*ROW('Sanitation Data'!G4))),'Data Summary'!CZ10="Yes"),100-OFFSET('Sanitation Data'!$G$4,0,10*ROW('Sanitation Data'!G4)),NA())</f>
        <v>#N/A</v>
      </c>
      <c r="AL10" s="96" t="e">
        <f ca="true">+IF(AND(ISNUMBER(OFFSET('Sanitation Data'!$G$6,0,10*ROW('Sanitation Data'!G4))),'Data Summary'!DA10="Yes"),OFFSET('Sanitation Data'!$G$6,0,10*ROW('Sanitation Data'!G4)),NA())</f>
        <v>#N/A</v>
      </c>
      <c r="AM10" s="96" t="e">
        <f ca="true">+IF(AND(ISNUMBER(OFFSET('Sanitation Data'!$G$10,0,10*ROW('Sanitation Data'!G4))),'Data Summary'!DB10="Yes"),OFFSET('Sanitation Data'!$G$10,0,10*ROW('Sanitation Data'!G4)),NA())</f>
        <v>#N/A</v>
      </c>
      <c r="AN10" s="96" t="e">
        <f ca="true">+IF(AND(ISNUMBER(OFFSET('Sanitation Data'!$G$11,0,10*ROW('Sanitation Data'!G4))),'Data Summary'!DC10="Yes"),OFFSET('Sanitation Data'!$G$11,0,10*ROW('Sanitation Data'!G4)),NA())</f>
        <v>#N/A</v>
      </c>
      <c r="AO10" s="96" t="e">
        <f ca="true">+IF(AND(ISNUMBER(OFFSET('Sanitation Data'!$G$12,0,10*ROW('Sanitation Data'!G4))),'Data Summary'!DD10="Yes"),OFFSET('Sanitation Data'!$G$12,0,10*ROW('Sanitation Data'!G4)),NA())</f>
        <v>#N/A</v>
      </c>
      <c r="AP10" s="96" t="e">
        <f ca="true">+IF(AND(ISNUMBER(OFFSET('Sanitation Data'!$H$4,0,10*ROW('Sanitation Data'!H4))),'Data Summary'!DE10="Yes"),100-OFFSET('Sanitation Data'!$H$4,0,10*ROW('Sanitation Data'!H4)),NA())</f>
        <v>#N/A</v>
      </c>
      <c r="AQ10" s="96" t="e">
        <f ca="true">+IF(AND(ISNUMBER(OFFSET('Sanitation Data'!$H$6,0,10*ROW('Sanitation Data'!H4))),'Data Summary'!DF10="Yes"),OFFSET('Sanitation Data'!$H$6,0,10*ROW('Sanitation Data'!H4)),NA())</f>
        <v>#N/A</v>
      </c>
      <c r="AR10" s="96" t="e">
        <f ca="true">+IF(AND(ISNUMBER(OFFSET('Sanitation Data'!$H$10,0,10*ROW('Sanitation Data'!H4))),'Data Summary'!DG10="Yes"),OFFSET('Sanitation Data'!$H$10,0,10*ROW('Sanitation Data'!H4)),NA())</f>
        <v>#N/A</v>
      </c>
      <c r="AS10" s="96" t="e">
        <f ca="true">+IF(AND(ISNUMBER(OFFSET('Sanitation Data'!$H$11,0,10*ROW('Sanitation Data'!H4))),'Data Summary'!DH10="Yes"),OFFSET('Sanitation Data'!$H$11,0,10*ROW('Sanitation Data'!H4)),NA())</f>
        <v>#N/A</v>
      </c>
      <c r="AT10" s="96" t="e">
        <f ca="true">+IF(AND(ISNUMBER(OFFSET('Sanitation Data'!$H$12,0,10*ROW('Sanitation Data'!H4))),'Data Summary'!DI10="Yes"),OFFSET('Sanitation Data'!$H$12,0,10*ROW('Sanitation Data'!H4)),NA())</f>
        <v>#N/A</v>
      </c>
      <c r="AU10" s="96" t="e">
        <f ca="true">+IF(AND(ISNUMBER(OFFSET('Sanitation Data'!$I$4,0,10*ROW('Sanitation Data'!I4))),'Data Summary'!DJ10="Yes"),100-OFFSET('Sanitation Data'!$I$4,0,10*ROW('Sanitation Data'!I4)),NA())</f>
        <v>#N/A</v>
      </c>
      <c r="AV10" s="96" t="e">
        <f ca="true">+IF(AND(ISNUMBER(OFFSET('Sanitation Data'!$I$6,0,10*ROW('Sanitation Data'!I4))),'Data Summary'!DK10="Yes"),OFFSET('Sanitation Data'!$I$6,0,10*ROW('Sanitation Data'!I4)),NA())</f>
        <v>#N/A</v>
      </c>
      <c r="AW10" s="96" t="e">
        <f ca="true">+IF(AND(ISNUMBER(OFFSET('Sanitation Data'!$I$10,0,10*ROW('Sanitation Data'!I4))),'Data Summary'!DL10="Yes"),OFFSET('Sanitation Data'!$I$10,0,10*ROW('Sanitation Data'!I4)),NA())</f>
        <v>#N/A</v>
      </c>
      <c r="AX10" s="96" t="e">
        <f ca="true">+IF(AND(ISNUMBER(OFFSET('Sanitation Data'!$I$11,0,10*ROW('Sanitation Data'!I4))),'Data Summary'!DM10="Yes"),OFFSET('Sanitation Data'!$I$11,0,10*ROW('Sanitation Data'!I4)),NA())</f>
        <v>#N/A</v>
      </c>
      <c r="AY10" s="96" t="e">
        <f ca="true">+IF(AND(ISNUMBER(OFFSET('Sanitation Data'!$I$12,0,10*ROW('Sanitation Data'!I4))),'Data Summary'!DN10="Yes"),OFFSET('Sanitation Data'!$I$12,0,10*ROW('Sanitation Data'!I4)),NA())</f>
        <v>#N/A</v>
      </c>
      <c r="AZ10" s="97" t="e">
        <f ca="true">+IF(AND(ISNUMBER(OFFSET('Hygiene Data'!$D$5,0,10*ROW('Hygiene Data'!D4))),'Data Summary'!DO10="Yes"),OFFSET('Hygiene Data'!$D$5,0,10*ROW('Hygiene Data'!D4)),NA())</f>
        <v>#N/A</v>
      </c>
      <c r="BA10" s="97" t="e">
        <f ca="true">+IF(AND(ISNUMBER(OFFSET('Hygiene Data'!$D$7,0,10*ROW('Hygiene Data'!D4))),'Data Summary'!DP10="Yes"),OFFSET('Hygiene Data'!$D$7,0,10*ROW('Hygiene Data'!D4)),NA())</f>
        <v>#N/A</v>
      </c>
      <c r="BB10" s="97">
        <f ca="true">+IF(AND(ISNUMBER(OFFSET('Hygiene Data'!$D$9,0,10*ROW('Hygiene Data'!D4))),'Data Summary'!DQ10="Yes"),OFFSET('Hygiene Data'!$D$9,0,10*ROW('Hygiene Data'!D4)),NA())</f>
        <v>41.62</v>
      </c>
      <c r="BC10" s="97" t="e">
        <f ca="true">+IF(AND(ISNUMBER(OFFSET('Hygiene Data'!$E$5,0,10*ROW('Hygiene Data'!E4))),'Data Summary'!DR10="Yes"),OFFSET('Hygiene Data'!$E$5,0,10*ROW('Hygiene Data'!E4)),NA())</f>
        <v>#N/A</v>
      </c>
      <c r="BD10" s="97" t="e">
        <f ca="true">+IF(AND(ISNUMBER(OFFSET('Hygiene Data'!$E$7,0,10*ROW('Hygiene Data'!E4))),'Data Summary'!DS10="Yes"),OFFSET('Hygiene Data'!$E$7,0,10*ROW('Hygiene Data'!E4)),NA())</f>
        <v>#N/A</v>
      </c>
      <c r="BE10" s="97" t="e">
        <f ca="true">+IF(AND(ISNUMBER(OFFSET('Hygiene Data'!$E$9,0,10*ROW('Hygiene Data'!E4))),'Data Summary'!DT10="Yes"),OFFSET('Hygiene Data'!$E$9,0,10*ROW('Hygiene Data'!E4)),NA())</f>
        <v>#N/A</v>
      </c>
      <c r="BF10" s="97" t="e">
        <f ca="true">+IF(AND(ISNUMBER(OFFSET('Hygiene Data'!$F$5,0,10*ROW('Hygiene Data'!F4))),'Data Summary'!DU10="Yes"),OFFSET('Hygiene Data'!$F$5,0,10*ROW('Hygiene Data'!F4)),NA())</f>
        <v>#N/A</v>
      </c>
      <c r="BG10" s="97" t="e">
        <f ca="true">+IF(AND(ISNUMBER(OFFSET('Hygiene Data'!$F$7,0,10*ROW('Hygiene Data'!F4))),'Data Summary'!DV10="Yes"),OFFSET('Hygiene Data'!$F$7,0,10*ROW('Hygiene Data'!F4)),NA())</f>
        <v>#N/A</v>
      </c>
      <c r="BH10" s="97" t="e">
        <f ca="true">+IF(AND(ISNUMBER(OFFSET('Hygiene Data'!$F$9,0,10*ROW('Hygiene Data'!F4))),'Data Summary'!DW10="Yes"),OFFSET('Hygiene Data'!$F$9,0,10*ROW('Hygiene Data'!F4)),NA())</f>
        <v>#N/A</v>
      </c>
      <c r="BI10" s="97" t="e">
        <f ca="true">+IF(AND(ISNUMBER(OFFSET('Hygiene Data'!$G$5,0,10*ROW('Hygiene Data'!G4))),'Data Summary'!DX10="Yes"),OFFSET('Hygiene Data'!$G$5,0,10*ROW('Hygiene Data'!G4)),NA())</f>
        <v>#N/A</v>
      </c>
      <c r="BJ10" s="97" t="e">
        <f ca="true">+IF(AND(ISNUMBER(OFFSET('Hygiene Data'!$G$7,0,10*ROW('Hygiene Data'!G4))),'Data Summary'!DY10="Yes"),OFFSET('Hygiene Data'!$G$7,0,10*ROW('Hygiene Data'!G4)),NA())</f>
        <v>#N/A</v>
      </c>
      <c r="BK10" s="97" t="e">
        <f ca="true">+IF(AND(ISNUMBER(OFFSET('Hygiene Data'!$G$9,0,10*ROW('Hygiene Data'!G4))),'Data Summary'!DZ10="Yes"),OFFSET('Hygiene Data'!$G$9,0,10*ROW('Hygiene Data'!G4)),NA())</f>
        <v>#N/A</v>
      </c>
      <c r="BL10" s="97" t="e">
        <f ca="true">+IF(AND(ISNUMBER(OFFSET('Hygiene Data'!$H$5,0,10*ROW('Hygiene Data'!H4))),'Data Summary'!EA10="Yes"),OFFSET('Hygiene Data'!$H$5,0,10*ROW('Hygiene Data'!H4)),NA())</f>
        <v>#N/A</v>
      </c>
      <c r="BM10" s="97" t="e">
        <f ca="true">+IF(AND(ISNUMBER(OFFSET('Hygiene Data'!$H$7,0,10*ROW('Hygiene Data'!H4))),'Data Summary'!EB10="Yes"),OFFSET('Hygiene Data'!$H$7,0,10*ROW('Hygiene Data'!H4)),NA())</f>
        <v>#N/A</v>
      </c>
      <c r="BN10" s="97">
        <f ca="true">+IF(AND(ISNUMBER(OFFSET('Hygiene Data'!$H$9,0,10*ROW('Hygiene Data'!H4))),'Data Summary'!EC10="Yes"),OFFSET('Hygiene Data'!$H$9,0,10*ROW('Hygiene Data'!H4)),NA())</f>
        <v>42.83</v>
      </c>
      <c r="BO10" s="97" t="e">
        <f ca="true">+IF(AND(ISNUMBER(OFFSET('Hygiene Data'!$I$5,0,10*ROW('Hygiene Data'!I4))),'Data Summary'!ED10="Yes"),OFFSET('Hygiene Data'!$I$5,0,10*ROW('Hygiene Data'!I4)),NA())</f>
        <v>#N/A</v>
      </c>
      <c r="BP10" s="97" t="e">
        <f ca="true">+IF(AND(ISNUMBER(OFFSET('Hygiene Data'!$I$7,0,10*ROW('Hygiene Data'!I4))),'Data Summary'!EE10="Yes"),OFFSET('Hygiene Data'!$I$7,0,10*ROW('Hygiene Data'!I4)),NA())</f>
        <v>#N/A</v>
      </c>
      <c r="BQ10" s="97">
        <f ca="true">+IF(AND(ISNUMBER(OFFSET('Hygiene Data'!$I$9,0,10*ROW('Hygiene Data'!I4))),'Data Summary'!EF10="Yes"),OFFSET('Hygiene Data'!$I$9,0,10*ROW('Hygiene Data'!I4)),NA())</f>
        <v>40.36</v>
      </c>
    </row>
    <row xmlns:x14ac="http://schemas.microsoft.com/office/spreadsheetml/2009/9/ac" r="11" x14ac:dyDescent="0.2">
      <c r="A11" s="331" t="str">
        <f ca="true">+RIGHT('Data Summary'!A11,LEN('Data Summary'!A11)-9)</f>
        <v>EMIS</v>
      </c>
      <c r="B11" s="36" t="str">
        <f ca="true">+IF(ISTEXT('Data Summary'!B11),'Data Summary'!B11,"")</f>
        <v>EMIS</v>
      </c>
      <c r="C11" s="330">
        <f ca="true">+VALUE('Data Summary'!C11)</f>
        <v>2017</v>
      </c>
      <c r="D11" s="95">
        <f ca="true">+IF(AND(ISNUMBER(OFFSET('Water Data'!$D$4,0,10*ROW('Water Data'!D5))),'Data Summary'!BS11="Yes"),100-OFFSET('Water Data'!$D$4,0,10*ROW('Water Data'!D5)),NA())</f>
        <v>99.975903159048599</v>
      </c>
      <c r="E11" s="95">
        <f ca="true">+IF(AND(ISNUMBER(OFFSET('Water Data'!$D$6,0,10*ROW('Water Data'!D5))),'Data Summary'!BT11="Yes"),OFFSET('Water Data'!$D$6,0,10*ROW('Water Data'!D5)),NA())</f>
        <v>86.840289918070738</v>
      </c>
      <c r="F11" s="95">
        <f ca="true">+IF(AND(ISNUMBER(OFFSET('Water Data'!$D$9,0,10*ROW('Water Data'!D5))),'Data Summary'!BU11="Yes"),OFFSET('Water Data'!$D$9,0,10*ROW('Water Data'!D5)),NA())</f>
        <v>65.69</v>
      </c>
      <c r="G11" s="95" t="e">
        <f ca="true">+IF(AND(ISNUMBER(OFFSET('Water Data'!$E$4,0,10*ROW('Water Data'!E5))),'Data Summary'!BV11="Yes"),100-OFFSET('Water Data'!$E$4,0,10*ROW('Water Data'!E5)),NA())</f>
        <v>#N/A</v>
      </c>
      <c r="H11" s="95" t="e">
        <f ca="true">+IF(AND(ISNUMBER(OFFSET('Water Data'!$E$6,0,10*ROW('Water Data'!E5))),'Data Summary'!BW11="Yes"),OFFSET('Water Data'!$E$6,0,10*ROW('Water Data'!E5)),NA())</f>
        <v>#N/A</v>
      </c>
      <c r="I11" s="95" t="e">
        <f ca="true">+IF(AND(ISNUMBER(OFFSET('Water Data'!$E$9,0,10*ROW('Water Data'!E5))),'Data Summary'!BX11="Yes"),OFFSET('Water Data'!$E$9,0,10*ROW('Water Data'!E5)),NA())</f>
        <v>#N/A</v>
      </c>
      <c r="J11" s="95" t="e">
        <f ca="true">+IF(AND(ISNUMBER(OFFSET('Water Data'!$F$4,0,10*ROW('Water Data'!F5))),'Data Summary'!BY11="Yes"),100-OFFSET('Water Data'!$F$4,0,10*ROW('Water Data'!F5)),NA())</f>
        <v>#N/A</v>
      </c>
      <c r="K11" s="95" t="e">
        <f ca="true">+IF(AND(ISNUMBER(OFFSET('Water Data'!$F$6,0,10*ROW('Water Data'!F5))),'Data Summary'!BZ11="Yes"),OFFSET('Water Data'!$F$6,0,10*ROW('Water Data'!F5)),NA())</f>
        <v>#N/A</v>
      </c>
      <c r="L11" s="95" t="e">
        <f ca="true">+IF(AND(ISNUMBER(OFFSET('Water Data'!$F$9,0,10*ROW('Water Data'!F5))),'Data Summary'!CA11="Yes"),OFFSET('Water Data'!$F$9,0,10*ROW('Water Data'!F5)),NA())</f>
        <v>#N/A</v>
      </c>
      <c r="M11" s="95" t="e">
        <f ca="true">+IF(AND(ISNUMBER(OFFSET('Water Data'!$G$4,0,10*ROW('Water Data'!G5))),'Data Summary'!CB11="Yes"),100-OFFSET('Water Data'!$G$4,0,10*ROW('Water Data'!G5)),NA())</f>
        <v>#N/A</v>
      </c>
      <c r="N11" s="95" t="e">
        <f ca="true">+IF(AND(ISNUMBER(OFFSET('Water Data'!$G$6,0,10*ROW('Water Data'!G5))),'Data Summary'!CC11="Yes"),OFFSET('Water Data'!$G$6,0,10*ROW('Water Data'!G5)),NA())</f>
        <v>#N/A</v>
      </c>
      <c r="O11" s="95" t="e">
        <f ca="true">+IF(AND(ISNUMBER(OFFSET('Water Data'!$G$9,0,10*ROW('Water Data'!G5))),'Data Summary'!CD11="Yes"),OFFSET('Water Data'!$G$9,0,10*ROW('Water Data'!G5)),NA())</f>
        <v>#N/A</v>
      </c>
      <c r="P11" s="95">
        <f ca="true">+IF(AND(ISNUMBER(OFFSET('Water Data'!$H$4,0,10*ROW('Water Data'!H5))),'Data Summary'!CE11="Yes"),100-OFFSET('Water Data'!$H$4,0,10*ROW('Water Data'!H5)),NA())</f>
        <v>100</v>
      </c>
      <c r="Q11" s="95">
        <f ca="true">+IF(AND(ISNUMBER(OFFSET('Water Data'!$H$6,0,10*ROW('Water Data'!H5))),'Data Summary'!CF11="Yes"),OFFSET('Water Data'!$H$6,0,10*ROW('Water Data'!H5)),NA())</f>
        <v>86.371802607404589</v>
      </c>
      <c r="R11" s="95">
        <f ca="true">+IF(AND(ISNUMBER(OFFSET('Water Data'!$H$9,0,10*ROW('Water Data'!H5))),'Data Summary'!CG11="Yes"),OFFSET('Water Data'!$H$9,0,10*ROW('Water Data'!H5)),NA())</f>
        <v>64.760000000000005</v>
      </c>
      <c r="S11" s="95">
        <f ca="true">+IF(AND(ISNUMBER(OFFSET('Water Data'!$I$4,0,10*ROW('Water Data'!I5))),'Data Summary'!CH11="Yes"),100-OFFSET('Water Data'!$I$4,0,10*ROW('Water Data'!I5)),NA())</f>
        <v>99.920490154810352</v>
      </c>
      <c r="T11" s="95">
        <f ca="true">+IF(AND(ISNUMBER(OFFSET('Water Data'!$I$6,0,10*ROW('Water Data'!I5))),'Data Summary'!CI11="Yes"),OFFSET('Water Data'!$I$6,0,10*ROW('Water Data'!I5)),NA())</f>
        <v>87.91762156431723</v>
      </c>
      <c r="U11" s="95">
        <f ca="true">+IF(AND(ISNUMBER(OFFSET('Water Data'!$I$9,0,10*ROW('Water Data'!I5))),'Data Summary'!CJ11="Yes"),OFFSET('Water Data'!$I$9,0,10*ROW('Water Data'!I5)),NA())</f>
        <v>68.115505822926906</v>
      </c>
      <c r="V11" s="96">
        <f ca="true">+IF(AND(ISNUMBER(OFFSET('Sanitation Data'!$D$4,0,10*ROW('Sanitation Data'!D5))),'Data Summary'!CK11="Yes"),100-OFFSET('Sanitation Data'!$D$4,0,10*ROW('Sanitation Data'!D5)),NA())</f>
        <v>94.7</v>
      </c>
      <c r="W11" s="96">
        <f ca="true">+IF(AND(ISNUMBER(OFFSET('Sanitation Data'!$D$6,0,10*ROW('Sanitation Data'!D5))),'Data Summary'!CL11="Yes"),OFFSET('Sanitation Data'!$D$6,0,10*ROW('Sanitation Data'!D5)),NA())</f>
        <v>87.91</v>
      </c>
      <c r="X11" s="96" t="e">
        <f ca="true">+IF(AND(ISNUMBER(OFFSET('Sanitation Data'!$D$10,0,10*ROW('Sanitation Data'!D5))),'Data Summary'!CM11="Yes"),OFFSET('Sanitation Data'!$D$10,0,10*ROW('Sanitation Data'!D5)),NA())</f>
        <v>#N/A</v>
      </c>
      <c r="Y11" s="96">
        <f ca="true">+IF(AND(ISNUMBER(OFFSET('Sanitation Data'!$D$11,0,10*ROW('Sanitation Data'!D5))),'Data Summary'!CN11="Yes"),OFFSET('Sanitation Data'!$D$11,0,10*ROW('Sanitation Data'!D5)),NA())</f>
        <v>45.01</v>
      </c>
      <c r="Z11" s="96">
        <f ca="true">+IF(AND(ISNUMBER(OFFSET('Sanitation Data'!$D$12,0,10*ROW('Sanitation Data'!D5))),'Data Summary'!CO11="Yes"),OFFSET('Sanitation Data'!$D$12,0,10*ROW('Sanitation Data'!D5)),NA())</f>
        <v>34.119999999999997</v>
      </c>
      <c r="AA11" s="96" t="e">
        <f ca="true">+IF(AND(ISNUMBER(OFFSET('Sanitation Data'!$E$4,0,10*ROW('Sanitation Data'!E5))),'Data Summary'!CP11="Yes"),100-OFFSET('Sanitation Data'!$E$4,0,10*ROW('Sanitation Data'!E5)),NA())</f>
        <v>#N/A</v>
      </c>
      <c r="AB11" s="96" t="e">
        <f ca="true">+IF(AND(ISNUMBER(OFFSET('Sanitation Data'!$E$6,0,10*ROW('Sanitation Data'!E5))),'Data Summary'!CQ11="Yes"),OFFSET('Sanitation Data'!$E$6,0,10*ROW('Sanitation Data'!E5)),NA())</f>
        <v>#N/A</v>
      </c>
      <c r="AC11" s="96" t="e">
        <f ca="true">+IF(AND(ISNUMBER(OFFSET('Sanitation Data'!$E$10,0,10*ROW('Sanitation Data'!E5))),'Data Summary'!CR11="Yes"),OFFSET('Sanitation Data'!$E$10,0,10*ROW('Sanitation Data'!E5)),NA())</f>
        <v>#N/A</v>
      </c>
      <c r="AD11" s="96" t="e">
        <f ca="true">+IF(AND(ISNUMBER(OFFSET('Sanitation Data'!$E$11,0,10*ROW('Sanitation Data'!E5))),'Data Summary'!CS11="Yes"),OFFSET('Sanitation Data'!$E$11,0,10*ROW('Sanitation Data'!E5)),NA())</f>
        <v>#N/A</v>
      </c>
      <c r="AE11" s="96" t="e">
        <f ca="true">+IF(AND(ISNUMBER(OFFSET('Sanitation Data'!$E$12,0,10*ROW('Sanitation Data'!E5))),'Data Summary'!CT11="Yes"),OFFSET('Sanitation Data'!$E$12,0,10*ROW('Sanitation Data'!E5)),NA())</f>
        <v>#N/A</v>
      </c>
      <c r="AF11" s="96" t="e">
        <f ca="true">+IF(AND(ISNUMBER(OFFSET('Sanitation Data'!$F$4,0,10*ROW('Sanitation Data'!F5))),'Data Summary'!CU11="Yes"),100-OFFSET('Sanitation Data'!$F$4,0,10*ROW('Sanitation Data'!F5)),NA())</f>
        <v>#N/A</v>
      </c>
      <c r="AG11" s="96" t="e">
        <f ca="true">+IF(AND(ISNUMBER(OFFSET('Sanitation Data'!$F$6,0,10*ROW('Sanitation Data'!F5))),'Data Summary'!CV11="Yes"),OFFSET('Sanitation Data'!$F$6,0,10*ROW('Sanitation Data'!F5)),NA())</f>
        <v>#N/A</v>
      </c>
      <c r="AH11" s="96" t="e">
        <f ca="true">+IF(AND(ISNUMBER(OFFSET('Sanitation Data'!$F$10,0,10*ROW('Sanitation Data'!F5))),'Data Summary'!CW11="Yes"),OFFSET('Sanitation Data'!$F$10,0,10*ROW('Sanitation Data'!F5)),NA())</f>
        <v>#N/A</v>
      </c>
      <c r="AI11" s="96" t="e">
        <f ca="true">+IF(AND(ISNUMBER(OFFSET('Sanitation Data'!$F$11,0,10*ROW('Sanitation Data'!F5))),'Data Summary'!CX11="Yes"),OFFSET('Sanitation Data'!$F$11,0,10*ROW('Sanitation Data'!F5)),NA())</f>
        <v>#N/A</v>
      </c>
      <c r="AJ11" s="96" t="e">
        <f ca="true">+IF(AND(ISNUMBER(OFFSET('Sanitation Data'!$F$12,0,10*ROW('Sanitation Data'!F5))),'Data Summary'!CY11="Yes"),OFFSET('Sanitation Data'!$F$12,0,10*ROW('Sanitation Data'!F5)),NA())</f>
        <v>#N/A</v>
      </c>
      <c r="AK11" s="96" t="e">
        <f ca="true">+IF(AND(ISNUMBER(OFFSET('Sanitation Data'!$G$4,0,10*ROW('Sanitation Data'!G5))),'Data Summary'!CZ11="Yes"),100-OFFSET('Sanitation Data'!$G$4,0,10*ROW('Sanitation Data'!G5)),NA())</f>
        <v>#N/A</v>
      </c>
      <c r="AL11" s="96" t="e">
        <f ca="true">+IF(AND(ISNUMBER(OFFSET('Sanitation Data'!$G$6,0,10*ROW('Sanitation Data'!G5))),'Data Summary'!DA11="Yes"),OFFSET('Sanitation Data'!$G$6,0,10*ROW('Sanitation Data'!G5)),NA())</f>
        <v>#N/A</v>
      </c>
      <c r="AM11" s="96" t="e">
        <f ca="true">+IF(AND(ISNUMBER(OFFSET('Sanitation Data'!$G$10,0,10*ROW('Sanitation Data'!G5))),'Data Summary'!DB11="Yes"),OFFSET('Sanitation Data'!$G$10,0,10*ROW('Sanitation Data'!G5)),NA())</f>
        <v>#N/A</v>
      </c>
      <c r="AN11" s="96" t="e">
        <f ca="true">+IF(AND(ISNUMBER(OFFSET('Sanitation Data'!$G$11,0,10*ROW('Sanitation Data'!G5))),'Data Summary'!DC11="Yes"),OFFSET('Sanitation Data'!$G$11,0,10*ROW('Sanitation Data'!G5)),NA())</f>
        <v>#N/A</v>
      </c>
      <c r="AO11" s="96" t="e">
        <f ca="true">+IF(AND(ISNUMBER(OFFSET('Sanitation Data'!$G$12,0,10*ROW('Sanitation Data'!G5))),'Data Summary'!DD11="Yes"),OFFSET('Sanitation Data'!$G$12,0,10*ROW('Sanitation Data'!G5)),NA())</f>
        <v>#N/A</v>
      </c>
      <c r="AP11" s="96">
        <f ca="true">+IF(AND(ISNUMBER(OFFSET('Sanitation Data'!$H$4,0,10*ROW('Sanitation Data'!H5))),'Data Summary'!DE11="Yes"),100-OFFSET('Sanitation Data'!$H$4,0,10*ROW('Sanitation Data'!H5)),NA())</f>
        <v>94.75</v>
      </c>
      <c r="AQ11" s="96">
        <f ca="true">+IF(AND(ISNUMBER(OFFSET('Sanitation Data'!$H$6,0,10*ROW('Sanitation Data'!H5))),'Data Summary'!DF11="Yes"),OFFSET('Sanitation Data'!$H$6,0,10*ROW('Sanitation Data'!H5)),NA())</f>
        <v>87.81</v>
      </c>
      <c r="AR11" s="96" t="e">
        <f ca="true">+IF(AND(ISNUMBER(OFFSET('Sanitation Data'!$H$10,0,10*ROW('Sanitation Data'!H5))),'Data Summary'!DG11="Yes"),OFFSET('Sanitation Data'!$H$10,0,10*ROW('Sanitation Data'!H5)),NA())</f>
        <v>#N/A</v>
      </c>
      <c r="AS11" s="96">
        <f ca="true">+IF(AND(ISNUMBER(OFFSET('Sanitation Data'!$H$11,0,10*ROW('Sanitation Data'!H5))),'Data Summary'!DH11="Yes"),OFFSET('Sanitation Data'!$H$11,0,10*ROW('Sanitation Data'!H5)),NA())</f>
        <v>42.48</v>
      </c>
      <c r="AT11" s="96">
        <f ca="true">+IF(AND(ISNUMBER(OFFSET('Sanitation Data'!$H$12,0,10*ROW('Sanitation Data'!H5))),'Data Summary'!DI11="Yes"),OFFSET('Sanitation Data'!$H$12,0,10*ROW('Sanitation Data'!H5)),NA())</f>
        <v>31.4</v>
      </c>
      <c r="AU11" s="96">
        <f ca="true">+IF(AND(ISNUMBER(OFFSET('Sanitation Data'!$I$4,0,10*ROW('Sanitation Data'!I5))),'Data Summary'!DJ11="Yes"),100-OFFSET('Sanitation Data'!$I$4,0,10*ROW('Sanitation Data'!I5)),NA())</f>
        <v>94.454459878708505</v>
      </c>
      <c r="AV11" s="96">
        <f ca="true">+IF(AND(ISNUMBER(OFFSET('Sanitation Data'!$I$6,0,10*ROW('Sanitation Data'!I5))),'Data Summary'!DK11="Yes"),OFFSET('Sanitation Data'!$I$6,0,10*ROW('Sanitation Data'!I5)),NA())</f>
        <v>87.982218480582446</v>
      </c>
      <c r="AW11" s="96" t="e">
        <f ca="true">+IF(AND(ISNUMBER(OFFSET('Sanitation Data'!$I$10,0,10*ROW('Sanitation Data'!I5))),'Data Summary'!DL11="Yes"),OFFSET('Sanitation Data'!$I$10,0,10*ROW('Sanitation Data'!I5)),NA())</f>
        <v>#N/A</v>
      </c>
      <c r="AX11" s="96">
        <f ca="true">+IF(AND(ISNUMBER(OFFSET('Sanitation Data'!$I$11,0,10*ROW('Sanitation Data'!I5))),'Data Summary'!DM11="Yes"),OFFSET('Sanitation Data'!$I$11,0,10*ROW('Sanitation Data'!I5)),NA())</f>
        <v>51.170892848790984</v>
      </c>
      <c r="AY11" s="96">
        <f ca="true">+IF(AND(ISNUMBER(OFFSET('Sanitation Data'!$I$12,0,10*ROW('Sanitation Data'!I5))),'Data Summary'!DN11="Yes"),OFFSET('Sanitation Data'!$I$12,0,10*ROW('Sanitation Data'!I5)),NA())</f>
        <v>40.530899396660587</v>
      </c>
      <c r="AZ11" s="97">
        <f ca="true">+IF(AND(ISNUMBER(OFFSET('Hygiene Data'!$D$5,0,10*ROW('Hygiene Data'!D5))),'Data Summary'!DO11="Yes"),OFFSET('Hygiene Data'!$D$5,0,10*ROW('Hygiene Data'!D5)),NA())</f>
        <v>64.81</v>
      </c>
      <c r="BA11" s="97" t="e">
        <f ca="true">+IF(AND(ISNUMBER(OFFSET('Hygiene Data'!$D$7,0,10*ROW('Hygiene Data'!D5))),'Data Summary'!DP11="Yes"),OFFSET('Hygiene Data'!$D$7,0,10*ROW('Hygiene Data'!D5)),NA())</f>
        <v>#N/A</v>
      </c>
      <c r="BB11" s="97" t="e">
        <f ca="true">+IF(AND(ISNUMBER(OFFSET('Hygiene Data'!$D$9,0,10*ROW('Hygiene Data'!D5))),'Data Summary'!DQ11="Yes"),OFFSET('Hygiene Data'!$D$9,0,10*ROW('Hygiene Data'!D5)),NA())</f>
        <v>#N/A</v>
      </c>
      <c r="BC11" s="97" t="e">
        <f ca="true">+IF(AND(ISNUMBER(OFFSET('Hygiene Data'!$E$5,0,10*ROW('Hygiene Data'!E5))),'Data Summary'!DR11="Yes"),OFFSET('Hygiene Data'!$E$5,0,10*ROW('Hygiene Data'!E5)),NA())</f>
        <v>#N/A</v>
      </c>
      <c r="BD11" s="97" t="e">
        <f ca="true">+IF(AND(ISNUMBER(OFFSET('Hygiene Data'!$E$7,0,10*ROW('Hygiene Data'!E5))),'Data Summary'!DS11="Yes"),OFFSET('Hygiene Data'!$E$7,0,10*ROW('Hygiene Data'!E5)),NA())</f>
        <v>#N/A</v>
      </c>
      <c r="BE11" s="97" t="e">
        <f ca="true">+IF(AND(ISNUMBER(OFFSET('Hygiene Data'!$E$9,0,10*ROW('Hygiene Data'!E5))),'Data Summary'!DT11="Yes"),OFFSET('Hygiene Data'!$E$9,0,10*ROW('Hygiene Data'!E5)),NA())</f>
        <v>#N/A</v>
      </c>
      <c r="BF11" s="97" t="e">
        <f ca="true">+IF(AND(ISNUMBER(OFFSET('Hygiene Data'!$F$5,0,10*ROW('Hygiene Data'!F5))),'Data Summary'!DU11="Yes"),OFFSET('Hygiene Data'!$F$5,0,10*ROW('Hygiene Data'!F5)),NA())</f>
        <v>#N/A</v>
      </c>
      <c r="BG11" s="97" t="e">
        <f ca="true">+IF(AND(ISNUMBER(OFFSET('Hygiene Data'!$F$7,0,10*ROW('Hygiene Data'!F5))),'Data Summary'!DV11="Yes"),OFFSET('Hygiene Data'!$F$7,0,10*ROW('Hygiene Data'!F5)),NA())</f>
        <v>#N/A</v>
      </c>
      <c r="BH11" s="97" t="e">
        <f ca="true">+IF(AND(ISNUMBER(OFFSET('Hygiene Data'!$F$9,0,10*ROW('Hygiene Data'!F5))),'Data Summary'!DW11="Yes"),OFFSET('Hygiene Data'!$F$9,0,10*ROW('Hygiene Data'!F5)),NA())</f>
        <v>#N/A</v>
      </c>
      <c r="BI11" s="97" t="e">
        <f ca="true">+IF(AND(ISNUMBER(OFFSET('Hygiene Data'!$G$5,0,10*ROW('Hygiene Data'!G5))),'Data Summary'!DX11="Yes"),OFFSET('Hygiene Data'!$G$5,0,10*ROW('Hygiene Data'!G5)),NA())</f>
        <v>#N/A</v>
      </c>
      <c r="BJ11" s="97" t="e">
        <f ca="true">+IF(AND(ISNUMBER(OFFSET('Hygiene Data'!$G$7,0,10*ROW('Hygiene Data'!G5))),'Data Summary'!DY11="Yes"),OFFSET('Hygiene Data'!$G$7,0,10*ROW('Hygiene Data'!G5)),NA())</f>
        <v>#N/A</v>
      </c>
      <c r="BK11" s="97" t="e">
        <f ca="true">+IF(AND(ISNUMBER(OFFSET('Hygiene Data'!$G$9,0,10*ROW('Hygiene Data'!G5))),'Data Summary'!DZ11="Yes"),OFFSET('Hygiene Data'!$G$9,0,10*ROW('Hygiene Data'!G5)),NA())</f>
        <v>#N/A</v>
      </c>
      <c r="BL11" s="97">
        <f ca="true">+IF(AND(ISNUMBER(OFFSET('Hygiene Data'!$H$5,0,10*ROW('Hygiene Data'!H5))),'Data Summary'!EA11="Yes"),OFFSET('Hygiene Data'!$H$5,0,10*ROW('Hygiene Data'!H5)),NA())</f>
        <v>65.099999999999994</v>
      </c>
      <c r="BM11" s="97" t="e">
        <f ca="true">+IF(AND(ISNUMBER(OFFSET('Hygiene Data'!$H$7,0,10*ROW('Hygiene Data'!H5))),'Data Summary'!EB11="Yes"),OFFSET('Hygiene Data'!$H$7,0,10*ROW('Hygiene Data'!H5)),NA())</f>
        <v>#N/A</v>
      </c>
      <c r="BN11" s="97" t="e">
        <f ca="true">+IF(AND(ISNUMBER(OFFSET('Hygiene Data'!$H$9,0,10*ROW('Hygiene Data'!H5))),'Data Summary'!EC11="Yes"),OFFSET('Hygiene Data'!$H$9,0,10*ROW('Hygiene Data'!H5)),NA())</f>
        <v>#N/A</v>
      </c>
      <c r="BO11" s="97">
        <f ca="true">+IF(AND(ISNUMBER(OFFSET('Hygiene Data'!$I$5,0,10*ROW('Hygiene Data'!I5))),'Data Summary'!ED11="Yes"),OFFSET('Hygiene Data'!$I$5,0,10*ROW('Hygiene Data'!I5)),NA())</f>
        <v>63.72701011801756</v>
      </c>
      <c r="BP11" s="97" t="e">
        <f ca="true">+IF(AND(ISNUMBER(OFFSET('Hygiene Data'!$I$7,0,10*ROW('Hygiene Data'!I5))),'Data Summary'!EE11="Yes"),OFFSET('Hygiene Data'!$I$7,0,10*ROW('Hygiene Data'!I5)),NA())</f>
        <v>#N/A</v>
      </c>
      <c r="BQ11" s="97" t="e">
        <f ca="true">+IF(AND(ISNUMBER(OFFSET('Hygiene Data'!$I$9,0,10*ROW('Hygiene Data'!I5))),'Data Summary'!EF11="Yes"),OFFSET('Hygiene Data'!$I$9,0,10*ROW('Hygiene Data'!I5)),NA())</f>
        <v>#N/A</v>
      </c>
    </row>
    <row xmlns:x14ac="http://schemas.microsoft.com/office/spreadsheetml/2009/9/ac" r="12" x14ac:dyDescent="0.2">
      <c r="A12" s="331" t="str">
        <f ca="true">+RIGHT('Data Summary'!A12,LEN('Data Summary'!A12)-9)</f>
        <v>UIS</v>
      </c>
      <c r="B12" s="36" t="str">
        <f ca="true">+IF(ISTEXT('Data Summary'!B12),'Data Summary'!B12,"")</f>
        <v>Other</v>
      </c>
      <c r="C12" s="330">
        <f ca="true">+VALUE('Data Summary'!C12)</f>
        <v>2017</v>
      </c>
      <c r="D12" s="95" t="e">
        <f ca="true">+IF(AND(ISNUMBER(OFFSET('Water Data'!$D$4,0,10*ROW('Water Data'!D6))),'Data Summary'!BS12="Yes"),100-OFFSET('Water Data'!$D$4,0,10*ROW('Water Data'!D6)),NA())</f>
        <v>#N/A</v>
      </c>
      <c r="E12" s="95" t="e">
        <f ca="true">+IF(AND(ISNUMBER(OFFSET('Water Data'!$D$6,0,10*ROW('Water Data'!D6))),'Data Summary'!BT12="Yes"),OFFSET('Water Data'!$D$6,0,10*ROW('Water Data'!D6)),NA())</f>
        <v>#N/A</v>
      </c>
      <c r="F12" s="95" t="e">
        <f ca="true">+IF(AND(ISNUMBER(OFFSET('Water Data'!$D$9,0,10*ROW('Water Data'!D6))),'Data Summary'!BU12="Yes"),OFFSET('Water Data'!$D$9,0,10*ROW('Water Data'!D6)),NA())</f>
        <v>#N/A</v>
      </c>
      <c r="G12" s="95" t="e">
        <f ca="true">+IF(AND(ISNUMBER(OFFSET('Water Data'!$E$4,0,10*ROW('Water Data'!E6))),'Data Summary'!BV12="Yes"),100-OFFSET('Water Data'!$E$4,0,10*ROW('Water Data'!E6)),NA())</f>
        <v>#N/A</v>
      </c>
      <c r="H12" s="95" t="e">
        <f ca="true">+IF(AND(ISNUMBER(OFFSET('Water Data'!$E$6,0,10*ROW('Water Data'!E6))),'Data Summary'!BW12="Yes"),OFFSET('Water Data'!$E$6,0,10*ROW('Water Data'!E6)),NA())</f>
        <v>#N/A</v>
      </c>
      <c r="I12" s="95" t="e">
        <f ca="true">+IF(AND(ISNUMBER(OFFSET('Water Data'!$E$9,0,10*ROW('Water Data'!E6))),'Data Summary'!BX12="Yes"),OFFSET('Water Data'!$E$9,0,10*ROW('Water Data'!E6)),NA())</f>
        <v>#N/A</v>
      </c>
      <c r="J12" s="95" t="e">
        <f ca="true">+IF(AND(ISNUMBER(OFFSET('Water Data'!$F$4,0,10*ROW('Water Data'!F6))),'Data Summary'!BY12="Yes"),100-OFFSET('Water Data'!$F$4,0,10*ROW('Water Data'!F6)),NA())</f>
        <v>#N/A</v>
      </c>
      <c r="K12" s="95" t="e">
        <f ca="true">+IF(AND(ISNUMBER(OFFSET('Water Data'!$F$6,0,10*ROW('Water Data'!F6))),'Data Summary'!BZ12="Yes"),OFFSET('Water Data'!$F$6,0,10*ROW('Water Data'!F6)),NA())</f>
        <v>#N/A</v>
      </c>
      <c r="L12" s="95" t="e">
        <f ca="true">+IF(AND(ISNUMBER(OFFSET('Water Data'!$F$9,0,10*ROW('Water Data'!F6))),'Data Summary'!CA12="Yes"),OFFSET('Water Data'!$F$9,0,10*ROW('Water Data'!F6)),NA())</f>
        <v>#N/A</v>
      </c>
      <c r="M12" s="95" t="e">
        <f ca="true">+IF(AND(ISNUMBER(OFFSET('Water Data'!$G$4,0,10*ROW('Water Data'!G6))),'Data Summary'!CB12="Yes"),100-OFFSET('Water Data'!$G$4,0,10*ROW('Water Data'!G6)),NA())</f>
        <v>#N/A</v>
      </c>
      <c r="N12" s="95" t="e">
        <f ca="true">+IF(AND(ISNUMBER(OFFSET('Water Data'!$G$6,0,10*ROW('Water Data'!G6))),'Data Summary'!CC12="Yes"),OFFSET('Water Data'!$G$6,0,10*ROW('Water Data'!G6)),NA())</f>
        <v>#N/A</v>
      </c>
      <c r="O12" s="95" t="e">
        <f ca="true">+IF(AND(ISNUMBER(OFFSET('Water Data'!$G$9,0,10*ROW('Water Data'!G6))),'Data Summary'!CD12="Yes"),OFFSET('Water Data'!$G$9,0,10*ROW('Water Data'!G6)),NA())</f>
        <v>#N/A</v>
      </c>
      <c r="P12" s="95" t="e">
        <f ca="true">+IF(AND(ISNUMBER(OFFSET('Water Data'!$H$4,0,10*ROW('Water Data'!H6))),'Data Summary'!CE12="Yes"),100-OFFSET('Water Data'!$H$4,0,10*ROW('Water Data'!H6)),NA())</f>
        <v>#N/A</v>
      </c>
      <c r="Q12" s="95" t="e">
        <f ca="true">+IF(AND(ISNUMBER(OFFSET('Water Data'!$H$6,0,10*ROW('Water Data'!H6))),'Data Summary'!CF12="Yes"),OFFSET('Water Data'!$H$6,0,10*ROW('Water Data'!H6)),NA())</f>
        <v>#N/A</v>
      </c>
      <c r="R12" s="95" t="e">
        <f ca="true">+IF(AND(ISNUMBER(OFFSET('Water Data'!$H$9,0,10*ROW('Water Data'!H6))),'Data Summary'!CG12="Yes"),OFFSET('Water Data'!$H$9,0,10*ROW('Water Data'!H6)),NA())</f>
        <v>#N/A</v>
      </c>
      <c r="S12" s="95" t="e">
        <f ca="true">+IF(AND(ISNUMBER(OFFSET('Water Data'!$I$4,0,10*ROW('Water Data'!I6))),'Data Summary'!CH12="Yes"),100-OFFSET('Water Data'!$I$4,0,10*ROW('Water Data'!I6)),NA())</f>
        <v>#N/A</v>
      </c>
      <c r="T12" s="95" t="e">
        <f ca="true">+IF(AND(ISNUMBER(OFFSET('Water Data'!$I$6,0,10*ROW('Water Data'!I6))),'Data Summary'!CI12="Yes"),OFFSET('Water Data'!$I$6,0,10*ROW('Water Data'!I6)),NA())</f>
        <v>#N/A</v>
      </c>
      <c r="U12" s="95" t="e">
        <f ca="true">+IF(AND(ISNUMBER(OFFSET('Water Data'!$I$9,0,10*ROW('Water Data'!I6))),'Data Summary'!CJ12="Yes"),OFFSET('Water Data'!$I$9,0,10*ROW('Water Data'!I6)),NA())</f>
        <v>#N/A</v>
      </c>
      <c r="V12" s="96" t="e">
        <f ca="true">+IF(AND(ISNUMBER(OFFSET('Sanitation Data'!$D$4,0,10*ROW('Sanitation Data'!D6))),'Data Summary'!CK12="Yes"),100-OFFSET('Sanitation Data'!$D$4,0,10*ROW('Sanitation Data'!D6)),NA())</f>
        <v>#N/A</v>
      </c>
      <c r="W12" s="96" t="e">
        <f ca="true">+IF(AND(ISNUMBER(OFFSET('Sanitation Data'!$D$6,0,10*ROW('Sanitation Data'!D6))),'Data Summary'!CL12="Yes"),OFFSET('Sanitation Data'!$D$6,0,10*ROW('Sanitation Data'!D6)),NA())</f>
        <v>#N/A</v>
      </c>
      <c r="X12" s="96" t="e">
        <f ca="true">+IF(AND(ISNUMBER(OFFSET('Sanitation Data'!$D$10,0,10*ROW('Sanitation Data'!D6))),'Data Summary'!CM12="Yes"),OFFSET('Sanitation Data'!$D$10,0,10*ROW('Sanitation Data'!D6)),NA())</f>
        <v>#N/A</v>
      </c>
      <c r="Y12" s="96" t="e">
        <f ca="true">+IF(AND(ISNUMBER(OFFSET('Sanitation Data'!$D$11,0,10*ROW('Sanitation Data'!D6))),'Data Summary'!CN12="Yes"),OFFSET('Sanitation Data'!$D$11,0,10*ROW('Sanitation Data'!D6)),NA())</f>
        <v>#N/A</v>
      </c>
      <c r="Z12" s="96" t="e">
        <f ca="true">+IF(AND(ISNUMBER(OFFSET('Sanitation Data'!$D$12,0,10*ROW('Sanitation Data'!D6))),'Data Summary'!CO12="Yes"),OFFSET('Sanitation Data'!$D$12,0,10*ROW('Sanitation Data'!D6)),NA())</f>
        <v>#N/A</v>
      </c>
      <c r="AA12" s="96" t="e">
        <f ca="true">+IF(AND(ISNUMBER(OFFSET('Sanitation Data'!$E$4,0,10*ROW('Sanitation Data'!E6))),'Data Summary'!CP12="Yes"),100-OFFSET('Sanitation Data'!$E$4,0,10*ROW('Sanitation Data'!E6)),NA())</f>
        <v>#N/A</v>
      </c>
      <c r="AB12" s="96" t="e">
        <f ca="true">+IF(AND(ISNUMBER(OFFSET('Sanitation Data'!$E$6,0,10*ROW('Sanitation Data'!E6))),'Data Summary'!CQ12="Yes"),OFFSET('Sanitation Data'!$E$6,0,10*ROW('Sanitation Data'!E6)),NA())</f>
        <v>#N/A</v>
      </c>
      <c r="AC12" s="96" t="e">
        <f ca="true">+IF(AND(ISNUMBER(OFFSET('Sanitation Data'!$E$10,0,10*ROW('Sanitation Data'!E6))),'Data Summary'!CR12="Yes"),OFFSET('Sanitation Data'!$E$10,0,10*ROW('Sanitation Data'!E6)),NA())</f>
        <v>#N/A</v>
      </c>
      <c r="AD12" s="96" t="e">
        <f ca="true">+IF(AND(ISNUMBER(OFFSET('Sanitation Data'!$E$11,0,10*ROW('Sanitation Data'!E6))),'Data Summary'!CS12="Yes"),OFFSET('Sanitation Data'!$E$11,0,10*ROW('Sanitation Data'!E6)),NA())</f>
        <v>#N/A</v>
      </c>
      <c r="AE12" s="96" t="e">
        <f ca="true">+IF(AND(ISNUMBER(OFFSET('Sanitation Data'!$E$12,0,10*ROW('Sanitation Data'!E6))),'Data Summary'!CT12="Yes"),OFFSET('Sanitation Data'!$E$12,0,10*ROW('Sanitation Data'!E6)),NA())</f>
        <v>#N/A</v>
      </c>
      <c r="AF12" s="96" t="e">
        <f ca="true">+IF(AND(ISNUMBER(OFFSET('Sanitation Data'!$F$4,0,10*ROW('Sanitation Data'!F6))),'Data Summary'!CU12="Yes"),100-OFFSET('Sanitation Data'!$F$4,0,10*ROW('Sanitation Data'!F6)),NA())</f>
        <v>#N/A</v>
      </c>
      <c r="AG12" s="96" t="e">
        <f ca="true">+IF(AND(ISNUMBER(OFFSET('Sanitation Data'!$F$6,0,10*ROW('Sanitation Data'!F6))),'Data Summary'!CV12="Yes"),OFFSET('Sanitation Data'!$F$6,0,10*ROW('Sanitation Data'!F6)),NA())</f>
        <v>#N/A</v>
      </c>
      <c r="AH12" s="96" t="e">
        <f ca="true">+IF(AND(ISNUMBER(OFFSET('Sanitation Data'!$F$10,0,10*ROW('Sanitation Data'!F6))),'Data Summary'!CW12="Yes"),OFFSET('Sanitation Data'!$F$10,0,10*ROW('Sanitation Data'!F6)),NA())</f>
        <v>#N/A</v>
      </c>
      <c r="AI12" s="96" t="e">
        <f ca="true">+IF(AND(ISNUMBER(OFFSET('Sanitation Data'!$F$11,0,10*ROW('Sanitation Data'!F6))),'Data Summary'!CX12="Yes"),OFFSET('Sanitation Data'!$F$11,0,10*ROW('Sanitation Data'!F6)),NA())</f>
        <v>#N/A</v>
      </c>
      <c r="AJ12" s="96" t="e">
        <f ca="true">+IF(AND(ISNUMBER(OFFSET('Sanitation Data'!$F$12,0,10*ROW('Sanitation Data'!F6))),'Data Summary'!CY12="Yes"),OFFSET('Sanitation Data'!$F$12,0,10*ROW('Sanitation Data'!F6)),NA())</f>
        <v>#N/A</v>
      </c>
      <c r="AK12" s="96" t="e">
        <f ca="true">+IF(AND(ISNUMBER(OFFSET('Sanitation Data'!$G$4,0,10*ROW('Sanitation Data'!G6))),'Data Summary'!CZ12="Yes"),100-OFFSET('Sanitation Data'!$G$4,0,10*ROW('Sanitation Data'!G6)),NA())</f>
        <v>#N/A</v>
      </c>
      <c r="AL12" s="96" t="e">
        <f ca="true">+IF(AND(ISNUMBER(OFFSET('Sanitation Data'!$G$6,0,10*ROW('Sanitation Data'!G6))),'Data Summary'!DA12="Yes"),OFFSET('Sanitation Data'!$G$6,0,10*ROW('Sanitation Data'!G6)),NA())</f>
        <v>#N/A</v>
      </c>
      <c r="AM12" s="96" t="e">
        <f ca="true">+IF(AND(ISNUMBER(OFFSET('Sanitation Data'!$G$10,0,10*ROW('Sanitation Data'!G6))),'Data Summary'!DB12="Yes"),OFFSET('Sanitation Data'!$G$10,0,10*ROW('Sanitation Data'!G6)),NA())</f>
        <v>#N/A</v>
      </c>
      <c r="AN12" s="96" t="e">
        <f ca="true">+IF(AND(ISNUMBER(OFFSET('Sanitation Data'!$G$11,0,10*ROW('Sanitation Data'!G6))),'Data Summary'!DC12="Yes"),OFFSET('Sanitation Data'!$G$11,0,10*ROW('Sanitation Data'!G6)),NA())</f>
        <v>#N/A</v>
      </c>
      <c r="AO12" s="96" t="e">
        <f ca="true">+IF(AND(ISNUMBER(OFFSET('Sanitation Data'!$G$12,0,10*ROW('Sanitation Data'!G6))),'Data Summary'!DD12="Yes"),OFFSET('Sanitation Data'!$G$12,0,10*ROW('Sanitation Data'!G6)),NA())</f>
        <v>#N/A</v>
      </c>
      <c r="AP12" s="96" t="e">
        <f ca="true">+IF(AND(ISNUMBER(OFFSET('Sanitation Data'!$H$4,0,10*ROW('Sanitation Data'!H6))),'Data Summary'!DE12="Yes"),100-OFFSET('Sanitation Data'!$H$4,0,10*ROW('Sanitation Data'!H6)),NA())</f>
        <v>#N/A</v>
      </c>
      <c r="AQ12" s="96" t="e">
        <f ca="true">+IF(AND(ISNUMBER(OFFSET('Sanitation Data'!$H$6,0,10*ROW('Sanitation Data'!H6))),'Data Summary'!DF12="Yes"),OFFSET('Sanitation Data'!$H$6,0,10*ROW('Sanitation Data'!H6)),NA())</f>
        <v>#N/A</v>
      </c>
      <c r="AR12" s="96" t="e">
        <f ca="true">+IF(AND(ISNUMBER(OFFSET('Sanitation Data'!$H$10,0,10*ROW('Sanitation Data'!H6))),'Data Summary'!DG12="Yes"),OFFSET('Sanitation Data'!$H$10,0,10*ROW('Sanitation Data'!H6)),NA())</f>
        <v>#N/A</v>
      </c>
      <c r="AS12" s="96" t="e">
        <f ca="true">+IF(AND(ISNUMBER(OFFSET('Sanitation Data'!$H$11,0,10*ROW('Sanitation Data'!H6))),'Data Summary'!DH12="Yes"),OFFSET('Sanitation Data'!$H$11,0,10*ROW('Sanitation Data'!H6)),NA())</f>
        <v>#N/A</v>
      </c>
      <c r="AT12" s="96" t="e">
        <f ca="true">+IF(AND(ISNUMBER(OFFSET('Sanitation Data'!$H$12,0,10*ROW('Sanitation Data'!H6))),'Data Summary'!DI12="Yes"),OFFSET('Sanitation Data'!$H$12,0,10*ROW('Sanitation Data'!H6)),NA())</f>
        <v>#N/A</v>
      </c>
      <c r="AU12" s="96" t="e">
        <f ca="true">+IF(AND(ISNUMBER(OFFSET('Sanitation Data'!$I$4,0,10*ROW('Sanitation Data'!I6))),'Data Summary'!DJ12="Yes"),100-OFFSET('Sanitation Data'!$I$4,0,10*ROW('Sanitation Data'!I6)),NA())</f>
        <v>#N/A</v>
      </c>
      <c r="AV12" s="96" t="e">
        <f ca="true">+IF(AND(ISNUMBER(OFFSET('Sanitation Data'!$I$6,0,10*ROW('Sanitation Data'!I6))),'Data Summary'!DK12="Yes"),OFFSET('Sanitation Data'!$I$6,0,10*ROW('Sanitation Data'!I6)),NA())</f>
        <v>#N/A</v>
      </c>
      <c r="AW12" s="96" t="e">
        <f ca="true">+IF(AND(ISNUMBER(OFFSET('Sanitation Data'!$I$10,0,10*ROW('Sanitation Data'!I6))),'Data Summary'!DL12="Yes"),OFFSET('Sanitation Data'!$I$10,0,10*ROW('Sanitation Data'!I6)),NA())</f>
        <v>#N/A</v>
      </c>
      <c r="AX12" s="96" t="e">
        <f ca="true">+IF(AND(ISNUMBER(OFFSET('Sanitation Data'!$I$11,0,10*ROW('Sanitation Data'!I6))),'Data Summary'!DM12="Yes"),OFFSET('Sanitation Data'!$I$11,0,10*ROW('Sanitation Data'!I6)),NA())</f>
        <v>#N/A</v>
      </c>
      <c r="AY12" s="96" t="e">
        <f ca="true">+IF(AND(ISNUMBER(OFFSET('Sanitation Data'!$I$12,0,10*ROW('Sanitation Data'!I6))),'Data Summary'!DN12="Yes"),OFFSET('Sanitation Data'!$I$12,0,10*ROW('Sanitation Data'!I6)),NA())</f>
        <v>#N/A</v>
      </c>
      <c r="AZ12" s="97" t="e">
        <f ca="true">+IF(AND(ISNUMBER(OFFSET('Hygiene Data'!$D$5,0,10*ROW('Hygiene Data'!D6))),'Data Summary'!DO12="Yes"),OFFSET('Hygiene Data'!$D$5,0,10*ROW('Hygiene Data'!D6)),NA())</f>
        <v>#N/A</v>
      </c>
      <c r="BA12" s="97" t="e">
        <f ca="true">+IF(AND(ISNUMBER(OFFSET('Hygiene Data'!$D$7,0,10*ROW('Hygiene Data'!D6))),'Data Summary'!DP12="Yes"),OFFSET('Hygiene Data'!$D$7,0,10*ROW('Hygiene Data'!D6)),NA())</f>
        <v>#N/A</v>
      </c>
      <c r="BB12" s="97" t="e">
        <f ca="true">+IF(AND(ISNUMBER(OFFSET('Hygiene Data'!$D$9,0,10*ROW('Hygiene Data'!D6))),'Data Summary'!DQ12="Yes"),OFFSET('Hygiene Data'!$D$9,0,10*ROW('Hygiene Data'!D6)),NA())</f>
        <v>#N/A</v>
      </c>
      <c r="BC12" s="97" t="e">
        <f ca="true">+IF(AND(ISNUMBER(OFFSET('Hygiene Data'!$E$5,0,10*ROW('Hygiene Data'!E6))),'Data Summary'!DR12="Yes"),OFFSET('Hygiene Data'!$E$5,0,10*ROW('Hygiene Data'!E6)),NA())</f>
        <v>#N/A</v>
      </c>
      <c r="BD12" s="97" t="e">
        <f ca="true">+IF(AND(ISNUMBER(OFFSET('Hygiene Data'!$E$7,0,10*ROW('Hygiene Data'!E6))),'Data Summary'!DS12="Yes"),OFFSET('Hygiene Data'!$E$7,0,10*ROW('Hygiene Data'!E6)),NA())</f>
        <v>#N/A</v>
      </c>
      <c r="BE12" s="97" t="e">
        <f ca="true">+IF(AND(ISNUMBER(OFFSET('Hygiene Data'!$E$9,0,10*ROW('Hygiene Data'!E6))),'Data Summary'!DT12="Yes"),OFFSET('Hygiene Data'!$E$9,0,10*ROW('Hygiene Data'!E6)),NA())</f>
        <v>#N/A</v>
      </c>
      <c r="BF12" s="97" t="e">
        <f ca="true">+IF(AND(ISNUMBER(OFFSET('Hygiene Data'!$F$5,0,10*ROW('Hygiene Data'!F6))),'Data Summary'!DU12="Yes"),OFFSET('Hygiene Data'!$F$5,0,10*ROW('Hygiene Data'!F6)),NA())</f>
        <v>#N/A</v>
      </c>
      <c r="BG12" s="97" t="e">
        <f ca="true">+IF(AND(ISNUMBER(OFFSET('Hygiene Data'!$F$7,0,10*ROW('Hygiene Data'!F6))),'Data Summary'!DV12="Yes"),OFFSET('Hygiene Data'!$F$7,0,10*ROW('Hygiene Data'!F6)),NA())</f>
        <v>#N/A</v>
      </c>
      <c r="BH12" s="97" t="e">
        <f ca="true">+IF(AND(ISNUMBER(OFFSET('Hygiene Data'!$F$9,0,10*ROW('Hygiene Data'!F6))),'Data Summary'!DW12="Yes"),OFFSET('Hygiene Data'!$F$9,0,10*ROW('Hygiene Data'!F6)),NA())</f>
        <v>#N/A</v>
      </c>
      <c r="BI12" s="97" t="e">
        <f ca="true">+IF(AND(ISNUMBER(OFFSET('Hygiene Data'!$G$5,0,10*ROW('Hygiene Data'!G6))),'Data Summary'!DX12="Yes"),OFFSET('Hygiene Data'!$G$5,0,10*ROW('Hygiene Data'!G6)),NA())</f>
        <v>#N/A</v>
      </c>
      <c r="BJ12" s="97" t="e">
        <f ca="true">+IF(AND(ISNUMBER(OFFSET('Hygiene Data'!$G$7,0,10*ROW('Hygiene Data'!G6))),'Data Summary'!DY12="Yes"),OFFSET('Hygiene Data'!$G$7,0,10*ROW('Hygiene Data'!G6)),NA())</f>
        <v>#N/A</v>
      </c>
      <c r="BK12" s="97" t="e">
        <f ca="true">+IF(AND(ISNUMBER(OFFSET('Hygiene Data'!$G$9,0,10*ROW('Hygiene Data'!G6))),'Data Summary'!DZ12="Yes"),OFFSET('Hygiene Data'!$G$9,0,10*ROW('Hygiene Data'!G6)),NA())</f>
        <v>#N/A</v>
      </c>
      <c r="BL12" s="97" t="e">
        <f ca="true">+IF(AND(ISNUMBER(OFFSET('Hygiene Data'!$H$5,0,10*ROW('Hygiene Data'!H6))),'Data Summary'!EA12="Yes"),OFFSET('Hygiene Data'!$H$5,0,10*ROW('Hygiene Data'!H6)),NA())</f>
        <v>#N/A</v>
      </c>
      <c r="BM12" s="97" t="e">
        <f ca="true">+IF(AND(ISNUMBER(OFFSET('Hygiene Data'!$H$7,0,10*ROW('Hygiene Data'!H6))),'Data Summary'!EB12="Yes"),OFFSET('Hygiene Data'!$H$7,0,10*ROW('Hygiene Data'!H6)),NA())</f>
        <v>#N/A</v>
      </c>
      <c r="BN12" s="97" t="e">
        <f ca="true">+IF(AND(ISNUMBER(OFFSET('Hygiene Data'!$H$9,0,10*ROW('Hygiene Data'!H6))),'Data Summary'!EC12="Yes"),OFFSET('Hygiene Data'!$H$9,0,10*ROW('Hygiene Data'!H6)),NA())</f>
        <v>#N/A</v>
      </c>
      <c r="BO12" s="97" t="e">
        <f ca="true">+IF(AND(ISNUMBER(OFFSET('Hygiene Data'!$I$5,0,10*ROW('Hygiene Data'!I6))),'Data Summary'!ED12="Yes"),OFFSET('Hygiene Data'!$I$5,0,10*ROW('Hygiene Data'!I6)),NA())</f>
        <v>#N/A</v>
      </c>
      <c r="BP12" s="97" t="e">
        <f ca="true">+IF(AND(ISNUMBER(OFFSET('Hygiene Data'!$I$7,0,10*ROW('Hygiene Data'!I6))),'Data Summary'!EE12="Yes"),OFFSET('Hygiene Data'!$I$7,0,10*ROW('Hygiene Data'!I6)),NA())</f>
        <v>#N/A</v>
      </c>
      <c r="BQ12" s="97" t="e">
        <f ca="true">+IF(AND(ISNUMBER(OFFSET('Hygiene Data'!$I$9,0,10*ROW('Hygiene Data'!I6))),'Data Summary'!EF12="Yes"),OFFSET('Hygiene Data'!$I$9,0,10*ROW('Hygiene Data'!I6)),NA())</f>
        <v>#N/A</v>
      </c>
    </row>
    <row xmlns:x14ac="http://schemas.microsoft.com/office/spreadsheetml/2009/9/ac" r="13" x14ac:dyDescent="0.2">
      <c r="A13" s="331" t="str">
        <f ca="true">+RIGHT('Data Summary'!A13,LEN('Data Summary'!A13)-9)</f>
        <v>UIS</v>
      </c>
      <c r="B13" s="36" t="str">
        <f ca="true">+IF(ISTEXT('Data Summary'!B13),'Data Summary'!B13,"")</f>
        <v>Other</v>
      </c>
      <c r="C13" s="330">
        <f ca="true">+VALUE('Data Summary'!C13)</f>
        <v>2018</v>
      </c>
      <c r="D13" s="95" t="e">
        <f ca="true">+IF(AND(ISNUMBER(OFFSET('Water Data'!$D$4,0,10*ROW('Water Data'!D7))),'Data Summary'!BS13="Yes"),100-OFFSET('Water Data'!$D$4,0,10*ROW('Water Data'!D7)),NA())</f>
        <v>#N/A</v>
      </c>
      <c r="E13" s="95" t="e">
        <f ca="true">+IF(AND(ISNUMBER(OFFSET('Water Data'!$D$6,0,10*ROW('Water Data'!D7))),'Data Summary'!BT13="Yes"),OFFSET('Water Data'!$D$6,0,10*ROW('Water Data'!D7)),NA())</f>
        <v>#N/A</v>
      </c>
      <c r="F13" s="95" t="e">
        <f ca="true">+IF(AND(ISNUMBER(OFFSET('Water Data'!$D$9,0,10*ROW('Water Data'!D7))),'Data Summary'!BU13="Yes"),OFFSET('Water Data'!$D$9,0,10*ROW('Water Data'!D7)),NA())</f>
        <v>#N/A</v>
      </c>
      <c r="G13" s="95" t="e">
        <f ca="true">+IF(AND(ISNUMBER(OFFSET('Water Data'!$E$4,0,10*ROW('Water Data'!E7))),'Data Summary'!BV13="Yes"),100-OFFSET('Water Data'!$E$4,0,10*ROW('Water Data'!E7)),NA())</f>
        <v>#N/A</v>
      </c>
      <c r="H13" s="95" t="e">
        <f ca="true">+IF(AND(ISNUMBER(OFFSET('Water Data'!$E$6,0,10*ROW('Water Data'!E7))),'Data Summary'!BW13="Yes"),OFFSET('Water Data'!$E$6,0,10*ROW('Water Data'!E7)),NA())</f>
        <v>#N/A</v>
      </c>
      <c r="I13" s="95" t="e">
        <f ca="true">+IF(AND(ISNUMBER(OFFSET('Water Data'!$E$9,0,10*ROW('Water Data'!E7))),'Data Summary'!BX13="Yes"),OFFSET('Water Data'!$E$9,0,10*ROW('Water Data'!E7)),NA())</f>
        <v>#N/A</v>
      </c>
      <c r="J13" s="95" t="e">
        <f ca="true">+IF(AND(ISNUMBER(OFFSET('Water Data'!$F$4,0,10*ROW('Water Data'!F7))),'Data Summary'!BY13="Yes"),100-OFFSET('Water Data'!$F$4,0,10*ROW('Water Data'!F7)),NA())</f>
        <v>#N/A</v>
      </c>
      <c r="K13" s="95" t="e">
        <f ca="true">+IF(AND(ISNUMBER(OFFSET('Water Data'!$F$6,0,10*ROW('Water Data'!F7))),'Data Summary'!BZ13="Yes"),OFFSET('Water Data'!$F$6,0,10*ROW('Water Data'!F7)),NA())</f>
        <v>#N/A</v>
      </c>
      <c r="L13" s="95" t="e">
        <f ca="true">+IF(AND(ISNUMBER(OFFSET('Water Data'!$F$9,0,10*ROW('Water Data'!F7))),'Data Summary'!CA13="Yes"),OFFSET('Water Data'!$F$9,0,10*ROW('Water Data'!F7)),NA())</f>
        <v>#N/A</v>
      </c>
      <c r="M13" s="95" t="e">
        <f ca="true">+IF(AND(ISNUMBER(OFFSET('Water Data'!$G$4,0,10*ROW('Water Data'!G7))),'Data Summary'!CB13="Yes"),100-OFFSET('Water Data'!$G$4,0,10*ROW('Water Data'!G7)),NA())</f>
        <v>#N/A</v>
      </c>
      <c r="N13" s="95" t="e">
        <f ca="true">+IF(AND(ISNUMBER(OFFSET('Water Data'!$G$6,0,10*ROW('Water Data'!G7))),'Data Summary'!CC13="Yes"),OFFSET('Water Data'!$G$6,0,10*ROW('Water Data'!G7)),NA())</f>
        <v>#N/A</v>
      </c>
      <c r="O13" s="95" t="e">
        <f ca="true">+IF(AND(ISNUMBER(OFFSET('Water Data'!$G$9,0,10*ROW('Water Data'!G7))),'Data Summary'!CD13="Yes"),OFFSET('Water Data'!$G$9,0,10*ROW('Water Data'!G7)),NA())</f>
        <v>#N/A</v>
      </c>
      <c r="P13" s="95" t="e">
        <f ca="true">+IF(AND(ISNUMBER(OFFSET('Water Data'!$H$4,0,10*ROW('Water Data'!H7))),'Data Summary'!CE13="Yes"),100-OFFSET('Water Data'!$H$4,0,10*ROW('Water Data'!H7)),NA())</f>
        <v>#N/A</v>
      </c>
      <c r="Q13" s="95" t="e">
        <f ca="true">+IF(AND(ISNUMBER(OFFSET('Water Data'!$H$6,0,10*ROW('Water Data'!H7))),'Data Summary'!CF13="Yes"),OFFSET('Water Data'!$H$6,0,10*ROW('Water Data'!H7)),NA())</f>
        <v>#N/A</v>
      </c>
      <c r="R13" s="95" t="e">
        <f ca="true">+IF(AND(ISNUMBER(OFFSET('Water Data'!$H$9,0,10*ROW('Water Data'!H7))),'Data Summary'!CG13="Yes"),OFFSET('Water Data'!$H$9,0,10*ROW('Water Data'!H7)),NA())</f>
        <v>#N/A</v>
      </c>
      <c r="S13" s="95" t="e">
        <f ca="true">+IF(AND(ISNUMBER(OFFSET('Water Data'!$I$4,0,10*ROW('Water Data'!I7))),'Data Summary'!CH13="Yes"),100-OFFSET('Water Data'!$I$4,0,10*ROW('Water Data'!I7)),NA())</f>
        <v>#N/A</v>
      </c>
      <c r="T13" s="95" t="e">
        <f ca="true">+IF(AND(ISNUMBER(OFFSET('Water Data'!$I$6,0,10*ROW('Water Data'!I7))),'Data Summary'!CI13="Yes"),OFFSET('Water Data'!$I$6,0,10*ROW('Water Data'!I7)),NA())</f>
        <v>#N/A</v>
      </c>
      <c r="U13" s="95" t="e">
        <f ca="true">+IF(AND(ISNUMBER(OFFSET('Water Data'!$I$9,0,10*ROW('Water Data'!I7))),'Data Summary'!CJ13="Yes"),OFFSET('Water Data'!$I$9,0,10*ROW('Water Data'!I7)),NA())</f>
        <v>#N/A</v>
      </c>
      <c r="V13" s="96" t="e">
        <f ca="true">+IF(AND(ISNUMBER(OFFSET('Sanitation Data'!$D$4,0,10*ROW('Sanitation Data'!D7))),'Data Summary'!CK13="Yes"),100-OFFSET('Sanitation Data'!$D$4,0,10*ROW('Sanitation Data'!D7)),NA())</f>
        <v>#N/A</v>
      </c>
      <c r="W13" s="96" t="e">
        <f ca="true">+IF(AND(ISNUMBER(OFFSET('Sanitation Data'!$D$6,0,10*ROW('Sanitation Data'!D7))),'Data Summary'!CL13="Yes"),OFFSET('Sanitation Data'!$D$6,0,10*ROW('Sanitation Data'!D7)),NA())</f>
        <v>#N/A</v>
      </c>
      <c r="X13" s="96" t="e">
        <f ca="true">+IF(AND(ISNUMBER(OFFSET('Sanitation Data'!$D$10,0,10*ROW('Sanitation Data'!D7))),'Data Summary'!CM13="Yes"),OFFSET('Sanitation Data'!$D$10,0,10*ROW('Sanitation Data'!D7)),NA())</f>
        <v>#N/A</v>
      </c>
      <c r="Y13" s="96" t="e">
        <f ca="true">+IF(AND(ISNUMBER(OFFSET('Sanitation Data'!$D$11,0,10*ROW('Sanitation Data'!D7))),'Data Summary'!CN13="Yes"),OFFSET('Sanitation Data'!$D$11,0,10*ROW('Sanitation Data'!D7)),NA())</f>
        <v>#N/A</v>
      </c>
      <c r="Z13" s="96" t="e">
        <f ca="true">+IF(AND(ISNUMBER(OFFSET('Sanitation Data'!$D$12,0,10*ROW('Sanitation Data'!D7))),'Data Summary'!CO13="Yes"),OFFSET('Sanitation Data'!$D$12,0,10*ROW('Sanitation Data'!D7)),NA())</f>
        <v>#N/A</v>
      </c>
      <c r="AA13" s="96" t="e">
        <f ca="true">+IF(AND(ISNUMBER(OFFSET('Sanitation Data'!$E$4,0,10*ROW('Sanitation Data'!E7))),'Data Summary'!CP13="Yes"),100-OFFSET('Sanitation Data'!$E$4,0,10*ROW('Sanitation Data'!E7)),NA())</f>
        <v>#N/A</v>
      </c>
      <c r="AB13" s="96" t="e">
        <f ca="true">+IF(AND(ISNUMBER(OFFSET('Sanitation Data'!$E$6,0,10*ROW('Sanitation Data'!E7))),'Data Summary'!CQ13="Yes"),OFFSET('Sanitation Data'!$E$6,0,10*ROW('Sanitation Data'!E7)),NA())</f>
        <v>#N/A</v>
      </c>
      <c r="AC13" s="96" t="e">
        <f ca="true">+IF(AND(ISNUMBER(OFFSET('Sanitation Data'!$E$10,0,10*ROW('Sanitation Data'!E7))),'Data Summary'!CR13="Yes"),OFFSET('Sanitation Data'!$E$10,0,10*ROW('Sanitation Data'!E7)),NA())</f>
        <v>#N/A</v>
      </c>
      <c r="AD13" s="96" t="e">
        <f ca="true">+IF(AND(ISNUMBER(OFFSET('Sanitation Data'!$E$11,0,10*ROW('Sanitation Data'!E7))),'Data Summary'!CS13="Yes"),OFFSET('Sanitation Data'!$E$11,0,10*ROW('Sanitation Data'!E7)),NA())</f>
        <v>#N/A</v>
      </c>
      <c r="AE13" s="96" t="e">
        <f ca="true">+IF(AND(ISNUMBER(OFFSET('Sanitation Data'!$E$12,0,10*ROW('Sanitation Data'!E7))),'Data Summary'!CT13="Yes"),OFFSET('Sanitation Data'!$E$12,0,10*ROW('Sanitation Data'!E7)),NA())</f>
        <v>#N/A</v>
      </c>
      <c r="AF13" s="96" t="e">
        <f ca="true">+IF(AND(ISNUMBER(OFFSET('Sanitation Data'!$F$4,0,10*ROW('Sanitation Data'!F7))),'Data Summary'!CU13="Yes"),100-OFFSET('Sanitation Data'!$F$4,0,10*ROW('Sanitation Data'!F7)),NA())</f>
        <v>#N/A</v>
      </c>
      <c r="AG13" s="96" t="e">
        <f ca="true">+IF(AND(ISNUMBER(OFFSET('Sanitation Data'!$F$6,0,10*ROW('Sanitation Data'!F7))),'Data Summary'!CV13="Yes"),OFFSET('Sanitation Data'!$F$6,0,10*ROW('Sanitation Data'!F7)),NA())</f>
        <v>#N/A</v>
      </c>
      <c r="AH13" s="96" t="e">
        <f ca="true">+IF(AND(ISNUMBER(OFFSET('Sanitation Data'!$F$10,0,10*ROW('Sanitation Data'!F7))),'Data Summary'!CW13="Yes"),OFFSET('Sanitation Data'!$F$10,0,10*ROW('Sanitation Data'!F7)),NA())</f>
        <v>#N/A</v>
      </c>
      <c r="AI13" s="96" t="e">
        <f ca="true">+IF(AND(ISNUMBER(OFFSET('Sanitation Data'!$F$11,0,10*ROW('Sanitation Data'!F7))),'Data Summary'!CX13="Yes"),OFFSET('Sanitation Data'!$F$11,0,10*ROW('Sanitation Data'!F7)),NA())</f>
        <v>#N/A</v>
      </c>
      <c r="AJ13" s="96" t="e">
        <f ca="true">+IF(AND(ISNUMBER(OFFSET('Sanitation Data'!$F$12,0,10*ROW('Sanitation Data'!F7))),'Data Summary'!CY13="Yes"),OFFSET('Sanitation Data'!$F$12,0,10*ROW('Sanitation Data'!F7)),NA())</f>
        <v>#N/A</v>
      </c>
      <c r="AK13" s="96" t="e">
        <f ca="true">+IF(AND(ISNUMBER(OFFSET('Sanitation Data'!$G$4,0,10*ROW('Sanitation Data'!G7))),'Data Summary'!CZ13="Yes"),100-OFFSET('Sanitation Data'!$G$4,0,10*ROW('Sanitation Data'!G7)),NA())</f>
        <v>#N/A</v>
      </c>
      <c r="AL13" s="96" t="e">
        <f ca="true">+IF(AND(ISNUMBER(OFFSET('Sanitation Data'!$G$6,0,10*ROW('Sanitation Data'!G7))),'Data Summary'!DA13="Yes"),OFFSET('Sanitation Data'!$G$6,0,10*ROW('Sanitation Data'!G7)),NA())</f>
        <v>#N/A</v>
      </c>
      <c r="AM13" s="96" t="e">
        <f ca="true">+IF(AND(ISNUMBER(OFFSET('Sanitation Data'!$G$10,0,10*ROW('Sanitation Data'!G7))),'Data Summary'!DB13="Yes"),OFFSET('Sanitation Data'!$G$10,0,10*ROW('Sanitation Data'!G7)),NA())</f>
        <v>#N/A</v>
      </c>
      <c r="AN13" s="96" t="e">
        <f ca="true">+IF(AND(ISNUMBER(OFFSET('Sanitation Data'!$G$11,0,10*ROW('Sanitation Data'!G7))),'Data Summary'!DC13="Yes"),OFFSET('Sanitation Data'!$G$11,0,10*ROW('Sanitation Data'!G7)),NA())</f>
        <v>#N/A</v>
      </c>
      <c r="AO13" s="96" t="e">
        <f ca="true">+IF(AND(ISNUMBER(OFFSET('Sanitation Data'!$G$12,0,10*ROW('Sanitation Data'!G7))),'Data Summary'!DD13="Yes"),OFFSET('Sanitation Data'!$G$12,0,10*ROW('Sanitation Data'!G7)),NA())</f>
        <v>#N/A</v>
      </c>
      <c r="AP13" s="96" t="e">
        <f ca="true">+IF(AND(ISNUMBER(OFFSET('Sanitation Data'!$H$4,0,10*ROW('Sanitation Data'!H7))),'Data Summary'!DE13="Yes"),100-OFFSET('Sanitation Data'!$H$4,0,10*ROW('Sanitation Data'!H7)),NA())</f>
        <v>#N/A</v>
      </c>
      <c r="AQ13" s="96" t="e">
        <f ca="true">+IF(AND(ISNUMBER(OFFSET('Sanitation Data'!$H$6,0,10*ROW('Sanitation Data'!H7))),'Data Summary'!DF13="Yes"),OFFSET('Sanitation Data'!$H$6,0,10*ROW('Sanitation Data'!H7)),NA())</f>
        <v>#N/A</v>
      </c>
      <c r="AR13" s="96" t="e">
        <f ca="true">+IF(AND(ISNUMBER(OFFSET('Sanitation Data'!$H$10,0,10*ROW('Sanitation Data'!H7))),'Data Summary'!DG13="Yes"),OFFSET('Sanitation Data'!$H$10,0,10*ROW('Sanitation Data'!H7)),NA())</f>
        <v>#N/A</v>
      </c>
      <c r="AS13" s="96" t="e">
        <f ca="true">+IF(AND(ISNUMBER(OFFSET('Sanitation Data'!$H$11,0,10*ROW('Sanitation Data'!H7))),'Data Summary'!DH13="Yes"),OFFSET('Sanitation Data'!$H$11,0,10*ROW('Sanitation Data'!H7)),NA())</f>
        <v>#N/A</v>
      </c>
      <c r="AT13" s="96" t="e">
        <f ca="true">+IF(AND(ISNUMBER(OFFSET('Sanitation Data'!$H$12,0,10*ROW('Sanitation Data'!H7))),'Data Summary'!DI13="Yes"),OFFSET('Sanitation Data'!$H$12,0,10*ROW('Sanitation Data'!H7)),NA())</f>
        <v>#N/A</v>
      </c>
      <c r="AU13" s="96" t="e">
        <f ca="true">+IF(AND(ISNUMBER(OFFSET('Sanitation Data'!$I$4,0,10*ROW('Sanitation Data'!I7))),'Data Summary'!DJ13="Yes"),100-OFFSET('Sanitation Data'!$I$4,0,10*ROW('Sanitation Data'!I7)),NA())</f>
        <v>#N/A</v>
      </c>
      <c r="AV13" s="96" t="e">
        <f ca="true">+IF(AND(ISNUMBER(OFFSET('Sanitation Data'!$I$6,0,10*ROW('Sanitation Data'!I7))),'Data Summary'!DK13="Yes"),OFFSET('Sanitation Data'!$I$6,0,10*ROW('Sanitation Data'!I7)),NA())</f>
        <v>#N/A</v>
      </c>
      <c r="AW13" s="96" t="e">
        <f ca="true">+IF(AND(ISNUMBER(OFFSET('Sanitation Data'!$I$10,0,10*ROW('Sanitation Data'!I7))),'Data Summary'!DL13="Yes"),OFFSET('Sanitation Data'!$I$10,0,10*ROW('Sanitation Data'!I7)),NA())</f>
        <v>#N/A</v>
      </c>
      <c r="AX13" s="96" t="e">
        <f ca="true">+IF(AND(ISNUMBER(OFFSET('Sanitation Data'!$I$11,0,10*ROW('Sanitation Data'!I7))),'Data Summary'!DM13="Yes"),OFFSET('Sanitation Data'!$I$11,0,10*ROW('Sanitation Data'!I7)),NA())</f>
        <v>#N/A</v>
      </c>
      <c r="AY13" s="96" t="e">
        <f ca="true">+IF(AND(ISNUMBER(OFFSET('Sanitation Data'!$I$12,0,10*ROW('Sanitation Data'!I7))),'Data Summary'!DN13="Yes"),OFFSET('Sanitation Data'!$I$12,0,10*ROW('Sanitation Data'!I7)),NA())</f>
        <v>#N/A</v>
      </c>
      <c r="AZ13" s="97" t="e">
        <f ca="true">+IF(AND(ISNUMBER(OFFSET('Hygiene Data'!$D$5,0,10*ROW('Hygiene Data'!D7))),'Data Summary'!DO13="Yes"),OFFSET('Hygiene Data'!$D$5,0,10*ROW('Hygiene Data'!D7)),NA())</f>
        <v>#N/A</v>
      </c>
      <c r="BA13" s="97" t="e">
        <f ca="true">+IF(AND(ISNUMBER(OFFSET('Hygiene Data'!$D$7,0,10*ROW('Hygiene Data'!D7))),'Data Summary'!DP13="Yes"),OFFSET('Hygiene Data'!$D$7,0,10*ROW('Hygiene Data'!D7)),NA())</f>
        <v>#N/A</v>
      </c>
      <c r="BB13" s="97">
        <f ca="true">+IF(AND(ISNUMBER(OFFSET('Hygiene Data'!$D$9,0,10*ROW('Hygiene Data'!D7))),'Data Summary'!DQ13="Yes"),OFFSET('Hygiene Data'!$D$9,0,10*ROW('Hygiene Data'!D7)),NA())</f>
        <v>69.16425387065145</v>
      </c>
      <c r="BC13" s="97" t="e">
        <f ca="true">+IF(AND(ISNUMBER(OFFSET('Hygiene Data'!$E$5,0,10*ROW('Hygiene Data'!E7))),'Data Summary'!DR13="Yes"),OFFSET('Hygiene Data'!$E$5,0,10*ROW('Hygiene Data'!E7)),NA())</f>
        <v>#N/A</v>
      </c>
      <c r="BD13" s="97" t="e">
        <f ca="true">+IF(AND(ISNUMBER(OFFSET('Hygiene Data'!$E$7,0,10*ROW('Hygiene Data'!E7))),'Data Summary'!DS13="Yes"),OFFSET('Hygiene Data'!$E$7,0,10*ROW('Hygiene Data'!E7)),NA())</f>
        <v>#N/A</v>
      </c>
      <c r="BE13" s="97" t="e">
        <f ca="true">+IF(AND(ISNUMBER(OFFSET('Hygiene Data'!$E$9,0,10*ROW('Hygiene Data'!E7))),'Data Summary'!DT13="Yes"),OFFSET('Hygiene Data'!$E$9,0,10*ROW('Hygiene Data'!E7)),NA())</f>
        <v>#N/A</v>
      </c>
      <c r="BF13" s="97" t="e">
        <f ca="true">+IF(AND(ISNUMBER(OFFSET('Hygiene Data'!$F$5,0,10*ROW('Hygiene Data'!F7))),'Data Summary'!DU13="Yes"),OFFSET('Hygiene Data'!$F$5,0,10*ROW('Hygiene Data'!F7)),NA())</f>
        <v>#N/A</v>
      </c>
      <c r="BG13" s="97" t="e">
        <f ca="true">+IF(AND(ISNUMBER(OFFSET('Hygiene Data'!$F$7,0,10*ROW('Hygiene Data'!F7))),'Data Summary'!DV13="Yes"),OFFSET('Hygiene Data'!$F$7,0,10*ROW('Hygiene Data'!F7)),NA())</f>
        <v>#N/A</v>
      </c>
      <c r="BH13" s="97" t="e">
        <f ca="true">+IF(AND(ISNUMBER(OFFSET('Hygiene Data'!$F$9,0,10*ROW('Hygiene Data'!F7))),'Data Summary'!DW13="Yes"),OFFSET('Hygiene Data'!$F$9,0,10*ROW('Hygiene Data'!F7)),NA())</f>
        <v>#N/A</v>
      </c>
      <c r="BI13" s="97" t="e">
        <f ca="true">+IF(AND(ISNUMBER(OFFSET('Hygiene Data'!$G$5,0,10*ROW('Hygiene Data'!G7))),'Data Summary'!DX13="Yes"),OFFSET('Hygiene Data'!$G$5,0,10*ROW('Hygiene Data'!G7)),NA())</f>
        <v>#N/A</v>
      </c>
      <c r="BJ13" s="97" t="e">
        <f ca="true">+IF(AND(ISNUMBER(OFFSET('Hygiene Data'!$G$7,0,10*ROW('Hygiene Data'!G7))),'Data Summary'!DY13="Yes"),OFFSET('Hygiene Data'!$G$7,0,10*ROW('Hygiene Data'!G7)),NA())</f>
        <v>#N/A</v>
      </c>
      <c r="BK13" s="97" t="e">
        <f ca="true">+IF(AND(ISNUMBER(OFFSET('Hygiene Data'!$G$9,0,10*ROW('Hygiene Data'!G7))),'Data Summary'!DZ13="Yes"),OFFSET('Hygiene Data'!$G$9,0,10*ROW('Hygiene Data'!G7)),NA())</f>
        <v>#N/A</v>
      </c>
      <c r="BL13" s="97" t="e">
        <f ca="true">+IF(AND(ISNUMBER(OFFSET('Hygiene Data'!$H$5,0,10*ROW('Hygiene Data'!H7))),'Data Summary'!EA13="Yes"),OFFSET('Hygiene Data'!$H$5,0,10*ROW('Hygiene Data'!H7)),NA())</f>
        <v>#N/A</v>
      </c>
      <c r="BM13" s="97" t="e">
        <f ca="true">+IF(AND(ISNUMBER(OFFSET('Hygiene Data'!$H$7,0,10*ROW('Hygiene Data'!H7))),'Data Summary'!EB13="Yes"),OFFSET('Hygiene Data'!$H$7,0,10*ROW('Hygiene Data'!H7)),NA())</f>
        <v>#N/A</v>
      </c>
      <c r="BN13" s="97">
        <f ca="true">+IF(AND(ISNUMBER(OFFSET('Hygiene Data'!$H$9,0,10*ROW('Hygiene Data'!H7))),'Data Summary'!EC13="Yes"),OFFSET('Hygiene Data'!$H$9,0,10*ROW('Hygiene Data'!H7)),NA())</f>
        <v>69.106399999999994</v>
      </c>
      <c r="BO13" s="97" t="e">
        <f ca="true">+IF(AND(ISNUMBER(OFFSET('Hygiene Data'!$I$5,0,10*ROW('Hygiene Data'!I7))),'Data Summary'!ED13="Yes"),OFFSET('Hygiene Data'!$I$5,0,10*ROW('Hygiene Data'!I7)),NA())</f>
        <v>#N/A</v>
      </c>
      <c r="BP13" s="97" t="e">
        <f ca="true">+IF(AND(ISNUMBER(OFFSET('Hygiene Data'!$I$7,0,10*ROW('Hygiene Data'!I7))),'Data Summary'!EE13="Yes"),OFFSET('Hygiene Data'!$I$7,0,10*ROW('Hygiene Data'!I7)),NA())</f>
        <v>#N/A</v>
      </c>
      <c r="BQ13" s="97">
        <f ca="true">+IF(AND(ISNUMBER(OFFSET('Hygiene Data'!$I$9,0,10*ROW('Hygiene Data'!I7))),'Data Summary'!EF13="Yes"),OFFSET('Hygiene Data'!$I$9,0,10*ROW('Hygiene Data'!I7)),NA())</f>
        <v>69.297294412607727</v>
      </c>
    </row>
    <row xmlns:x14ac="http://schemas.microsoft.com/office/spreadsheetml/2009/9/ac" r="14" x14ac:dyDescent="0.2">
      <c r="A14" s="331" t="str">
        <f ca="true">+RIGHT('Data Summary'!A14,LEN('Data Summary'!A14)-9)</f>
        <v>EMIS</v>
      </c>
      <c r="B14" s="36" t="str">
        <f ca="true">+IF(ISTEXT('Data Summary'!B14),'Data Summary'!B14,"")</f>
        <v>EMIS</v>
      </c>
      <c r="C14" s="330">
        <f ca="true">+VALUE('Data Summary'!C14)</f>
        <v>2018</v>
      </c>
      <c r="D14" s="95">
        <f ca="true">+IF(AND(ISNUMBER(OFFSET('Water Data'!$D$4,0,10*ROW('Water Data'!D8))),'Data Summary'!BS14="Yes"),100-OFFSET('Water Data'!$D$4,0,10*ROW('Water Data'!D8)),NA())</f>
        <v>100</v>
      </c>
      <c r="E14" s="95">
        <f ca="true">+IF(AND(ISNUMBER(OFFSET('Water Data'!$D$6,0,10*ROW('Water Data'!D8))),'Data Summary'!BT14="Yes"),OFFSET('Water Data'!$D$6,0,10*ROW('Water Data'!D8)),NA())</f>
        <v>85.771119682476012</v>
      </c>
      <c r="F14" s="95">
        <f ca="true">+IF(AND(ISNUMBER(OFFSET('Water Data'!$D$9,0,10*ROW('Water Data'!D8))),'Data Summary'!BU14="Yes"),OFFSET('Water Data'!$D$9,0,10*ROW('Water Data'!D8)),NA())</f>
        <v>73.269223622531044</v>
      </c>
      <c r="G14" s="95" t="e">
        <f ca="true">+IF(AND(ISNUMBER(OFFSET('Water Data'!$E$4,0,10*ROW('Water Data'!E8))),'Data Summary'!BV14="Yes"),100-OFFSET('Water Data'!$E$4,0,10*ROW('Water Data'!E8)),NA())</f>
        <v>#N/A</v>
      </c>
      <c r="H14" s="95" t="e">
        <f ca="true">+IF(AND(ISNUMBER(OFFSET('Water Data'!$E$6,0,10*ROW('Water Data'!E8))),'Data Summary'!BW14="Yes"),OFFSET('Water Data'!$E$6,0,10*ROW('Water Data'!E8)),NA())</f>
        <v>#N/A</v>
      </c>
      <c r="I14" s="95" t="e">
        <f ca="true">+IF(AND(ISNUMBER(OFFSET('Water Data'!$E$9,0,10*ROW('Water Data'!E8))),'Data Summary'!BX14="Yes"),OFFSET('Water Data'!$E$9,0,10*ROW('Water Data'!E8)),NA())</f>
        <v>#N/A</v>
      </c>
      <c r="J14" s="95" t="e">
        <f ca="true">+IF(AND(ISNUMBER(OFFSET('Water Data'!$F$4,0,10*ROW('Water Data'!F8))),'Data Summary'!BY14="Yes"),100-OFFSET('Water Data'!$F$4,0,10*ROW('Water Data'!F8)),NA())</f>
        <v>#N/A</v>
      </c>
      <c r="K14" s="95" t="e">
        <f ca="true">+IF(AND(ISNUMBER(OFFSET('Water Data'!$F$6,0,10*ROW('Water Data'!F8))),'Data Summary'!BZ14="Yes"),OFFSET('Water Data'!$F$6,0,10*ROW('Water Data'!F8)),NA())</f>
        <v>#N/A</v>
      </c>
      <c r="L14" s="95" t="e">
        <f ca="true">+IF(AND(ISNUMBER(OFFSET('Water Data'!$F$9,0,10*ROW('Water Data'!F8))),'Data Summary'!CA14="Yes"),OFFSET('Water Data'!$F$9,0,10*ROW('Water Data'!F8)),NA())</f>
        <v>#N/A</v>
      </c>
      <c r="M14" s="95" t="e">
        <f ca="true">+IF(AND(ISNUMBER(OFFSET('Water Data'!$G$4,0,10*ROW('Water Data'!G8))),'Data Summary'!CB14="Yes"),100-OFFSET('Water Data'!$G$4,0,10*ROW('Water Data'!G8)),NA())</f>
        <v>#N/A</v>
      </c>
      <c r="N14" s="95" t="e">
        <f ca="true">+IF(AND(ISNUMBER(OFFSET('Water Data'!$G$6,0,10*ROW('Water Data'!G8))),'Data Summary'!CC14="Yes"),OFFSET('Water Data'!$G$6,0,10*ROW('Water Data'!G8)),NA())</f>
        <v>#N/A</v>
      </c>
      <c r="O14" s="95" t="e">
        <f ca="true">+IF(AND(ISNUMBER(OFFSET('Water Data'!$G$9,0,10*ROW('Water Data'!G8))),'Data Summary'!CD14="Yes"),OFFSET('Water Data'!$G$9,0,10*ROW('Water Data'!G8)),NA())</f>
        <v>#N/A</v>
      </c>
      <c r="P14" s="95">
        <f ca="true">+IF(AND(ISNUMBER(OFFSET('Water Data'!$H$4,0,10*ROW('Water Data'!H8))),'Data Summary'!CE14="Yes"),100-OFFSET('Water Data'!$H$4,0,10*ROW('Water Data'!H8)),NA())</f>
        <v>100</v>
      </c>
      <c r="Q14" s="95">
        <f ca="true">+IF(AND(ISNUMBER(OFFSET('Water Data'!$H$6,0,10*ROW('Water Data'!H8))),'Data Summary'!CF14="Yes"),OFFSET('Water Data'!$H$6,0,10*ROW('Water Data'!H8)),NA())</f>
        <v>85.010185909716412</v>
      </c>
      <c r="R14" s="95">
        <f ca="true">+IF(AND(ISNUMBER(OFFSET('Water Data'!$H$9,0,10*ROW('Water Data'!H8))),'Data Summary'!CG14="Yes"),OFFSET('Water Data'!$H$9,0,10*ROW('Water Data'!H8)),NA())</f>
        <v>72.240651764404859</v>
      </c>
      <c r="S14" s="95">
        <f ca="true">+IF(AND(ISNUMBER(OFFSET('Water Data'!$I$4,0,10*ROW('Water Data'!I8))),'Data Summary'!CH14="Yes"),100-OFFSET('Water Data'!$I$4,0,10*ROW('Water Data'!I8)),NA())</f>
        <v>100</v>
      </c>
      <c r="T14" s="95">
        <f ca="true">+IF(AND(ISNUMBER(OFFSET('Water Data'!$I$6,0,10*ROW('Water Data'!I8))),'Data Summary'!CI14="Yes"),OFFSET('Water Data'!$I$6,0,10*ROW('Water Data'!I8)),NA())</f>
        <v>87.476006952316169</v>
      </c>
      <c r="U14" s="95">
        <f ca="true">+IF(AND(ISNUMBER(OFFSET('Water Data'!$I$9,0,10*ROW('Water Data'!I8))),'Data Summary'!CJ14="Yes"),OFFSET('Water Data'!$I$9,0,10*ROW('Water Data'!I8)),NA())</f>
        <v>75.598360969400602</v>
      </c>
      <c r="V14" s="96">
        <f ca="true">+IF(AND(ISNUMBER(OFFSET('Sanitation Data'!$D$4,0,10*ROW('Sanitation Data'!D8))),'Data Summary'!CK14="Yes"),100-OFFSET('Sanitation Data'!$D$4,0,10*ROW('Sanitation Data'!D8)),NA())</f>
        <v>86.242181997957175</v>
      </c>
      <c r="W14" s="96" t="e">
        <f ca="true">+IF(AND(ISNUMBER(OFFSET('Sanitation Data'!$D$6,0,10*ROW('Sanitation Data'!D8))),'Data Summary'!CL14="Yes"),OFFSET('Sanitation Data'!$D$6,0,10*ROW('Sanitation Data'!D8)),NA())</f>
        <v>#N/A</v>
      </c>
      <c r="X14" s="96" t="e">
        <f ca="true">+IF(AND(ISNUMBER(OFFSET('Sanitation Data'!$D$10,0,10*ROW('Sanitation Data'!D8))),'Data Summary'!CM14="Yes"),OFFSET('Sanitation Data'!$D$10,0,10*ROW('Sanitation Data'!D8)),NA())</f>
        <v>#N/A</v>
      </c>
      <c r="Y14" s="96" t="e">
        <f ca="true">+IF(AND(ISNUMBER(OFFSET('Sanitation Data'!$D$11,0,10*ROW('Sanitation Data'!D8))),'Data Summary'!CN14="Yes"),OFFSET('Sanitation Data'!$D$11,0,10*ROW('Sanitation Data'!D8)),NA())</f>
        <v>#N/A</v>
      </c>
      <c r="Z14" s="96" t="e">
        <f ca="true">+IF(AND(ISNUMBER(OFFSET('Sanitation Data'!$D$12,0,10*ROW('Sanitation Data'!D8))),'Data Summary'!CO14="Yes"),OFFSET('Sanitation Data'!$D$12,0,10*ROW('Sanitation Data'!D8)),NA())</f>
        <v>#N/A</v>
      </c>
      <c r="AA14" s="96" t="e">
        <f ca="true">+IF(AND(ISNUMBER(OFFSET('Sanitation Data'!$E$4,0,10*ROW('Sanitation Data'!E8))),'Data Summary'!CP14="Yes"),100-OFFSET('Sanitation Data'!$E$4,0,10*ROW('Sanitation Data'!E8)),NA())</f>
        <v>#N/A</v>
      </c>
      <c r="AB14" s="96" t="e">
        <f ca="true">+IF(AND(ISNUMBER(OFFSET('Sanitation Data'!$E$6,0,10*ROW('Sanitation Data'!E8))),'Data Summary'!CQ14="Yes"),OFFSET('Sanitation Data'!$E$6,0,10*ROW('Sanitation Data'!E8)),NA())</f>
        <v>#N/A</v>
      </c>
      <c r="AC14" s="96" t="e">
        <f ca="true">+IF(AND(ISNUMBER(OFFSET('Sanitation Data'!$E$10,0,10*ROW('Sanitation Data'!E8))),'Data Summary'!CR14="Yes"),OFFSET('Sanitation Data'!$E$10,0,10*ROW('Sanitation Data'!E8)),NA())</f>
        <v>#N/A</v>
      </c>
      <c r="AD14" s="96" t="e">
        <f ca="true">+IF(AND(ISNUMBER(OFFSET('Sanitation Data'!$E$11,0,10*ROW('Sanitation Data'!E8))),'Data Summary'!CS14="Yes"),OFFSET('Sanitation Data'!$E$11,0,10*ROW('Sanitation Data'!E8)),NA())</f>
        <v>#N/A</v>
      </c>
      <c r="AE14" s="96" t="e">
        <f ca="true">+IF(AND(ISNUMBER(OFFSET('Sanitation Data'!$E$12,0,10*ROW('Sanitation Data'!E8))),'Data Summary'!CT14="Yes"),OFFSET('Sanitation Data'!$E$12,0,10*ROW('Sanitation Data'!E8)),NA())</f>
        <v>#N/A</v>
      </c>
      <c r="AF14" s="96" t="e">
        <f ca="true">+IF(AND(ISNUMBER(OFFSET('Sanitation Data'!$F$4,0,10*ROW('Sanitation Data'!F8))),'Data Summary'!CU14="Yes"),100-OFFSET('Sanitation Data'!$F$4,0,10*ROW('Sanitation Data'!F8)),NA())</f>
        <v>#N/A</v>
      </c>
      <c r="AG14" s="96" t="e">
        <f ca="true">+IF(AND(ISNUMBER(OFFSET('Sanitation Data'!$F$6,0,10*ROW('Sanitation Data'!F8))),'Data Summary'!CV14="Yes"),OFFSET('Sanitation Data'!$F$6,0,10*ROW('Sanitation Data'!F8)),NA())</f>
        <v>#N/A</v>
      </c>
      <c r="AH14" s="96" t="e">
        <f ca="true">+IF(AND(ISNUMBER(OFFSET('Sanitation Data'!$F$10,0,10*ROW('Sanitation Data'!F8))),'Data Summary'!CW14="Yes"),OFFSET('Sanitation Data'!$F$10,0,10*ROW('Sanitation Data'!F8)),NA())</f>
        <v>#N/A</v>
      </c>
      <c r="AI14" s="96" t="e">
        <f ca="true">+IF(AND(ISNUMBER(OFFSET('Sanitation Data'!$F$11,0,10*ROW('Sanitation Data'!F8))),'Data Summary'!CX14="Yes"),OFFSET('Sanitation Data'!$F$11,0,10*ROW('Sanitation Data'!F8)),NA())</f>
        <v>#N/A</v>
      </c>
      <c r="AJ14" s="96" t="e">
        <f ca="true">+IF(AND(ISNUMBER(OFFSET('Sanitation Data'!$F$12,0,10*ROW('Sanitation Data'!F8))),'Data Summary'!CY14="Yes"),OFFSET('Sanitation Data'!$F$12,0,10*ROW('Sanitation Data'!F8)),NA())</f>
        <v>#N/A</v>
      </c>
      <c r="AK14" s="96" t="e">
        <f ca="true">+IF(AND(ISNUMBER(OFFSET('Sanitation Data'!$G$4,0,10*ROW('Sanitation Data'!G8))),'Data Summary'!CZ14="Yes"),100-OFFSET('Sanitation Data'!$G$4,0,10*ROW('Sanitation Data'!G8)),NA())</f>
        <v>#N/A</v>
      </c>
      <c r="AL14" s="96" t="e">
        <f ca="true">+IF(AND(ISNUMBER(OFFSET('Sanitation Data'!$G$6,0,10*ROW('Sanitation Data'!G8))),'Data Summary'!DA14="Yes"),OFFSET('Sanitation Data'!$G$6,0,10*ROW('Sanitation Data'!G8)),NA())</f>
        <v>#N/A</v>
      </c>
      <c r="AM14" s="96" t="e">
        <f ca="true">+IF(AND(ISNUMBER(OFFSET('Sanitation Data'!$G$10,0,10*ROW('Sanitation Data'!G8))),'Data Summary'!DB14="Yes"),OFFSET('Sanitation Data'!$G$10,0,10*ROW('Sanitation Data'!G8)),NA())</f>
        <v>#N/A</v>
      </c>
      <c r="AN14" s="96" t="e">
        <f ca="true">+IF(AND(ISNUMBER(OFFSET('Sanitation Data'!$G$11,0,10*ROW('Sanitation Data'!G8))),'Data Summary'!DC14="Yes"),OFFSET('Sanitation Data'!$G$11,0,10*ROW('Sanitation Data'!G8)),NA())</f>
        <v>#N/A</v>
      </c>
      <c r="AO14" s="96" t="e">
        <f ca="true">+IF(AND(ISNUMBER(OFFSET('Sanitation Data'!$G$12,0,10*ROW('Sanitation Data'!G8))),'Data Summary'!DD14="Yes"),OFFSET('Sanitation Data'!$G$12,0,10*ROW('Sanitation Data'!G8)),NA())</f>
        <v>#N/A</v>
      </c>
      <c r="AP14" s="96">
        <f ca="true">+IF(AND(ISNUMBER(OFFSET('Sanitation Data'!$H$4,0,10*ROW('Sanitation Data'!H8))),'Data Summary'!DE14="Yes"),100-OFFSET('Sanitation Data'!$H$4,0,10*ROW('Sanitation Data'!H8)),NA())</f>
        <v>89.024850921453819</v>
      </c>
      <c r="AQ14" s="96" t="e">
        <f ca="true">+IF(AND(ISNUMBER(OFFSET('Sanitation Data'!$H$6,0,10*ROW('Sanitation Data'!H8))),'Data Summary'!DF14="Yes"),OFFSET('Sanitation Data'!$H$6,0,10*ROW('Sanitation Data'!H8)),NA())</f>
        <v>#N/A</v>
      </c>
      <c r="AR14" s="96" t="e">
        <f ca="true">+IF(AND(ISNUMBER(OFFSET('Sanitation Data'!$H$10,0,10*ROW('Sanitation Data'!H8))),'Data Summary'!DG14="Yes"),OFFSET('Sanitation Data'!$H$10,0,10*ROW('Sanitation Data'!H8)),NA())</f>
        <v>#N/A</v>
      </c>
      <c r="AS14" s="96" t="e">
        <f ca="true">+IF(AND(ISNUMBER(OFFSET('Sanitation Data'!$H$11,0,10*ROW('Sanitation Data'!H8))),'Data Summary'!DH14="Yes"),OFFSET('Sanitation Data'!$H$11,0,10*ROW('Sanitation Data'!H8)),NA())</f>
        <v>#N/A</v>
      </c>
      <c r="AT14" s="96" t="e">
        <f ca="true">+IF(AND(ISNUMBER(OFFSET('Sanitation Data'!$H$12,0,10*ROW('Sanitation Data'!H8))),'Data Summary'!DI14="Yes"),OFFSET('Sanitation Data'!$H$12,0,10*ROW('Sanitation Data'!H8)),NA())</f>
        <v>#N/A</v>
      </c>
      <c r="AU14" s="96">
        <f ca="true">+IF(AND(ISNUMBER(OFFSET('Sanitation Data'!$I$4,0,10*ROW('Sanitation Data'!I8))),'Data Summary'!DJ14="Yes"),100-OFFSET('Sanitation Data'!$I$4,0,10*ROW('Sanitation Data'!I8)),NA())</f>
        <v>80.007556865412226</v>
      </c>
      <c r="AV14" s="96" t="e">
        <f ca="true">+IF(AND(ISNUMBER(OFFSET('Sanitation Data'!$I$6,0,10*ROW('Sanitation Data'!I8))),'Data Summary'!DK14="Yes"),OFFSET('Sanitation Data'!$I$6,0,10*ROW('Sanitation Data'!I8)),NA())</f>
        <v>#N/A</v>
      </c>
      <c r="AW14" s="96" t="e">
        <f ca="true">+IF(AND(ISNUMBER(OFFSET('Sanitation Data'!$I$10,0,10*ROW('Sanitation Data'!I8))),'Data Summary'!DL14="Yes"),OFFSET('Sanitation Data'!$I$10,0,10*ROW('Sanitation Data'!I8)),NA())</f>
        <v>#N/A</v>
      </c>
      <c r="AX14" s="96" t="e">
        <f ca="true">+IF(AND(ISNUMBER(OFFSET('Sanitation Data'!$I$11,0,10*ROW('Sanitation Data'!I8))),'Data Summary'!DM14="Yes"),OFFSET('Sanitation Data'!$I$11,0,10*ROW('Sanitation Data'!I8)),NA())</f>
        <v>#N/A</v>
      </c>
      <c r="AY14" s="96" t="e">
        <f ca="true">+IF(AND(ISNUMBER(OFFSET('Sanitation Data'!$I$12,0,10*ROW('Sanitation Data'!I8))),'Data Summary'!DN14="Yes"),OFFSET('Sanitation Data'!$I$12,0,10*ROW('Sanitation Data'!I8)),NA())</f>
        <v>#N/A</v>
      </c>
      <c r="AZ14" s="97" t="e">
        <f ca="true">+IF(AND(ISNUMBER(OFFSET('Hygiene Data'!$D$5,0,10*ROW('Hygiene Data'!D8))),'Data Summary'!DO14="Yes"),OFFSET('Hygiene Data'!$D$5,0,10*ROW('Hygiene Data'!D8)),NA())</f>
        <v>#N/A</v>
      </c>
      <c r="BA14" s="97" t="e">
        <f ca="true">+IF(AND(ISNUMBER(OFFSET('Hygiene Data'!$D$7,0,10*ROW('Hygiene Data'!D8))),'Data Summary'!DP14="Yes"),OFFSET('Hygiene Data'!$D$7,0,10*ROW('Hygiene Data'!D8)),NA())</f>
        <v>#N/A</v>
      </c>
      <c r="BB14" s="97" t="e">
        <f ca="true">+IF(AND(ISNUMBER(OFFSET('Hygiene Data'!$D$9,0,10*ROW('Hygiene Data'!D8))),'Data Summary'!DQ14="Yes"),OFFSET('Hygiene Data'!$D$9,0,10*ROW('Hygiene Data'!D8)),NA())</f>
        <v>#N/A</v>
      </c>
      <c r="BC14" s="97" t="e">
        <f ca="true">+IF(AND(ISNUMBER(OFFSET('Hygiene Data'!$E$5,0,10*ROW('Hygiene Data'!E8))),'Data Summary'!DR14="Yes"),OFFSET('Hygiene Data'!$E$5,0,10*ROW('Hygiene Data'!E8)),NA())</f>
        <v>#N/A</v>
      </c>
      <c r="BD14" s="97" t="e">
        <f ca="true">+IF(AND(ISNUMBER(OFFSET('Hygiene Data'!$E$7,0,10*ROW('Hygiene Data'!E8))),'Data Summary'!DS14="Yes"),OFFSET('Hygiene Data'!$E$7,0,10*ROW('Hygiene Data'!E8)),NA())</f>
        <v>#N/A</v>
      </c>
      <c r="BE14" s="97" t="e">
        <f ca="true">+IF(AND(ISNUMBER(OFFSET('Hygiene Data'!$E$9,0,10*ROW('Hygiene Data'!E8))),'Data Summary'!DT14="Yes"),OFFSET('Hygiene Data'!$E$9,0,10*ROW('Hygiene Data'!E8)),NA())</f>
        <v>#N/A</v>
      </c>
      <c r="BF14" s="97" t="e">
        <f ca="true">+IF(AND(ISNUMBER(OFFSET('Hygiene Data'!$F$5,0,10*ROW('Hygiene Data'!F8))),'Data Summary'!DU14="Yes"),OFFSET('Hygiene Data'!$F$5,0,10*ROW('Hygiene Data'!F8)),NA())</f>
        <v>#N/A</v>
      </c>
      <c r="BG14" s="97" t="e">
        <f ca="true">+IF(AND(ISNUMBER(OFFSET('Hygiene Data'!$F$7,0,10*ROW('Hygiene Data'!F8))),'Data Summary'!DV14="Yes"),OFFSET('Hygiene Data'!$F$7,0,10*ROW('Hygiene Data'!F8)),NA())</f>
        <v>#N/A</v>
      </c>
      <c r="BH14" s="97" t="e">
        <f ca="true">+IF(AND(ISNUMBER(OFFSET('Hygiene Data'!$F$9,0,10*ROW('Hygiene Data'!F8))),'Data Summary'!DW14="Yes"),OFFSET('Hygiene Data'!$F$9,0,10*ROW('Hygiene Data'!F8)),NA())</f>
        <v>#N/A</v>
      </c>
      <c r="BI14" s="97" t="e">
        <f ca="true">+IF(AND(ISNUMBER(OFFSET('Hygiene Data'!$G$5,0,10*ROW('Hygiene Data'!G8))),'Data Summary'!DX14="Yes"),OFFSET('Hygiene Data'!$G$5,0,10*ROW('Hygiene Data'!G8)),NA())</f>
        <v>#N/A</v>
      </c>
      <c r="BJ14" s="97" t="e">
        <f ca="true">+IF(AND(ISNUMBER(OFFSET('Hygiene Data'!$G$7,0,10*ROW('Hygiene Data'!G8))),'Data Summary'!DY14="Yes"),OFFSET('Hygiene Data'!$G$7,0,10*ROW('Hygiene Data'!G8)),NA())</f>
        <v>#N/A</v>
      </c>
      <c r="BK14" s="97" t="e">
        <f ca="true">+IF(AND(ISNUMBER(OFFSET('Hygiene Data'!$G$9,0,10*ROW('Hygiene Data'!G8))),'Data Summary'!DZ14="Yes"),OFFSET('Hygiene Data'!$G$9,0,10*ROW('Hygiene Data'!G8)),NA())</f>
        <v>#N/A</v>
      </c>
      <c r="BL14" s="97" t="e">
        <f ca="true">+IF(AND(ISNUMBER(OFFSET('Hygiene Data'!$H$5,0,10*ROW('Hygiene Data'!H8))),'Data Summary'!EA14="Yes"),OFFSET('Hygiene Data'!$H$5,0,10*ROW('Hygiene Data'!H8)),NA())</f>
        <v>#N/A</v>
      </c>
      <c r="BM14" s="97" t="e">
        <f ca="true">+IF(AND(ISNUMBER(OFFSET('Hygiene Data'!$H$7,0,10*ROW('Hygiene Data'!H8))),'Data Summary'!EB14="Yes"),OFFSET('Hygiene Data'!$H$7,0,10*ROW('Hygiene Data'!H8)),NA())</f>
        <v>#N/A</v>
      </c>
      <c r="BN14" s="97" t="e">
        <f ca="true">+IF(AND(ISNUMBER(OFFSET('Hygiene Data'!$H$9,0,10*ROW('Hygiene Data'!H8))),'Data Summary'!EC14="Yes"),OFFSET('Hygiene Data'!$H$9,0,10*ROW('Hygiene Data'!H8)),NA())</f>
        <v>#N/A</v>
      </c>
      <c r="BO14" s="97" t="e">
        <f ca="true">+IF(AND(ISNUMBER(OFFSET('Hygiene Data'!$I$5,0,10*ROW('Hygiene Data'!I8))),'Data Summary'!ED14="Yes"),OFFSET('Hygiene Data'!$I$5,0,10*ROW('Hygiene Data'!I8)),NA())</f>
        <v>#N/A</v>
      </c>
      <c r="BP14" s="97" t="e">
        <f ca="true">+IF(AND(ISNUMBER(OFFSET('Hygiene Data'!$I$7,0,10*ROW('Hygiene Data'!I8))),'Data Summary'!EE14="Yes"),OFFSET('Hygiene Data'!$I$7,0,10*ROW('Hygiene Data'!I8)),NA())</f>
        <v>#N/A</v>
      </c>
      <c r="BQ14" s="97" t="e">
        <f ca="true">+IF(AND(ISNUMBER(OFFSET('Hygiene Data'!$I$9,0,10*ROW('Hygiene Data'!I8))),'Data Summary'!EF14="Yes"),OFFSET('Hygiene Data'!$I$9,0,10*ROW('Hygiene Data'!I8)),NA())</f>
        <v>#N/A</v>
      </c>
    </row>
    <row xmlns:x14ac="http://schemas.microsoft.com/office/spreadsheetml/2009/9/ac" r="15" x14ac:dyDescent="0.2">
      <c r="A15" s="331" t="str">
        <f ca="true">+RIGHT('Data Summary'!A15,LEN('Data Summary'!A15)-9)</f>
        <v>UIS</v>
      </c>
      <c r="B15" s="36" t="str">
        <f ca="true">+IF(ISTEXT('Data Summary'!B15),'Data Summary'!B15,"")</f>
        <v>Other</v>
      </c>
      <c r="C15" s="330">
        <f ca="true">+VALUE('Data Summary'!C15)</f>
        <v>2019</v>
      </c>
      <c r="D15" s="95" t="e">
        <f ca="true">+IF(AND(ISNUMBER(OFFSET('Water Data'!$D$4,0,10*ROW('Water Data'!D9))),'Data Summary'!BS15="Yes"),100-OFFSET('Water Data'!$D$4,0,10*ROW('Water Data'!D9)),NA())</f>
        <v>#N/A</v>
      </c>
      <c r="E15" s="95" t="e">
        <f ca="true">+IF(AND(ISNUMBER(OFFSET('Water Data'!$D$6,0,10*ROW('Water Data'!D9))),'Data Summary'!BT15="Yes"),OFFSET('Water Data'!$D$6,0,10*ROW('Water Data'!D9)),NA())</f>
        <v>#N/A</v>
      </c>
      <c r="F15" s="95" t="e">
        <f ca="true">+IF(AND(ISNUMBER(OFFSET('Water Data'!$D$9,0,10*ROW('Water Data'!D9))),'Data Summary'!BU15="Yes"),OFFSET('Water Data'!$D$9,0,10*ROW('Water Data'!D9)),NA())</f>
        <v>#N/A</v>
      </c>
      <c r="G15" s="95" t="e">
        <f ca="true">+IF(AND(ISNUMBER(OFFSET('Water Data'!$E$4,0,10*ROW('Water Data'!E9))),'Data Summary'!BV15="Yes"),100-OFFSET('Water Data'!$E$4,0,10*ROW('Water Data'!E9)),NA())</f>
        <v>#N/A</v>
      </c>
      <c r="H15" s="95" t="e">
        <f ca="true">+IF(AND(ISNUMBER(OFFSET('Water Data'!$E$6,0,10*ROW('Water Data'!E9))),'Data Summary'!BW15="Yes"),OFFSET('Water Data'!$E$6,0,10*ROW('Water Data'!E9)),NA())</f>
        <v>#N/A</v>
      </c>
      <c r="I15" s="95" t="e">
        <f ca="true">+IF(AND(ISNUMBER(OFFSET('Water Data'!$E$9,0,10*ROW('Water Data'!E9))),'Data Summary'!BX15="Yes"),OFFSET('Water Data'!$E$9,0,10*ROW('Water Data'!E9)),NA())</f>
        <v>#N/A</v>
      </c>
      <c r="J15" s="95" t="e">
        <f ca="true">+IF(AND(ISNUMBER(OFFSET('Water Data'!$F$4,0,10*ROW('Water Data'!F9))),'Data Summary'!BY15="Yes"),100-OFFSET('Water Data'!$F$4,0,10*ROW('Water Data'!F9)),NA())</f>
        <v>#N/A</v>
      </c>
      <c r="K15" s="95" t="e">
        <f ca="true">+IF(AND(ISNUMBER(OFFSET('Water Data'!$F$6,0,10*ROW('Water Data'!F9))),'Data Summary'!BZ15="Yes"),OFFSET('Water Data'!$F$6,0,10*ROW('Water Data'!F9)),NA())</f>
        <v>#N/A</v>
      </c>
      <c r="L15" s="95" t="e">
        <f ca="true">+IF(AND(ISNUMBER(OFFSET('Water Data'!$F$9,0,10*ROW('Water Data'!F9))),'Data Summary'!CA15="Yes"),OFFSET('Water Data'!$F$9,0,10*ROW('Water Data'!F9)),NA())</f>
        <v>#N/A</v>
      </c>
      <c r="M15" s="95" t="e">
        <f ca="true">+IF(AND(ISNUMBER(OFFSET('Water Data'!$G$4,0,10*ROW('Water Data'!G9))),'Data Summary'!CB15="Yes"),100-OFFSET('Water Data'!$G$4,0,10*ROW('Water Data'!G9)),NA())</f>
        <v>#N/A</v>
      </c>
      <c r="N15" s="95" t="e">
        <f ca="true">+IF(AND(ISNUMBER(OFFSET('Water Data'!$G$6,0,10*ROW('Water Data'!G9))),'Data Summary'!CC15="Yes"),OFFSET('Water Data'!$G$6,0,10*ROW('Water Data'!G9)),NA())</f>
        <v>#N/A</v>
      </c>
      <c r="O15" s="95" t="e">
        <f ca="true">+IF(AND(ISNUMBER(OFFSET('Water Data'!$G$9,0,10*ROW('Water Data'!G9))),'Data Summary'!CD15="Yes"),OFFSET('Water Data'!$G$9,0,10*ROW('Water Data'!G9)),NA())</f>
        <v>#N/A</v>
      </c>
      <c r="P15" s="95" t="e">
        <f ca="true">+IF(AND(ISNUMBER(OFFSET('Water Data'!$H$4,0,10*ROW('Water Data'!H9))),'Data Summary'!CE15="Yes"),100-OFFSET('Water Data'!$H$4,0,10*ROW('Water Data'!H9)),NA())</f>
        <v>#N/A</v>
      </c>
      <c r="Q15" s="95" t="e">
        <f ca="true">+IF(AND(ISNUMBER(OFFSET('Water Data'!$H$6,0,10*ROW('Water Data'!H9))),'Data Summary'!CF15="Yes"),OFFSET('Water Data'!$H$6,0,10*ROW('Water Data'!H9)),NA())</f>
        <v>#N/A</v>
      </c>
      <c r="R15" s="95" t="e">
        <f ca="true">+IF(AND(ISNUMBER(OFFSET('Water Data'!$H$9,0,10*ROW('Water Data'!H9))),'Data Summary'!CG15="Yes"),OFFSET('Water Data'!$H$9,0,10*ROW('Water Data'!H9)),NA())</f>
        <v>#N/A</v>
      </c>
      <c r="S15" s="95" t="e">
        <f ca="true">+IF(AND(ISNUMBER(OFFSET('Water Data'!$I$4,0,10*ROW('Water Data'!I9))),'Data Summary'!CH15="Yes"),100-OFFSET('Water Data'!$I$4,0,10*ROW('Water Data'!I9)),NA())</f>
        <v>#N/A</v>
      </c>
      <c r="T15" s="95" t="e">
        <f ca="true">+IF(AND(ISNUMBER(OFFSET('Water Data'!$I$6,0,10*ROW('Water Data'!I9))),'Data Summary'!CI15="Yes"),OFFSET('Water Data'!$I$6,0,10*ROW('Water Data'!I9)),NA())</f>
        <v>#N/A</v>
      </c>
      <c r="U15" s="95" t="e">
        <f ca="true">+IF(AND(ISNUMBER(OFFSET('Water Data'!$I$9,0,10*ROW('Water Data'!I9))),'Data Summary'!CJ15="Yes"),OFFSET('Water Data'!$I$9,0,10*ROW('Water Data'!I9)),NA())</f>
        <v>#N/A</v>
      </c>
      <c r="V15" s="96" t="e">
        <f ca="true">+IF(AND(ISNUMBER(OFFSET('Sanitation Data'!$D$4,0,10*ROW('Sanitation Data'!D9))),'Data Summary'!CK15="Yes"),100-OFFSET('Sanitation Data'!$D$4,0,10*ROW('Sanitation Data'!D9)),NA())</f>
        <v>#N/A</v>
      </c>
      <c r="W15" s="96" t="e">
        <f ca="true">+IF(AND(ISNUMBER(OFFSET('Sanitation Data'!$D$6,0,10*ROW('Sanitation Data'!D9))),'Data Summary'!CL15="Yes"),OFFSET('Sanitation Data'!$D$6,0,10*ROW('Sanitation Data'!D9)),NA())</f>
        <v>#N/A</v>
      </c>
      <c r="X15" s="96" t="e">
        <f ca="true">+IF(AND(ISNUMBER(OFFSET('Sanitation Data'!$D$10,0,10*ROW('Sanitation Data'!D9))),'Data Summary'!CM15="Yes"),OFFSET('Sanitation Data'!$D$10,0,10*ROW('Sanitation Data'!D9)),NA())</f>
        <v>#N/A</v>
      </c>
      <c r="Y15" s="96" t="e">
        <f ca="true">+IF(AND(ISNUMBER(OFFSET('Sanitation Data'!$D$11,0,10*ROW('Sanitation Data'!D9))),'Data Summary'!CN15="Yes"),OFFSET('Sanitation Data'!$D$11,0,10*ROW('Sanitation Data'!D9)),NA())</f>
        <v>#N/A</v>
      </c>
      <c r="Z15" s="96">
        <f ca="true">+IF(AND(ISNUMBER(OFFSET('Sanitation Data'!$D$12,0,10*ROW('Sanitation Data'!D9))),'Data Summary'!CO15="Yes"),OFFSET('Sanitation Data'!$D$12,0,10*ROW('Sanitation Data'!D9)),NA())</f>
        <v>60.616908337599185</v>
      </c>
      <c r="AA15" s="96" t="e">
        <f ca="true">+IF(AND(ISNUMBER(OFFSET('Sanitation Data'!$E$4,0,10*ROW('Sanitation Data'!E9))),'Data Summary'!CP15="Yes"),100-OFFSET('Sanitation Data'!$E$4,0,10*ROW('Sanitation Data'!E9)),NA())</f>
        <v>#N/A</v>
      </c>
      <c r="AB15" s="96" t="e">
        <f ca="true">+IF(AND(ISNUMBER(OFFSET('Sanitation Data'!$E$6,0,10*ROW('Sanitation Data'!E9))),'Data Summary'!CQ15="Yes"),OFFSET('Sanitation Data'!$E$6,0,10*ROW('Sanitation Data'!E9)),NA())</f>
        <v>#N/A</v>
      </c>
      <c r="AC15" s="96" t="e">
        <f ca="true">+IF(AND(ISNUMBER(OFFSET('Sanitation Data'!$E$10,0,10*ROW('Sanitation Data'!E9))),'Data Summary'!CR15="Yes"),OFFSET('Sanitation Data'!$E$10,0,10*ROW('Sanitation Data'!E9)),NA())</f>
        <v>#N/A</v>
      </c>
      <c r="AD15" s="96" t="e">
        <f ca="true">+IF(AND(ISNUMBER(OFFSET('Sanitation Data'!$E$11,0,10*ROW('Sanitation Data'!E9))),'Data Summary'!CS15="Yes"),OFFSET('Sanitation Data'!$E$11,0,10*ROW('Sanitation Data'!E9)),NA())</f>
        <v>#N/A</v>
      </c>
      <c r="AE15" s="96" t="e">
        <f ca="true">+IF(AND(ISNUMBER(OFFSET('Sanitation Data'!$E$12,0,10*ROW('Sanitation Data'!E9))),'Data Summary'!CT15="Yes"),OFFSET('Sanitation Data'!$E$12,0,10*ROW('Sanitation Data'!E9)),NA())</f>
        <v>#N/A</v>
      </c>
      <c r="AF15" s="96" t="e">
        <f ca="true">+IF(AND(ISNUMBER(OFFSET('Sanitation Data'!$F$4,0,10*ROW('Sanitation Data'!F9))),'Data Summary'!CU15="Yes"),100-OFFSET('Sanitation Data'!$F$4,0,10*ROW('Sanitation Data'!F9)),NA())</f>
        <v>#N/A</v>
      </c>
      <c r="AG15" s="96" t="e">
        <f ca="true">+IF(AND(ISNUMBER(OFFSET('Sanitation Data'!$F$6,0,10*ROW('Sanitation Data'!F9))),'Data Summary'!CV15="Yes"),OFFSET('Sanitation Data'!$F$6,0,10*ROW('Sanitation Data'!F9)),NA())</f>
        <v>#N/A</v>
      </c>
      <c r="AH15" s="96" t="e">
        <f ca="true">+IF(AND(ISNUMBER(OFFSET('Sanitation Data'!$F$10,0,10*ROW('Sanitation Data'!F9))),'Data Summary'!CW15="Yes"),OFFSET('Sanitation Data'!$F$10,0,10*ROW('Sanitation Data'!F9)),NA())</f>
        <v>#N/A</v>
      </c>
      <c r="AI15" s="96" t="e">
        <f ca="true">+IF(AND(ISNUMBER(OFFSET('Sanitation Data'!$F$11,0,10*ROW('Sanitation Data'!F9))),'Data Summary'!CX15="Yes"),OFFSET('Sanitation Data'!$F$11,0,10*ROW('Sanitation Data'!F9)),NA())</f>
        <v>#N/A</v>
      </c>
      <c r="AJ15" s="96" t="e">
        <f ca="true">+IF(AND(ISNUMBER(OFFSET('Sanitation Data'!$F$12,0,10*ROW('Sanitation Data'!F9))),'Data Summary'!CY15="Yes"),OFFSET('Sanitation Data'!$F$12,0,10*ROW('Sanitation Data'!F9)),NA())</f>
        <v>#N/A</v>
      </c>
      <c r="AK15" s="96" t="e">
        <f ca="true">+IF(AND(ISNUMBER(OFFSET('Sanitation Data'!$G$4,0,10*ROW('Sanitation Data'!G9))),'Data Summary'!CZ15="Yes"),100-OFFSET('Sanitation Data'!$G$4,0,10*ROW('Sanitation Data'!G9)),NA())</f>
        <v>#N/A</v>
      </c>
      <c r="AL15" s="96" t="e">
        <f ca="true">+IF(AND(ISNUMBER(OFFSET('Sanitation Data'!$G$6,0,10*ROW('Sanitation Data'!G9))),'Data Summary'!DA15="Yes"),OFFSET('Sanitation Data'!$G$6,0,10*ROW('Sanitation Data'!G9)),NA())</f>
        <v>#N/A</v>
      </c>
      <c r="AM15" s="96" t="e">
        <f ca="true">+IF(AND(ISNUMBER(OFFSET('Sanitation Data'!$G$10,0,10*ROW('Sanitation Data'!G9))),'Data Summary'!DB15="Yes"),OFFSET('Sanitation Data'!$G$10,0,10*ROW('Sanitation Data'!G9)),NA())</f>
        <v>#N/A</v>
      </c>
      <c r="AN15" s="96" t="e">
        <f ca="true">+IF(AND(ISNUMBER(OFFSET('Sanitation Data'!$G$11,0,10*ROW('Sanitation Data'!G9))),'Data Summary'!DC15="Yes"),OFFSET('Sanitation Data'!$G$11,0,10*ROW('Sanitation Data'!G9)),NA())</f>
        <v>#N/A</v>
      </c>
      <c r="AO15" s="96" t="e">
        <f ca="true">+IF(AND(ISNUMBER(OFFSET('Sanitation Data'!$G$12,0,10*ROW('Sanitation Data'!G9))),'Data Summary'!DD15="Yes"),OFFSET('Sanitation Data'!$G$12,0,10*ROW('Sanitation Data'!G9)),NA())</f>
        <v>#N/A</v>
      </c>
      <c r="AP15" s="96" t="e">
        <f ca="true">+IF(AND(ISNUMBER(OFFSET('Sanitation Data'!$H$4,0,10*ROW('Sanitation Data'!H9))),'Data Summary'!DE15="Yes"),100-OFFSET('Sanitation Data'!$H$4,0,10*ROW('Sanitation Data'!H9)),NA())</f>
        <v>#N/A</v>
      </c>
      <c r="AQ15" s="96" t="e">
        <f ca="true">+IF(AND(ISNUMBER(OFFSET('Sanitation Data'!$H$6,0,10*ROW('Sanitation Data'!H9))),'Data Summary'!DF15="Yes"),OFFSET('Sanitation Data'!$H$6,0,10*ROW('Sanitation Data'!H9)),NA())</f>
        <v>#N/A</v>
      </c>
      <c r="AR15" s="96" t="e">
        <f ca="true">+IF(AND(ISNUMBER(OFFSET('Sanitation Data'!$H$10,0,10*ROW('Sanitation Data'!H9))),'Data Summary'!DG15="Yes"),OFFSET('Sanitation Data'!$H$10,0,10*ROW('Sanitation Data'!H9)),NA())</f>
        <v>#N/A</v>
      </c>
      <c r="AS15" s="96" t="e">
        <f ca="true">+IF(AND(ISNUMBER(OFFSET('Sanitation Data'!$H$11,0,10*ROW('Sanitation Data'!H9))),'Data Summary'!DH15="Yes"),OFFSET('Sanitation Data'!$H$11,0,10*ROW('Sanitation Data'!H9)),NA())</f>
        <v>#N/A</v>
      </c>
      <c r="AT15" s="96">
        <f ca="true">+IF(AND(ISNUMBER(OFFSET('Sanitation Data'!$H$12,0,10*ROW('Sanitation Data'!H9))),'Data Summary'!DI15="Yes"),OFFSET('Sanitation Data'!$H$12,0,10*ROW('Sanitation Data'!H9)),NA())</f>
        <v>54.960209999999996</v>
      </c>
      <c r="AU15" s="96" t="e">
        <f ca="true">+IF(AND(ISNUMBER(OFFSET('Sanitation Data'!$I$4,0,10*ROW('Sanitation Data'!I9))),'Data Summary'!DJ15="Yes"),100-OFFSET('Sanitation Data'!$I$4,0,10*ROW('Sanitation Data'!I9)),NA())</f>
        <v>#N/A</v>
      </c>
      <c r="AV15" s="96" t="e">
        <f ca="true">+IF(AND(ISNUMBER(OFFSET('Sanitation Data'!$I$6,0,10*ROW('Sanitation Data'!I9))),'Data Summary'!DK15="Yes"),OFFSET('Sanitation Data'!$I$6,0,10*ROW('Sanitation Data'!I9)),NA())</f>
        <v>#N/A</v>
      </c>
      <c r="AW15" s="96" t="e">
        <f ca="true">+IF(AND(ISNUMBER(OFFSET('Sanitation Data'!$I$10,0,10*ROW('Sanitation Data'!I9))),'Data Summary'!DL15="Yes"),OFFSET('Sanitation Data'!$I$10,0,10*ROW('Sanitation Data'!I9)),NA())</f>
        <v>#N/A</v>
      </c>
      <c r="AX15" s="96" t="e">
        <f ca="true">+IF(AND(ISNUMBER(OFFSET('Sanitation Data'!$I$11,0,10*ROW('Sanitation Data'!I9))),'Data Summary'!DM15="Yes"),OFFSET('Sanitation Data'!$I$11,0,10*ROW('Sanitation Data'!I9)),NA())</f>
        <v>#N/A</v>
      </c>
      <c r="AY15" s="96">
        <f ca="true">+IF(AND(ISNUMBER(OFFSET('Sanitation Data'!$I$12,0,10*ROW('Sanitation Data'!I9))),'Data Summary'!DN15="Yes"),OFFSET('Sanitation Data'!$I$12,0,10*ROW('Sanitation Data'!I9)),NA())</f>
        <v>66.219272816621086</v>
      </c>
      <c r="AZ15" s="97" t="e">
        <f ca="true">+IF(AND(ISNUMBER(OFFSET('Hygiene Data'!$D$5,0,10*ROW('Hygiene Data'!D9))),'Data Summary'!DO15="Yes"),OFFSET('Hygiene Data'!$D$5,0,10*ROW('Hygiene Data'!D9)),NA())</f>
        <v>#N/A</v>
      </c>
      <c r="BA15" s="97" t="e">
        <f ca="true">+IF(AND(ISNUMBER(OFFSET('Hygiene Data'!$D$7,0,10*ROW('Hygiene Data'!D9))),'Data Summary'!DP15="Yes"),OFFSET('Hygiene Data'!$D$7,0,10*ROW('Hygiene Data'!D9)),NA())</f>
        <v>#N/A</v>
      </c>
      <c r="BB15" s="97" t="e">
        <f ca="true">+IF(AND(ISNUMBER(OFFSET('Hygiene Data'!$D$9,0,10*ROW('Hygiene Data'!D9))),'Data Summary'!DQ15="Yes"),OFFSET('Hygiene Data'!$D$9,0,10*ROW('Hygiene Data'!D9)),NA())</f>
        <v>#N/A</v>
      </c>
      <c r="BC15" s="97" t="e">
        <f ca="true">+IF(AND(ISNUMBER(OFFSET('Hygiene Data'!$E$5,0,10*ROW('Hygiene Data'!E9))),'Data Summary'!DR15="Yes"),OFFSET('Hygiene Data'!$E$5,0,10*ROW('Hygiene Data'!E9)),NA())</f>
        <v>#N/A</v>
      </c>
      <c r="BD15" s="97" t="e">
        <f ca="true">+IF(AND(ISNUMBER(OFFSET('Hygiene Data'!$E$7,0,10*ROW('Hygiene Data'!E9))),'Data Summary'!DS15="Yes"),OFFSET('Hygiene Data'!$E$7,0,10*ROW('Hygiene Data'!E9)),NA())</f>
        <v>#N/A</v>
      </c>
      <c r="BE15" s="97" t="e">
        <f ca="true">+IF(AND(ISNUMBER(OFFSET('Hygiene Data'!$E$9,0,10*ROW('Hygiene Data'!E9))),'Data Summary'!DT15="Yes"),OFFSET('Hygiene Data'!$E$9,0,10*ROW('Hygiene Data'!E9)),NA())</f>
        <v>#N/A</v>
      </c>
      <c r="BF15" s="97" t="e">
        <f ca="true">+IF(AND(ISNUMBER(OFFSET('Hygiene Data'!$F$5,0,10*ROW('Hygiene Data'!F9))),'Data Summary'!DU15="Yes"),OFFSET('Hygiene Data'!$F$5,0,10*ROW('Hygiene Data'!F9)),NA())</f>
        <v>#N/A</v>
      </c>
      <c r="BG15" s="97" t="e">
        <f ca="true">+IF(AND(ISNUMBER(OFFSET('Hygiene Data'!$F$7,0,10*ROW('Hygiene Data'!F9))),'Data Summary'!DV15="Yes"),OFFSET('Hygiene Data'!$F$7,0,10*ROW('Hygiene Data'!F9)),NA())</f>
        <v>#N/A</v>
      </c>
      <c r="BH15" s="97" t="e">
        <f ca="true">+IF(AND(ISNUMBER(OFFSET('Hygiene Data'!$F$9,0,10*ROW('Hygiene Data'!F9))),'Data Summary'!DW15="Yes"),OFFSET('Hygiene Data'!$F$9,0,10*ROW('Hygiene Data'!F9)),NA())</f>
        <v>#N/A</v>
      </c>
      <c r="BI15" s="97" t="e">
        <f ca="true">+IF(AND(ISNUMBER(OFFSET('Hygiene Data'!$G$5,0,10*ROW('Hygiene Data'!G9))),'Data Summary'!DX15="Yes"),OFFSET('Hygiene Data'!$G$5,0,10*ROW('Hygiene Data'!G9)),NA())</f>
        <v>#N/A</v>
      </c>
      <c r="BJ15" s="97" t="e">
        <f ca="true">+IF(AND(ISNUMBER(OFFSET('Hygiene Data'!$G$7,0,10*ROW('Hygiene Data'!G9))),'Data Summary'!DY15="Yes"),OFFSET('Hygiene Data'!$G$7,0,10*ROW('Hygiene Data'!G9)),NA())</f>
        <v>#N/A</v>
      </c>
      <c r="BK15" s="97" t="e">
        <f ca="true">+IF(AND(ISNUMBER(OFFSET('Hygiene Data'!$G$9,0,10*ROW('Hygiene Data'!G9))),'Data Summary'!DZ15="Yes"),OFFSET('Hygiene Data'!$G$9,0,10*ROW('Hygiene Data'!G9)),NA())</f>
        <v>#N/A</v>
      </c>
      <c r="BL15" s="97" t="e">
        <f ca="true">+IF(AND(ISNUMBER(OFFSET('Hygiene Data'!$H$5,0,10*ROW('Hygiene Data'!H9))),'Data Summary'!EA15="Yes"),OFFSET('Hygiene Data'!$H$5,0,10*ROW('Hygiene Data'!H9)),NA())</f>
        <v>#N/A</v>
      </c>
      <c r="BM15" s="97" t="e">
        <f ca="true">+IF(AND(ISNUMBER(OFFSET('Hygiene Data'!$H$7,0,10*ROW('Hygiene Data'!H9))),'Data Summary'!EB15="Yes"),OFFSET('Hygiene Data'!$H$7,0,10*ROW('Hygiene Data'!H9)),NA())</f>
        <v>#N/A</v>
      </c>
      <c r="BN15" s="97" t="e">
        <f ca="true">+IF(AND(ISNUMBER(OFFSET('Hygiene Data'!$H$9,0,10*ROW('Hygiene Data'!H9))),'Data Summary'!EC15="Yes"),OFFSET('Hygiene Data'!$H$9,0,10*ROW('Hygiene Data'!H9)),NA())</f>
        <v>#N/A</v>
      </c>
      <c r="BO15" s="97" t="e">
        <f ca="true">+IF(AND(ISNUMBER(OFFSET('Hygiene Data'!$I$5,0,10*ROW('Hygiene Data'!I9))),'Data Summary'!ED15="Yes"),OFFSET('Hygiene Data'!$I$5,0,10*ROW('Hygiene Data'!I9)),NA())</f>
        <v>#N/A</v>
      </c>
      <c r="BP15" s="97" t="e">
        <f ca="true">+IF(AND(ISNUMBER(OFFSET('Hygiene Data'!$I$7,0,10*ROW('Hygiene Data'!I9))),'Data Summary'!EE15="Yes"),OFFSET('Hygiene Data'!$I$7,0,10*ROW('Hygiene Data'!I9)),NA())</f>
        <v>#N/A</v>
      </c>
      <c r="BQ15" s="97" t="e">
        <f ca="true">+IF(AND(ISNUMBER(OFFSET('Hygiene Data'!$I$9,0,10*ROW('Hygiene Data'!I9))),'Data Summary'!EF15="Yes"),OFFSET('Hygiene Data'!$I$9,0,10*ROW('Hygiene Data'!I9)),NA())</f>
        <v>#N/A</v>
      </c>
    </row>
    <row xmlns:x14ac="http://schemas.microsoft.com/office/spreadsheetml/2009/9/ac" r="16" x14ac:dyDescent="0.2">
      <c r="A16" s="331" t="str">
        <f ca="true">+RIGHT('Data Summary'!A16,LEN('Data Summary'!A16)-9)</f>
        <v>SDI</v>
      </c>
      <c r="B16" s="36" t="str">
        <f ca="true">+IF(ISTEXT('Data Summary'!B16),'Data Summary'!B16,"")</f>
        <v>Survey</v>
      </c>
      <c r="C16" s="330">
        <f ca="true">+VALUE('Data Summary'!C16)</f>
        <v>2019</v>
      </c>
      <c r="D16" s="95" t="e">
        <f ca="true">+IF(AND(ISNUMBER(OFFSET('Water Data'!$D$4,0,10*ROW('Water Data'!D10))),'Data Summary'!BS16="Yes"),100-OFFSET('Water Data'!$D$4,0,10*ROW('Water Data'!D10)),NA())</f>
        <v>#N/A</v>
      </c>
      <c r="E16" s="95" t="e">
        <f ca="true">+IF(AND(ISNUMBER(OFFSET('Water Data'!$D$6,0,10*ROW('Water Data'!D10))),'Data Summary'!BT16="Yes"),OFFSET('Water Data'!$D$6,0,10*ROW('Water Data'!D10)),NA())</f>
        <v>#N/A</v>
      </c>
      <c r="F16" s="95" t="e">
        <f ca="true">+IF(AND(ISNUMBER(OFFSET('Water Data'!$D$9,0,10*ROW('Water Data'!D10))),'Data Summary'!BU16="Yes"),OFFSET('Water Data'!$D$9,0,10*ROW('Water Data'!D10)),NA())</f>
        <v>#N/A</v>
      </c>
      <c r="G16" s="95" t="e">
        <f ca="true">+IF(AND(ISNUMBER(OFFSET('Water Data'!$E$4,0,10*ROW('Water Data'!E10))),'Data Summary'!BV16="Yes"),100-OFFSET('Water Data'!$E$4,0,10*ROW('Water Data'!E10)),NA())</f>
        <v>#N/A</v>
      </c>
      <c r="H16" s="95" t="e">
        <f ca="true">+IF(AND(ISNUMBER(OFFSET('Water Data'!$E$6,0,10*ROW('Water Data'!E10))),'Data Summary'!BW16="Yes"),OFFSET('Water Data'!$E$6,0,10*ROW('Water Data'!E10)),NA())</f>
        <v>#N/A</v>
      </c>
      <c r="I16" s="95" t="e">
        <f ca="true">+IF(AND(ISNUMBER(OFFSET('Water Data'!$E$9,0,10*ROW('Water Data'!E10))),'Data Summary'!BX16="Yes"),OFFSET('Water Data'!$E$9,0,10*ROW('Water Data'!E10)),NA())</f>
        <v>#N/A</v>
      </c>
      <c r="J16" s="95" t="e">
        <f ca="true">+IF(AND(ISNUMBER(OFFSET('Water Data'!$F$4,0,10*ROW('Water Data'!F10))),'Data Summary'!BY16="Yes"),100-OFFSET('Water Data'!$F$4,0,10*ROW('Water Data'!F10)),NA())</f>
        <v>#N/A</v>
      </c>
      <c r="K16" s="95" t="e">
        <f ca="true">+IF(AND(ISNUMBER(OFFSET('Water Data'!$F$6,0,10*ROW('Water Data'!F10))),'Data Summary'!BZ16="Yes"),OFFSET('Water Data'!$F$6,0,10*ROW('Water Data'!F10)),NA())</f>
        <v>#N/A</v>
      </c>
      <c r="L16" s="95" t="e">
        <f ca="true">+IF(AND(ISNUMBER(OFFSET('Water Data'!$F$9,0,10*ROW('Water Data'!F10))),'Data Summary'!CA16="Yes"),OFFSET('Water Data'!$F$9,0,10*ROW('Water Data'!F10)),NA())</f>
        <v>#N/A</v>
      </c>
      <c r="M16" s="95" t="e">
        <f ca="true">+IF(AND(ISNUMBER(OFFSET('Water Data'!$G$4,0,10*ROW('Water Data'!G10))),'Data Summary'!CB16="Yes"),100-OFFSET('Water Data'!$G$4,0,10*ROW('Water Data'!G10)),NA())</f>
        <v>#N/A</v>
      </c>
      <c r="N16" s="95" t="e">
        <f ca="true">+IF(AND(ISNUMBER(OFFSET('Water Data'!$G$6,0,10*ROW('Water Data'!G10))),'Data Summary'!CC16="Yes"),OFFSET('Water Data'!$G$6,0,10*ROW('Water Data'!G10)),NA())</f>
        <v>#N/A</v>
      </c>
      <c r="O16" s="95" t="e">
        <f ca="true">+IF(AND(ISNUMBER(OFFSET('Water Data'!$G$9,0,10*ROW('Water Data'!G10))),'Data Summary'!CD16="Yes"),OFFSET('Water Data'!$G$9,0,10*ROW('Water Data'!G10)),NA())</f>
        <v>#N/A</v>
      </c>
      <c r="P16" s="95" t="e">
        <f ca="true">+IF(AND(ISNUMBER(OFFSET('Water Data'!$H$4,0,10*ROW('Water Data'!H10))),'Data Summary'!CE16="Yes"),100-OFFSET('Water Data'!$H$4,0,10*ROW('Water Data'!H10)),NA())</f>
        <v>#N/A</v>
      </c>
      <c r="Q16" s="95" t="e">
        <f ca="true">+IF(AND(ISNUMBER(OFFSET('Water Data'!$H$6,0,10*ROW('Water Data'!H10))),'Data Summary'!CF16="Yes"),OFFSET('Water Data'!$H$6,0,10*ROW('Water Data'!H10)),NA())</f>
        <v>#N/A</v>
      </c>
      <c r="R16" s="95" t="e">
        <f ca="true">+IF(AND(ISNUMBER(OFFSET('Water Data'!$H$9,0,10*ROW('Water Data'!H10))),'Data Summary'!CG16="Yes"),OFFSET('Water Data'!$H$9,0,10*ROW('Water Data'!H10)),NA())</f>
        <v>#N/A</v>
      </c>
      <c r="S16" s="95" t="e">
        <f ca="true">+IF(AND(ISNUMBER(OFFSET('Water Data'!$I$4,0,10*ROW('Water Data'!I10))),'Data Summary'!CH16="Yes"),100-OFFSET('Water Data'!$I$4,0,10*ROW('Water Data'!I10)),NA())</f>
        <v>#N/A</v>
      </c>
      <c r="T16" s="95" t="e">
        <f ca="true">+IF(AND(ISNUMBER(OFFSET('Water Data'!$I$6,0,10*ROW('Water Data'!I10))),'Data Summary'!CI16="Yes"),OFFSET('Water Data'!$I$6,0,10*ROW('Water Data'!I10)),NA())</f>
        <v>#N/A</v>
      </c>
      <c r="U16" s="95" t="e">
        <f ca="true">+IF(AND(ISNUMBER(OFFSET('Water Data'!$I$9,0,10*ROW('Water Data'!I10))),'Data Summary'!CJ16="Yes"),OFFSET('Water Data'!$I$9,0,10*ROW('Water Data'!I10)),NA())</f>
        <v>#N/A</v>
      </c>
      <c r="V16" s="96" t="e">
        <f ca="true">+IF(AND(ISNUMBER(OFFSET('Sanitation Data'!$D$4,0,10*ROW('Sanitation Data'!D10))),'Data Summary'!CK16="Yes"),100-OFFSET('Sanitation Data'!$D$4,0,10*ROW('Sanitation Data'!D10)),NA())</f>
        <v>#N/A</v>
      </c>
      <c r="W16" s="96" t="e">
        <f ca="true">+IF(AND(ISNUMBER(OFFSET('Sanitation Data'!$D$6,0,10*ROW('Sanitation Data'!D10))),'Data Summary'!CL16="Yes"),OFFSET('Sanitation Data'!$D$6,0,10*ROW('Sanitation Data'!D10)),NA())</f>
        <v>#N/A</v>
      </c>
      <c r="X16" s="96" t="e">
        <f ca="true">+IF(AND(ISNUMBER(OFFSET('Sanitation Data'!$D$10,0,10*ROW('Sanitation Data'!D10))),'Data Summary'!CM16="Yes"),OFFSET('Sanitation Data'!$D$10,0,10*ROW('Sanitation Data'!D10)),NA())</f>
        <v>#N/A</v>
      </c>
      <c r="Y16" s="96" t="e">
        <f ca="true">+IF(AND(ISNUMBER(OFFSET('Sanitation Data'!$D$11,0,10*ROW('Sanitation Data'!D10))),'Data Summary'!CN16="Yes"),OFFSET('Sanitation Data'!$D$11,0,10*ROW('Sanitation Data'!D10)),NA())</f>
        <v>#N/A</v>
      </c>
      <c r="Z16" s="96" t="e">
        <f ca="true">+IF(AND(ISNUMBER(OFFSET('Sanitation Data'!$D$12,0,10*ROW('Sanitation Data'!D10))),'Data Summary'!CO16="Yes"),OFFSET('Sanitation Data'!$D$12,0,10*ROW('Sanitation Data'!D10)),NA())</f>
        <v>#N/A</v>
      </c>
      <c r="AA16" s="96" t="e">
        <f ca="true">+IF(AND(ISNUMBER(OFFSET('Sanitation Data'!$E$4,0,10*ROW('Sanitation Data'!E10))),'Data Summary'!CP16="Yes"),100-OFFSET('Sanitation Data'!$E$4,0,10*ROW('Sanitation Data'!E10)),NA())</f>
        <v>#N/A</v>
      </c>
      <c r="AB16" s="96" t="e">
        <f ca="true">+IF(AND(ISNUMBER(OFFSET('Sanitation Data'!$E$6,0,10*ROW('Sanitation Data'!E10))),'Data Summary'!CQ16="Yes"),OFFSET('Sanitation Data'!$E$6,0,10*ROW('Sanitation Data'!E10)),NA())</f>
        <v>#N/A</v>
      </c>
      <c r="AC16" s="96" t="e">
        <f ca="true">+IF(AND(ISNUMBER(OFFSET('Sanitation Data'!$E$10,0,10*ROW('Sanitation Data'!E10))),'Data Summary'!CR16="Yes"),OFFSET('Sanitation Data'!$E$10,0,10*ROW('Sanitation Data'!E10)),NA())</f>
        <v>#N/A</v>
      </c>
      <c r="AD16" s="96" t="e">
        <f ca="true">+IF(AND(ISNUMBER(OFFSET('Sanitation Data'!$E$11,0,10*ROW('Sanitation Data'!E10))),'Data Summary'!CS16="Yes"),OFFSET('Sanitation Data'!$E$11,0,10*ROW('Sanitation Data'!E10)),NA())</f>
        <v>#N/A</v>
      </c>
      <c r="AE16" s="96" t="e">
        <f ca="true">+IF(AND(ISNUMBER(OFFSET('Sanitation Data'!$E$12,0,10*ROW('Sanitation Data'!E10))),'Data Summary'!CT16="Yes"),OFFSET('Sanitation Data'!$E$12,0,10*ROW('Sanitation Data'!E10)),NA())</f>
        <v>#N/A</v>
      </c>
      <c r="AF16" s="96" t="e">
        <f ca="true">+IF(AND(ISNUMBER(OFFSET('Sanitation Data'!$F$4,0,10*ROW('Sanitation Data'!F10))),'Data Summary'!CU16="Yes"),100-OFFSET('Sanitation Data'!$F$4,0,10*ROW('Sanitation Data'!F10)),NA())</f>
        <v>#N/A</v>
      </c>
      <c r="AG16" s="96" t="e">
        <f ca="true">+IF(AND(ISNUMBER(OFFSET('Sanitation Data'!$F$6,0,10*ROW('Sanitation Data'!F10))),'Data Summary'!CV16="Yes"),OFFSET('Sanitation Data'!$F$6,0,10*ROW('Sanitation Data'!F10)),NA())</f>
        <v>#N/A</v>
      </c>
      <c r="AH16" s="96" t="e">
        <f ca="true">+IF(AND(ISNUMBER(OFFSET('Sanitation Data'!$F$10,0,10*ROW('Sanitation Data'!F10))),'Data Summary'!CW16="Yes"),OFFSET('Sanitation Data'!$F$10,0,10*ROW('Sanitation Data'!F10)),NA())</f>
        <v>#N/A</v>
      </c>
      <c r="AI16" s="96" t="e">
        <f ca="true">+IF(AND(ISNUMBER(OFFSET('Sanitation Data'!$F$11,0,10*ROW('Sanitation Data'!F10))),'Data Summary'!CX16="Yes"),OFFSET('Sanitation Data'!$F$11,0,10*ROW('Sanitation Data'!F10)),NA())</f>
        <v>#N/A</v>
      </c>
      <c r="AJ16" s="96" t="e">
        <f ca="true">+IF(AND(ISNUMBER(OFFSET('Sanitation Data'!$F$12,0,10*ROW('Sanitation Data'!F10))),'Data Summary'!CY16="Yes"),OFFSET('Sanitation Data'!$F$12,0,10*ROW('Sanitation Data'!F10)),NA())</f>
        <v>#N/A</v>
      </c>
      <c r="AK16" s="96" t="e">
        <f ca="true">+IF(AND(ISNUMBER(OFFSET('Sanitation Data'!$G$4,0,10*ROW('Sanitation Data'!G10))),'Data Summary'!CZ16="Yes"),100-OFFSET('Sanitation Data'!$G$4,0,10*ROW('Sanitation Data'!G10)),NA())</f>
        <v>#N/A</v>
      </c>
      <c r="AL16" s="96" t="e">
        <f ca="true">+IF(AND(ISNUMBER(OFFSET('Sanitation Data'!$G$6,0,10*ROW('Sanitation Data'!G10))),'Data Summary'!DA16="Yes"),OFFSET('Sanitation Data'!$G$6,0,10*ROW('Sanitation Data'!G10)),NA())</f>
        <v>#N/A</v>
      </c>
      <c r="AM16" s="96" t="e">
        <f ca="true">+IF(AND(ISNUMBER(OFFSET('Sanitation Data'!$G$10,0,10*ROW('Sanitation Data'!G10))),'Data Summary'!DB16="Yes"),OFFSET('Sanitation Data'!$G$10,0,10*ROW('Sanitation Data'!G10)),NA())</f>
        <v>#N/A</v>
      </c>
      <c r="AN16" s="96" t="e">
        <f ca="true">+IF(AND(ISNUMBER(OFFSET('Sanitation Data'!$G$11,0,10*ROW('Sanitation Data'!G10))),'Data Summary'!DC16="Yes"),OFFSET('Sanitation Data'!$G$11,0,10*ROW('Sanitation Data'!G10)),NA())</f>
        <v>#N/A</v>
      </c>
      <c r="AO16" s="96" t="e">
        <f ca="true">+IF(AND(ISNUMBER(OFFSET('Sanitation Data'!$G$12,0,10*ROW('Sanitation Data'!G10))),'Data Summary'!DD16="Yes"),OFFSET('Sanitation Data'!$G$12,0,10*ROW('Sanitation Data'!G10)),NA())</f>
        <v>#N/A</v>
      </c>
      <c r="AP16" s="96" t="e">
        <f ca="true">+IF(AND(ISNUMBER(OFFSET('Sanitation Data'!$H$4,0,10*ROW('Sanitation Data'!H10))),'Data Summary'!DE16="Yes"),100-OFFSET('Sanitation Data'!$H$4,0,10*ROW('Sanitation Data'!H10)),NA())</f>
        <v>#N/A</v>
      </c>
      <c r="AQ16" s="96" t="e">
        <f ca="true">+IF(AND(ISNUMBER(OFFSET('Sanitation Data'!$H$6,0,10*ROW('Sanitation Data'!H10))),'Data Summary'!DF16="Yes"),OFFSET('Sanitation Data'!$H$6,0,10*ROW('Sanitation Data'!H10)),NA())</f>
        <v>#N/A</v>
      </c>
      <c r="AR16" s="96" t="e">
        <f ca="true">+IF(AND(ISNUMBER(OFFSET('Sanitation Data'!$H$10,0,10*ROW('Sanitation Data'!H10))),'Data Summary'!DG16="Yes"),OFFSET('Sanitation Data'!$H$10,0,10*ROW('Sanitation Data'!H10)),NA())</f>
        <v>#N/A</v>
      </c>
      <c r="AS16" s="96" t="e">
        <f ca="true">+IF(AND(ISNUMBER(OFFSET('Sanitation Data'!$H$11,0,10*ROW('Sanitation Data'!H10))),'Data Summary'!DH16="Yes"),OFFSET('Sanitation Data'!$H$11,0,10*ROW('Sanitation Data'!H10)),NA())</f>
        <v>#N/A</v>
      </c>
      <c r="AT16" s="96" t="e">
        <f ca="true">+IF(AND(ISNUMBER(OFFSET('Sanitation Data'!$H$12,0,10*ROW('Sanitation Data'!H10))),'Data Summary'!DI16="Yes"),OFFSET('Sanitation Data'!$H$12,0,10*ROW('Sanitation Data'!H10)),NA())</f>
        <v>#N/A</v>
      </c>
      <c r="AU16" s="96" t="e">
        <f ca="true">+IF(AND(ISNUMBER(OFFSET('Sanitation Data'!$I$4,0,10*ROW('Sanitation Data'!I10))),'Data Summary'!DJ16="Yes"),100-OFFSET('Sanitation Data'!$I$4,0,10*ROW('Sanitation Data'!I10)),NA())</f>
        <v>#N/A</v>
      </c>
      <c r="AV16" s="96" t="e">
        <f ca="true">+IF(AND(ISNUMBER(OFFSET('Sanitation Data'!$I$6,0,10*ROW('Sanitation Data'!I10))),'Data Summary'!DK16="Yes"),OFFSET('Sanitation Data'!$I$6,0,10*ROW('Sanitation Data'!I10)),NA())</f>
        <v>#N/A</v>
      </c>
      <c r="AW16" s="96" t="e">
        <f ca="true">+IF(AND(ISNUMBER(OFFSET('Sanitation Data'!$I$10,0,10*ROW('Sanitation Data'!I10))),'Data Summary'!DL16="Yes"),OFFSET('Sanitation Data'!$I$10,0,10*ROW('Sanitation Data'!I10)),NA())</f>
        <v>#N/A</v>
      </c>
      <c r="AX16" s="96" t="e">
        <f ca="true">+IF(AND(ISNUMBER(OFFSET('Sanitation Data'!$I$11,0,10*ROW('Sanitation Data'!I10))),'Data Summary'!DM16="Yes"),OFFSET('Sanitation Data'!$I$11,0,10*ROW('Sanitation Data'!I10)),NA())</f>
        <v>#N/A</v>
      </c>
      <c r="AY16" s="96" t="e">
        <f ca="true">+IF(AND(ISNUMBER(OFFSET('Sanitation Data'!$I$12,0,10*ROW('Sanitation Data'!I10))),'Data Summary'!DN16="Yes"),OFFSET('Sanitation Data'!$I$12,0,10*ROW('Sanitation Data'!I10)),NA())</f>
        <v>#N/A</v>
      </c>
      <c r="AZ16" s="97" t="e">
        <f ca="true">+IF(AND(ISNUMBER(OFFSET('Hygiene Data'!$D$5,0,10*ROW('Hygiene Data'!D10))),'Data Summary'!DO16="Yes"),OFFSET('Hygiene Data'!$D$5,0,10*ROW('Hygiene Data'!D10)),NA())</f>
        <v>#N/A</v>
      </c>
      <c r="BA16" s="97" t="e">
        <f ca="true">+IF(AND(ISNUMBER(OFFSET('Hygiene Data'!$D$7,0,10*ROW('Hygiene Data'!D10))),'Data Summary'!DP16="Yes"),OFFSET('Hygiene Data'!$D$7,0,10*ROW('Hygiene Data'!D10)),NA())</f>
        <v>#N/A</v>
      </c>
      <c r="BB16" s="97" t="e">
        <f ca="true">+IF(AND(ISNUMBER(OFFSET('Hygiene Data'!$D$9,0,10*ROW('Hygiene Data'!D10))),'Data Summary'!DQ16="Yes"),OFFSET('Hygiene Data'!$D$9,0,10*ROW('Hygiene Data'!D10)),NA())</f>
        <v>#N/A</v>
      </c>
      <c r="BC16" s="97" t="e">
        <f ca="true">+IF(AND(ISNUMBER(OFFSET('Hygiene Data'!$E$5,0,10*ROW('Hygiene Data'!E10))),'Data Summary'!DR16="Yes"),OFFSET('Hygiene Data'!$E$5,0,10*ROW('Hygiene Data'!E10)),NA())</f>
        <v>#N/A</v>
      </c>
      <c r="BD16" s="97" t="e">
        <f ca="true">+IF(AND(ISNUMBER(OFFSET('Hygiene Data'!$E$7,0,10*ROW('Hygiene Data'!E10))),'Data Summary'!DS16="Yes"),OFFSET('Hygiene Data'!$E$7,0,10*ROW('Hygiene Data'!E10)),NA())</f>
        <v>#N/A</v>
      </c>
      <c r="BE16" s="97" t="e">
        <f ca="true">+IF(AND(ISNUMBER(OFFSET('Hygiene Data'!$E$9,0,10*ROW('Hygiene Data'!E10))),'Data Summary'!DT16="Yes"),OFFSET('Hygiene Data'!$E$9,0,10*ROW('Hygiene Data'!E10)),NA())</f>
        <v>#N/A</v>
      </c>
      <c r="BF16" s="97" t="e">
        <f ca="true">+IF(AND(ISNUMBER(OFFSET('Hygiene Data'!$F$5,0,10*ROW('Hygiene Data'!F10))),'Data Summary'!DU16="Yes"),OFFSET('Hygiene Data'!$F$5,0,10*ROW('Hygiene Data'!F10)),NA())</f>
        <v>#N/A</v>
      </c>
      <c r="BG16" s="97" t="e">
        <f ca="true">+IF(AND(ISNUMBER(OFFSET('Hygiene Data'!$F$7,0,10*ROW('Hygiene Data'!F10))),'Data Summary'!DV16="Yes"),OFFSET('Hygiene Data'!$F$7,0,10*ROW('Hygiene Data'!F10)),NA())</f>
        <v>#N/A</v>
      </c>
      <c r="BH16" s="97" t="e">
        <f ca="true">+IF(AND(ISNUMBER(OFFSET('Hygiene Data'!$F$9,0,10*ROW('Hygiene Data'!F10))),'Data Summary'!DW16="Yes"),OFFSET('Hygiene Data'!$F$9,0,10*ROW('Hygiene Data'!F10)),NA())</f>
        <v>#N/A</v>
      </c>
      <c r="BI16" s="97" t="e">
        <f ca="true">+IF(AND(ISNUMBER(OFFSET('Hygiene Data'!$G$5,0,10*ROW('Hygiene Data'!G10))),'Data Summary'!DX16="Yes"),OFFSET('Hygiene Data'!$G$5,0,10*ROW('Hygiene Data'!G10)),NA())</f>
        <v>#N/A</v>
      </c>
      <c r="BJ16" s="97" t="e">
        <f ca="true">+IF(AND(ISNUMBER(OFFSET('Hygiene Data'!$G$7,0,10*ROW('Hygiene Data'!G10))),'Data Summary'!DY16="Yes"),OFFSET('Hygiene Data'!$G$7,0,10*ROW('Hygiene Data'!G10)),NA())</f>
        <v>#N/A</v>
      </c>
      <c r="BK16" s="97" t="e">
        <f ca="true">+IF(AND(ISNUMBER(OFFSET('Hygiene Data'!$G$9,0,10*ROW('Hygiene Data'!G10))),'Data Summary'!DZ16="Yes"),OFFSET('Hygiene Data'!$G$9,0,10*ROW('Hygiene Data'!G10)),NA())</f>
        <v>#N/A</v>
      </c>
      <c r="BL16" s="97" t="e">
        <f ca="true">+IF(AND(ISNUMBER(OFFSET('Hygiene Data'!$H$5,0,10*ROW('Hygiene Data'!H10))),'Data Summary'!EA16="Yes"),OFFSET('Hygiene Data'!$H$5,0,10*ROW('Hygiene Data'!H10)),NA())</f>
        <v>#N/A</v>
      </c>
      <c r="BM16" s="97" t="e">
        <f ca="true">+IF(AND(ISNUMBER(OFFSET('Hygiene Data'!$H$7,0,10*ROW('Hygiene Data'!H10))),'Data Summary'!EB16="Yes"),OFFSET('Hygiene Data'!$H$7,0,10*ROW('Hygiene Data'!H10)),NA())</f>
        <v>#N/A</v>
      </c>
      <c r="BN16" s="97" t="e">
        <f ca="true">+IF(AND(ISNUMBER(OFFSET('Hygiene Data'!$H$9,0,10*ROW('Hygiene Data'!H10))),'Data Summary'!EC16="Yes"),OFFSET('Hygiene Data'!$H$9,0,10*ROW('Hygiene Data'!H10)),NA())</f>
        <v>#N/A</v>
      </c>
      <c r="BO16" s="97" t="e">
        <f ca="true">+IF(AND(ISNUMBER(OFFSET('Hygiene Data'!$I$5,0,10*ROW('Hygiene Data'!I10))),'Data Summary'!ED16="Yes"),OFFSET('Hygiene Data'!$I$5,0,10*ROW('Hygiene Data'!I10)),NA())</f>
        <v>#N/A</v>
      </c>
      <c r="BP16" s="97" t="e">
        <f ca="true">+IF(AND(ISNUMBER(OFFSET('Hygiene Data'!$I$7,0,10*ROW('Hygiene Data'!I10))),'Data Summary'!EE16="Yes"),OFFSET('Hygiene Data'!$I$7,0,10*ROW('Hygiene Data'!I10)),NA())</f>
        <v>#N/A</v>
      </c>
      <c r="BQ16" s="97" t="e">
        <f ca="true">+IF(AND(ISNUMBER(OFFSET('Hygiene Data'!$I$9,0,10*ROW('Hygiene Data'!I10))),'Data Summary'!EF16="Yes"),OFFSET('Hygiene Data'!$I$9,0,10*ROW('Hygiene Data'!I10)),NA())</f>
        <v>#N/A</v>
      </c>
    </row>
    <row xmlns:x14ac="http://schemas.microsoft.com/office/spreadsheetml/2009/9/ac" r="17" x14ac:dyDescent="0.2">
      <c r="A17" s="331" t="str">
        <f ca="true">+RIGHT('Data Summary'!A17,LEN('Data Summary'!A17)-9)</f>
        <v>EMIS</v>
      </c>
      <c r="B17" s="36" t="str">
        <f ca="true">+IF(ISTEXT('Data Summary'!B17),'Data Summary'!B17,"")</f>
        <v>EMIS</v>
      </c>
      <c r="C17" s="330">
        <f ca="true">+VALUE('Data Summary'!C17)</f>
        <v>2019</v>
      </c>
      <c r="D17" s="95">
        <f ca="true">+IF(AND(ISNUMBER(OFFSET('Water Data'!$D$4,0,10*ROW('Water Data'!D11))),'Data Summary'!BS17="Yes"),100-OFFSET('Water Data'!$D$4,0,10*ROW('Water Data'!D11)),NA())</f>
        <v>100</v>
      </c>
      <c r="E17" s="95">
        <f ca="true">+IF(AND(ISNUMBER(OFFSET('Water Data'!$D$6,0,10*ROW('Water Data'!D11))),'Data Summary'!BT17="Yes"),OFFSET('Water Data'!$D$6,0,10*ROW('Water Data'!D11)),NA())</f>
        <v>86.444160604209486</v>
      </c>
      <c r="F17" s="95">
        <f ca="true">+IF(AND(ISNUMBER(OFFSET('Water Data'!$D$9,0,10*ROW('Water Data'!D11))),'Data Summary'!BU17="Yes"),OFFSET('Water Data'!$D$9,0,10*ROW('Water Data'!D11)),NA())</f>
        <v>73.937432697611129</v>
      </c>
      <c r="G17" s="95" t="e">
        <f ca="true">+IF(AND(ISNUMBER(OFFSET('Water Data'!$E$4,0,10*ROW('Water Data'!E11))),'Data Summary'!BV17="Yes"),100-OFFSET('Water Data'!$E$4,0,10*ROW('Water Data'!E11)),NA())</f>
        <v>#N/A</v>
      </c>
      <c r="H17" s="95" t="e">
        <f ca="true">+IF(AND(ISNUMBER(OFFSET('Water Data'!$E$6,0,10*ROW('Water Data'!E11))),'Data Summary'!BW17="Yes"),OFFSET('Water Data'!$E$6,0,10*ROW('Water Data'!E11)),NA())</f>
        <v>#N/A</v>
      </c>
      <c r="I17" s="95" t="e">
        <f ca="true">+IF(AND(ISNUMBER(OFFSET('Water Data'!$E$9,0,10*ROW('Water Data'!E11))),'Data Summary'!BX17="Yes"),OFFSET('Water Data'!$E$9,0,10*ROW('Water Data'!E11)),NA())</f>
        <v>#N/A</v>
      </c>
      <c r="J17" s="95" t="e">
        <f ca="true">+IF(AND(ISNUMBER(OFFSET('Water Data'!$F$4,0,10*ROW('Water Data'!F11))),'Data Summary'!BY17="Yes"),100-OFFSET('Water Data'!$F$4,0,10*ROW('Water Data'!F11)),NA())</f>
        <v>#N/A</v>
      </c>
      <c r="K17" s="95" t="e">
        <f ca="true">+IF(AND(ISNUMBER(OFFSET('Water Data'!$F$6,0,10*ROW('Water Data'!F11))),'Data Summary'!BZ17="Yes"),OFFSET('Water Data'!$F$6,0,10*ROW('Water Data'!F11)),NA())</f>
        <v>#N/A</v>
      </c>
      <c r="L17" s="95" t="e">
        <f ca="true">+IF(AND(ISNUMBER(OFFSET('Water Data'!$F$9,0,10*ROW('Water Data'!F11))),'Data Summary'!CA17="Yes"),OFFSET('Water Data'!$F$9,0,10*ROW('Water Data'!F11)),NA())</f>
        <v>#N/A</v>
      </c>
      <c r="M17" s="95" t="e">
        <f ca="true">+IF(AND(ISNUMBER(OFFSET('Water Data'!$G$4,0,10*ROW('Water Data'!G11))),'Data Summary'!CB17="Yes"),100-OFFSET('Water Data'!$G$4,0,10*ROW('Water Data'!G11)),NA())</f>
        <v>#N/A</v>
      </c>
      <c r="N17" s="95" t="e">
        <f ca="true">+IF(AND(ISNUMBER(OFFSET('Water Data'!$G$6,0,10*ROW('Water Data'!G11))),'Data Summary'!CC17="Yes"),OFFSET('Water Data'!$G$6,0,10*ROW('Water Data'!G11)),NA())</f>
        <v>#N/A</v>
      </c>
      <c r="O17" s="95" t="e">
        <f ca="true">+IF(AND(ISNUMBER(OFFSET('Water Data'!$G$9,0,10*ROW('Water Data'!G11))),'Data Summary'!CD17="Yes"),OFFSET('Water Data'!$G$9,0,10*ROW('Water Data'!G11)),NA())</f>
        <v>#N/A</v>
      </c>
      <c r="P17" s="95">
        <f ca="true">+IF(AND(ISNUMBER(OFFSET('Water Data'!$H$4,0,10*ROW('Water Data'!H11))),'Data Summary'!CE17="Yes"),100-OFFSET('Water Data'!$H$4,0,10*ROW('Water Data'!H11)),NA())</f>
        <v>100</v>
      </c>
      <c r="Q17" s="95">
        <f ca="true">+IF(AND(ISNUMBER(OFFSET('Water Data'!$H$6,0,10*ROW('Water Data'!H11))),'Data Summary'!CF17="Yes"),OFFSET('Water Data'!$H$6,0,10*ROW('Water Data'!H11)),NA())</f>
        <v>85.663025786578061</v>
      </c>
      <c r="R17" s="95">
        <f ca="true">+IF(AND(ISNUMBER(OFFSET('Water Data'!$H$9,0,10*ROW('Water Data'!H11))),'Data Summary'!CG17="Yes"),OFFSET('Water Data'!$H$9,0,10*ROW('Water Data'!H11)),NA())</f>
        <v>72.813168614102239</v>
      </c>
      <c r="S17" s="95">
        <f ca="true">+IF(AND(ISNUMBER(OFFSET('Water Data'!$I$4,0,10*ROW('Water Data'!I11))),'Data Summary'!CH17="Yes"),100-OFFSET('Water Data'!$I$4,0,10*ROW('Water Data'!I11)),NA())</f>
        <v>100</v>
      </c>
      <c r="T17" s="95">
        <f ca="true">+IF(AND(ISNUMBER(OFFSET('Water Data'!$I$6,0,10*ROW('Water Data'!I11))),'Data Summary'!CI17="Yes"),OFFSET('Water Data'!$I$6,0,10*ROW('Water Data'!I11)),NA())</f>
        <v>88.167265066318521</v>
      </c>
      <c r="U17" s="95">
        <f ca="true">+IF(AND(ISNUMBER(OFFSET('Water Data'!$I$9,0,10*ROW('Water Data'!I11))),'Data Summary'!CJ17="Yes"),OFFSET('Water Data'!$I$9,0,10*ROW('Water Data'!I11)),NA())</f>
        <v>76.446860701548715</v>
      </c>
      <c r="V17" s="96">
        <f ca="true">+IF(AND(ISNUMBER(OFFSET('Sanitation Data'!$D$4,0,10*ROW('Sanitation Data'!D11))),'Data Summary'!CK17="Yes"),100-OFFSET('Sanitation Data'!$D$4,0,10*ROW('Sanitation Data'!D11)),NA())</f>
        <v>86.817163695599859</v>
      </c>
      <c r="W17" s="96" t="e">
        <f ca="true">+IF(AND(ISNUMBER(OFFSET('Sanitation Data'!$D$6,0,10*ROW('Sanitation Data'!D11))),'Data Summary'!CL17="Yes"),OFFSET('Sanitation Data'!$D$6,0,10*ROW('Sanitation Data'!D11)),NA())</f>
        <v>#N/A</v>
      </c>
      <c r="X17" s="96" t="e">
        <f ca="true">+IF(AND(ISNUMBER(OFFSET('Sanitation Data'!$D$10,0,10*ROW('Sanitation Data'!D11))),'Data Summary'!CM17="Yes"),OFFSET('Sanitation Data'!$D$10,0,10*ROW('Sanitation Data'!D11)),NA())</f>
        <v>#N/A</v>
      </c>
      <c r="Y17" s="96" t="e">
        <f ca="true">+IF(AND(ISNUMBER(OFFSET('Sanitation Data'!$D$11,0,10*ROW('Sanitation Data'!D11))),'Data Summary'!CN17="Yes"),OFFSET('Sanitation Data'!$D$11,0,10*ROW('Sanitation Data'!D11)),NA())</f>
        <v>#N/A</v>
      </c>
      <c r="Z17" s="96" t="e">
        <f ca="true">+IF(AND(ISNUMBER(OFFSET('Sanitation Data'!$D$12,0,10*ROW('Sanitation Data'!D11))),'Data Summary'!CO17="Yes"),OFFSET('Sanitation Data'!$D$12,0,10*ROW('Sanitation Data'!D11)),NA())</f>
        <v>#N/A</v>
      </c>
      <c r="AA17" s="96" t="e">
        <f ca="true">+IF(AND(ISNUMBER(OFFSET('Sanitation Data'!$E$4,0,10*ROW('Sanitation Data'!E11))),'Data Summary'!CP17="Yes"),100-OFFSET('Sanitation Data'!$E$4,0,10*ROW('Sanitation Data'!E11)),NA())</f>
        <v>#N/A</v>
      </c>
      <c r="AB17" s="96" t="e">
        <f ca="true">+IF(AND(ISNUMBER(OFFSET('Sanitation Data'!$E$6,0,10*ROW('Sanitation Data'!E11))),'Data Summary'!CQ17="Yes"),OFFSET('Sanitation Data'!$E$6,0,10*ROW('Sanitation Data'!E11)),NA())</f>
        <v>#N/A</v>
      </c>
      <c r="AC17" s="96" t="e">
        <f ca="true">+IF(AND(ISNUMBER(OFFSET('Sanitation Data'!$E$10,0,10*ROW('Sanitation Data'!E11))),'Data Summary'!CR17="Yes"),OFFSET('Sanitation Data'!$E$10,0,10*ROW('Sanitation Data'!E11)),NA())</f>
        <v>#N/A</v>
      </c>
      <c r="AD17" s="96" t="e">
        <f ca="true">+IF(AND(ISNUMBER(OFFSET('Sanitation Data'!$E$11,0,10*ROW('Sanitation Data'!E11))),'Data Summary'!CS17="Yes"),OFFSET('Sanitation Data'!$E$11,0,10*ROW('Sanitation Data'!E11)),NA())</f>
        <v>#N/A</v>
      </c>
      <c r="AE17" s="96" t="e">
        <f ca="true">+IF(AND(ISNUMBER(OFFSET('Sanitation Data'!$E$12,0,10*ROW('Sanitation Data'!E11))),'Data Summary'!CT17="Yes"),OFFSET('Sanitation Data'!$E$12,0,10*ROW('Sanitation Data'!E11)),NA())</f>
        <v>#N/A</v>
      </c>
      <c r="AF17" s="96" t="e">
        <f ca="true">+IF(AND(ISNUMBER(OFFSET('Sanitation Data'!$F$4,0,10*ROW('Sanitation Data'!F11))),'Data Summary'!CU17="Yes"),100-OFFSET('Sanitation Data'!$F$4,0,10*ROW('Sanitation Data'!F11)),NA())</f>
        <v>#N/A</v>
      </c>
      <c r="AG17" s="96" t="e">
        <f ca="true">+IF(AND(ISNUMBER(OFFSET('Sanitation Data'!$F$6,0,10*ROW('Sanitation Data'!F11))),'Data Summary'!CV17="Yes"),OFFSET('Sanitation Data'!$F$6,0,10*ROW('Sanitation Data'!F11)),NA())</f>
        <v>#N/A</v>
      </c>
      <c r="AH17" s="96" t="e">
        <f ca="true">+IF(AND(ISNUMBER(OFFSET('Sanitation Data'!$F$10,0,10*ROW('Sanitation Data'!F11))),'Data Summary'!CW17="Yes"),OFFSET('Sanitation Data'!$F$10,0,10*ROW('Sanitation Data'!F11)),NA())</f>
        <v>#N/A</v>
      </c>
      <c r="AI17" s="96" t="e">
        <f ca="true">+IF(AND(ISNUMBER(OFFSET('Sanitation Data'!$F$11,0,10*ROW('Sanitation Data'!F11))),'Data Summary'!CX17="Yes"),OFFSET('Sanitation Data'!$F$11,0,10*ROW('Sanitation Data'!F11)),NA())</f>
        <v>#N/A</v>
      </c>
      <c r="AJ17" s="96" t="e">
        <f ca="true">+IF(AND(ISNUMBER(OFFSET('Sanitation Data'!$F$12,0,10*ROW('Sanitation Data'!F11))),'Data Summary'!CY17="Yes"),OFFSET('Sanitation Data'!$F$12,0,10*ROW('Sanitation Data'!F11)),NA())</f>
        <v>#N/A</v>
      </c>
      <c r="AK17" s="96" t="e">
        <f ca="true">+IF(AND(ISNUMBER(OFFSET('Sanitation Data'!$G$4,0,10*ROW('Sanitation Data'!G11))),'Data Summary'!CZ17="Yes"),100-OFFSET('Sanitation Data'!$G$4,0,10*ROW('Sanitation Data'!G11)),NA())</f>
        <v>#N/A</v>
      </c>
      <c r="AL17" s="96" t="e">
        <f ca="true">+IF(AND(ISNUMBER(OFFSET('Sanitation Data'!$G$6,0,10*ROW('Sanitation Data'!G11))),'Data Summary'!DA17="Yes"),OFFSET('Sanitation Data'!$G$6,0,10*ROW('Sanitation Data'!G11)),NA())</f>
        <v>#N/A</v>
      </c>
      <c r="AM17" s="96" t="e">
        <f ca="true">+IF(AND(ISNUMBER(OFFSET('Sanitation Data'!$G$10,0,10*ROW('Sanitation Data'!G11))),'Data Summary'!DB17="Yes"),OFFSET('Sanitation Data'!$G$10,0,10*ROW('Sanitation Data'!G11)),NA())</f>
        <v>#N/A</v>
      </c>
      <c r="AN17" s="96" t="e">
        <f ca="true">+IF(AND(ISNUMBER(OFFSET('Sanitation Data'!$G$11,0,10*ROW('Sanitation Data'!G11))),'Data Summary'!DC17="Yes"),OFFSET('Sanitation Data'!$G$11,0,10*ROW('Sanitation Data'!G11)),NA())</f>
        <v>#N/A</v>
      </c>
      <c r="AO17" s="96" t="e">
        <f ca="true">+IF(AND(ISNUMBER(OFFSET('Sanitation Data'!$G$12,0,10*ROW('Sanitation Data'!G11))),'Data Summary'!DD17="Yes"),OFFSET('Sanitation Data'!$G$12,0,10*ROW('Sanitation Data'!G11)),NA())</f>
        <v>#N/A</v>
      </c>
      <c r="AP17" s="96">
        <f ca="true">+IF(AND(ISNUMBER(OFFSET('Sanitation Data'!$H$4,0,10*ROW('Sanitation Data'!H11))),'Data Summary'!DE17="Yes"),100-OFFSET('Sanitation Data'!$H$4,0,10*ROW('Sanitation Data'!H11)),NA())</f>
        <v>88.690628320845832</v>
      </c>
      <c r="AQ17" s="96" t="e">
        <f ca="true">+IF(AND(ISNUMBER(OFFSET('Sanitation Data'!$H$6,0,10*ROW('Sanitation Data'!H11))),'Data Summary'!DF17="Yes"),OFFSET('Sanitation Data'!$H$6,0,10*ROW('Sanitation Data'!H11)),NA())</f>
        <v>#N/A</v>
      </c>
      <c r="AR17" s="96" t="e">
        <f ca="true">+IF(AND(ISNUMBER(OFFSET('Sanitation Data'!$H$10,0,10*ROW('Sanitation Data'!H11))),'Data Summary'!DG17="Yes"),OFFSET('Sanitation Data'!$H$10,0,10*ROW('Sanitation Data'!H11)),NA())</f>
        <v>#N/A</v>
      </c>
      <c r="AS17" s="96" t="e">
        <f ca="true">+IF(AND(ISNUMBER(OFFSET('Sanitation Data'!$H$11,0,10*ROW('Sanitation Data'!H11))),'Data Summary'!DH17="Yes"),OFFSET('Sanitation Data'!$H$11,0,10*ROW('Sanitation Data'!H11)),NA())</f>
        <v>#N/A</v>
      </c>
      <c r="AT17" s="96" t="e">
        <f ca="true">+IF(AND(ISNUMBER(OFFSET('Sanitation Data'!$H$12,0,10*ROW('Sanitation Data'!H11))),'Data Summary'!DI17="Yes"),OFFSET('Sanitation Data'!$H$12,0,10*ROW('Sanitation Data'!H11)),NA())</f>
        <v>#N/A</v>
      </c>
      <c r="AU17" s="96">
        <f ca="true">+IF(AND(ISNUMBER(OFFSET('Sanitation Data'!$I$4,0,10*ROW('Sanitation Data'!I11))),'Data Summary'!DJ17="Yes"),100-OFFSET('Sanitation Data'!$I$4,0,10*ROW('Sanitation Data'!I11)),NA())</f>
        <v>82.684490074478504</v>
      </c>
      <c r="AV17" s="96" t="e">
        <f ca="true">+IF(AND(ISNUMBER(OFFSET('Sanitation Data'!$I$6,0,10*ROW('Sanitation Data'!I11))),'Data Summary'!DK17="Yes"),OFFSET('Sanitation Data'!$I$6,0,10*ROW('Sanitation Data'!I11)),NA())</f>
        <v>#N/A</v>
      </c>
      <c r="AW17" s="96" t="e">
        <f ca="true">+IF(AND(ISNUMBER(OFFSET('Sanitation Data'!$I$10,0,10*ROW('Sanitation Data'!I11))),'Data Summary'!DL17="Yes"),OFFSET('Sanitation Data'!$I$10,0,10*ROW('Sanitation Data'!I11)),NA())</f>
        <v>#N/A</v>
      </c>
      <c r="AX17" s="96" t="e">
        <f ca="true">+IF(AND(ISNUMBER(OFFSET('Sanitation Data'!$I$11,0,10*ROW('Sanitation Data'!I11))),'Data Summary'!DM17="Yes"),OFFSET('Sanitation Data'!$I$11,0,10*ROW('Sanitation Data'!I11)),NA())</f>
        <v>#N/A</v>
      </c>
      <c r="AY17" s="96" t="e">
        <f ca="true">+IF(AND(ISNUMBER(OFFSET('Sanitation Data'!$I$12,0,10*ROW('Sanitation Data'!I11))),'Data Summary'!DN17="Yes"),OFFSET('Sanitation Data'!$I$12,0,10*ROW('Sanitation Data'!I11)),NA())</f>
        <v>#N/A</v>
      </c>
      <c r="AZ17" s="97" t="e">
        <f ca="true">+IF(AND(ISNUMBER(OFFSET('Hygiene Data'!$D$5,0,10*ROW('Hygiene Data'!D11))),'Data Summary'!DO17="Yes"),OFFSET('Hygiene Data'!$D$5,0,10*ROW('Hygiene Data'!D11)),NA())</f>
        <v>#N/A</v>
      </c>
      <c r="BA17" s="97" t="e">
        <f ca="true">+IF(AND(ISNUMBER(OFFSET('Hygiene Data'!$D$7,0,10*ROW('Hygiene Data'!D11))),'Data Summary'!DP17="Yes"),OFFSET('Hygiene Data'!$D$7,0,10*ROW('Hygiene Data'!D11)),NA())</f>
        <v>#N/A</v>
      </c>
      <c r="BB17" s="97" t="e">
        <f ca="true">+IF(AND(ISNUMBER(OFFSET('Hygiene Data'!$D$9,0,10*ROW('Hygiene Data'!D11))),'Data Summary'!DQ17="Yes"),OFFSET('Hygiene Data'!$D$9,0,10*ROW('Hygiene Data'!D11)),NA())</f>
        <v>#N/A</v>
      </c>
      <c r="BC17" s="97" t="e">
        <f ca="true">+IF(AND(ISNUMBER(OFFSET('Hygiene Data'!$E$5,0,10*ROW('Hygiene Data'!E11))),'Data Summary'!DR17="Yes"),OFFSET('Hygiene Data'!$E$5,0,10*ROW('Hygiene Data'!E11)),NA())</f>
        <v>#N/A</v>
      </c>
      <c r="BD17" s="97" t="e">
        <f ca="true">+IF(AND(ISNUMBER(OFFSET('Hygiene Data'!$E$7,0,10*ROW('Hygiene Data'!E11))),'Data Summary'!DS17="Yes"),OFFSET('Hygiene Data'!$E$7,0,10*ROW('Hygiene Data'!E11)),NA())</f>
        <v>#N/A</v>
      </c>
      <c r="BE17" s="97" t="e">
        <f ca="true">+IF(AND(ISNUMBER(OFFSET('Hygiene Data'!$E$9,0,10*ROW('Hygiene Data'!E11))),'Data Summary'!DT17="Yes"),OFFSET('Hygiene Data'!$E$9,0,10*ROW('Hygiene Data'!E11)),NA())</f>
        <v>#N/A</v>
      </c>
      <c r="BF17" s="97" t="e">
        <f ca="true">+IF(AND(ISNUMBER(OFFSET('Hygiene Data'!$F$5,0,10*ROW('Hygiene Data'!F11))),'Data Summary'!DU17="Yes"),OFFSET('Hygiene Data'!$F$5,0,10*ROW('Hygiene Data'!F11)),NA())</f>
        <v>#N/A</v>
      </c>
      <c r="BG17" s="97" t="e">
        <f ca="true">+IF(AND(ISNUMBER(OFFSET('Hygiene Data'!$F$7,0,10*ROW('Hygiene Data'!F11))),'Data Summary'!DV17="Yes"),OFFSET('Hygiene Data'!$F$7,0,10*ROW('Hygiene Data'!F11)),NA())</f>
        <v>#N/A</v>
      </c>
      <c r="BH17" s="97" t="e">
        <f ca="true">+IF(AND(ISNUMBER(OFFSET('Hygiene Data'!$F$9,0,10*ROW('Hygiene Data'!F11))),'Data Summary'!DW17="Yes"),OFFSET('Hygiene Data'!$F$9,0,10*ROW('Hygiene Data'!F11)),NA())</f>
        <v>#N/A</v>
      </c>
      <c r="BI17" s="97" t="e">
        <f ca="true">+IF(AND(ISNUMBER(OFFSET('Hygiene Data'!$G$5,0,10*ROW('Hygiene Data'!G11))),'Data Summary'!DX17="Yes"),OFFSET('Hygiene Data'!$G$5,0,10*ROW('Hygiene Data'!G11)),NA())</f>
        <v>#N/A</v>
      </c>
      <c r="BJ17" s="97" t="e">
        <f ca="true">+IF(AND(ISNUMBER(OFFSET('Hygiene Data'!$G$7,0,10*ROW('Hygiene Data'!G11))),'Data Summary'!DY17="Yes"),OFFSET('Hygiene Data'!$G$7,0,10*ROW('Hygiene Data'!G11)),NA())</f>
        <v>#N/A</v>
      </c>
      <c r="BK17" s="97" t="e">
        <f ca="true">+IF(AND(ISNUMBER(OFFSET('Hygiene Data'!$G$9,0,10*ROW('Hygiene Data'!G11))),'Data Summary'!DZ17="Yes"),OFFSET('Hygiene Data'!$G$9,0,10*ROW('Hygiene Data'!G11)),NA())</f>
        <v>#N/A</v>
      </c>
      <c r="BL17" s="97" t="e">
        <f ca="true">+IF(AND(ISNUMBER(OFFSET('Hygiene Data'!$H$5,0,10*ROW('Hygiene Data'!H11))),'Data Summary'!EA17="Yes"),OFFSET('Hygiene Data'!$H$5,0,10*ROW('Hygiene Data'!H11)),NA())</f>
        <v>#N/A</v>
      </c>
      <c r="BM17" s="97" t="e">
        <f ca="true">+IF(AND(ISNUMBER(OFFSET('Hygiene Data'!$H$7,0,10*ROW('Hygiene Data'!H11))),'Data Summary'!EB17="Yes"),OFFSET('Hygiene Data'!$H$7,0,10*ROW('Hygiene Data'!H11)),NA())</f>
        <v>#N/A</v>
      </c>
      <c r="BN17" s="97" t="e">
        <f ca="true">+IF(AND(ISNUMBER(OFFSET('Hygiene Data'!$H$9,0,10*ROW('Hygiene Data'!H11))),'Data Summary'!EC17="Yes"),OFFSET('Hygiene Data'!$H$9,0,10*ROW('Hygiene Data'!H11)),NA())</f>
        <v>#N/A</v>
      </c>
      <c r="BO17" s="97" t="e">
        <f ca="true">+IF(AND(ISNUMBER(OFFSET('Hygiene Data'!$I$5,0,10*ROW('Hygiene Data'!I11))),'Data Summary'!ED17="Yes"),OFFSET('Hygiene Data'!$I$5,0,10*ROW('Hygiene Data'!I11)),NA())</f>
        <v>#N/A</v>
      </c>
      <c r="BP17" s="97" t="e">
        <f ca="true">+IF(AND(ISNUMBER(OFFSET('Hygiene Data'!$I$7,0,10*ROW('Hygiene Data'!I11))),'Data Summary'!EE17="Yes"),OFFSET('Hygiene Data'!$I$7,0,10*ROW('Hygiene Data'!I11)),NA())</f>
        <v>#N/A</v>
      </c>
      <c r="BQ17" s="97" t="e">
        <f ca="true">+IF(AND(ISNUMBER(OFFSET('Hygiene Data'!$I$9,0,10*ROW('Hygiene Data'!I11))),'Data Summary'!EF17="Yes"),OFFSET('Hygiene Data'!$I$9,0,10*ROW('Hygiene Data'!I11)),NA())</f>
        <v>#N/A</v>
      </c>
    </row>
    <row xmlns:x14ac="http://schemas.microsoft.com/office/spreadsheetml/2009/9/ac" r="18" x14ac:dyDescent="0.2">
      <c r="A18" s="331" t="str">
        <f ca="true">+RIGHT('Data Summary'!A18,LEN('Data Summary'!A18)-9)</f>
        <v>EMIS</v>
      </c>
      <c r="B18" s="36" t="str">
        <f ca="true">+IF(ISTEXT('Data Summary'!B18),'Data Summary'!B18,"")</f>
        <v>EMIS</v>
      </c>
      <c r="C18" s="330">
        <f ca="true">+VALUE('Data Summary'!C18)</f>
        <v>2020</v>
      </c>
      <c r="D18" s="95">
        <f ca="true">+IF(AND(ISNUMBER(OFFSET('Water Data'!$D$4,0,10*ROW('Water Data'!D12))),'Data Summary'!BS18="Yes"),100-OFFSET('Water Data'!$D$4,0,10*ROW('Water Data'!D12)),NA())</f>
        <v>100</v>
      </c>
      <c r="E18" s="95">
        <f ca="true">+IF(AND(ISNUMBER(OFFSET('Water Data'!$D$6,0,10*ROW('Water Data'!D12))),'Data Summary'!BT18="Yes"),OFFSET('Water Data'!$D$6,0,10*ROW('Water Data'!D12)),NA())</f>
        <v>79.044455345472983</v>
      </c>
      <c r="F18" s="95">
        <f ca="true">+IF(AND(ISNUMBER(OFFSET('Water Data'!$D$9,0,10*ROW('Water Data'!D12))),'Data Summary'!BU18="Yes"),OFFSET('Water Data'!$D$9,0,10*ROW('Water Data'!D12)),NA())</f>
        <v>78.036037044475108</v>
      </c>
      <c r="G18" s="95" t="e">
        <f ca="true">+IF(AND(ISNUMBER(OFFSET('Water Data'!$E$4,0,10*ROW('Water Data'!E12))),'Data Summary'!BV18="Yes"),100-OFFSET('Water Data'!$E$4,0,10*ROW('Water Data'!E12)),NA())</f>
        <v>#N/A</v>
      </c>
      <c r="H18" s="95" t="e">
        <f ca="true">+IF(AND(ISNUMBER(OFFSET('Water Data'!$E$6,0,10*ROW('Water Data'!E12))),'Data Summary'!BW18="Yes"),OFFSET('Water Data'!$E$6,0,10*ROW('Water Data'!E12)),NA())</f>
        <v>#N/A</v>
      </c>
      <c r="I18" s="95" t="e">
        <f ca="true">+IF(AND(ISNUMBER(OFFSET('Water Data'!$E$9,0,10*ROW('Water Data'!E12))),'Data Summary'!BX18="Yes"),OFFSET('Water Data'!$E$9,0,10*ROW('Water Data'!E12)),NA())</f>
        <v>#N/A</v>
      </c>
      <c r="J18" s="95" t="e">
        <f ca="true">+IF(AND(ISNUMBER(OFFSET('Water Data'!$F$4,0,10*ROW('Water Data'!F12))),'Data Summary'!BY18="Yes"),100-OFFSET('Water Data'!$F$4,0,10*ROW('Water Data'!F12)),NA())</f>
        <v>#N/A</v>
      </c>
      <c r="K18" s="95" t="e">
        <f ca="true">+IF(AND(ISNUMBER(OFFSET('Water Data'!$F$6,0,10*ROW('Water Data'!F12))),'Data Summary'!BZ18="Yes"),OFFSET('Water Data'!$F$6,0,10*ROW('Water Data'!F12)),NA())</f>
        <v>#N/A</v>
      </c>
      <c r="L18" s="95" t="e">
        <f ca="true">+IF(AND(ISNUMBER(OFFSET('Water Data'!$F$9,0,10*ROW('Water Data'!F12))),'Data Summary'!CA18="Yes"),OFFSET('Water Data'!$F$9,0,10*ROW('Water Data'!F12)),NA())</f>
        <v>#N/A</v>
      </c>
      <c r="M18" s="95" t="e">
        <f ca="true">+IF(AND(ISNUMBER(OFFSET('Water Data'!$G$4,0,10*ROW('Water Data'!G12))),'Data Summary'!CB18="Yes"),100-OFFSET('Water Data'!$G$4,0,10*ROW('Water Data'!G12)),NA())</f>
        <v>#N/A</v>
      </c>
      <c r="N18" s="95">
        <f ca="true">+IF(AND(ISNUMBER(OFFSET('Water Data'!$G$6,0,10*ROW('Water Data'!G12))),'Data Summary'!CC18="Yes"),OFFSET('Water Data'!$G$6,0,10*ROW('Water Data'!G12)),NA())</f>
        <v>72.546353112872737</v>
      </c>
      <c r="O18" s="95">
        <f ca="true">+IF(AND(ISNUMBER(OFFSET('Water Data'!$G$9,0,10*ROW('Water Data'!G12))),'Data Summary'!CD18="Yes"),OFFSET('Water Data'!$G$9,0,10*ROW('Water Data'!G12)),NA())</f>
        <v>70.466682145344777</v>
      </c>
      <c r="P18" s="95">
        <f ca="true">+IF(AND(ISNUMBER(OFFSET('Water Data'!$H$4,0,10*ROW('Water Data'!H12))),'Data Summary'!CE18="Yes"),100-OFFSET('Water Data'!$H$4,0,10*ROW('Water Data'!H12)),NA())</f>
        <v>100</v>
      </c>
      <c r="Q18" s="95">
        <f ca="true">+IF(AND(ISNUMBER(OFFSET('Water Data'!$H$6,0,10*ROW('Water Data'!H12))),'Data Summary'!CF18="Yes"),OFFSET('Water Data'!$H$6,0,10*ROW('Water Data'!H12)),NA())</f>
        <v>78.997328645143611</v>
      </c>
      <c r="R18" s="95">
        <f ca="true">+IF(AND(ISNUMBER(OFFSET('Water Data'!$H$9,0,10*ROW('Water Data'!H12))),'Data Summary'!CG18="Yes"),OFFSET('Water Data'!$H$9,0,10*ROW('Water Data'!H12)),NA())</f>
        <v>78.296383396502122</v>
      </c>
      <c r="S18" s="95">
        <f ca="true">+IF(AND(ISNUMBER(OFFSET('Water Data'!$I$4,0,10*ROW('Water Data'!I12))),'Data Summary'!CH18="Yes"),100-OFFSET('Water Data'!$I$4,0,10*ROW('Water Data'!I12)),NA())</f>
        <v>100</v>
      </c>
      <c r="T18" s="95">
        <f ca="true">+IF(AND(ISNUMBER(OFFSET('Water Data'!$I$6,0,10*ROW('Water Data'!I12))),'Data Summary'!CI18="Yes"),OFFSET('Water Data'!$I$6,0,10*ROW('Water Data'!I12)),NA())</f>
        <v>80.891898639370865</v>
      </c>
      <c r="U18" s="95">
        <f ca="true">+IF(AND(ISNUMBER(OFFSET('Water Data'!$I$9,0,10*ROW('Water Data'!I12))),'Data Summary'!CJ18="Yes"),OFFSET('Water Data'!$I$9,0,10*ROW('Water Data'!I12)),NA())</f>
        <v>79.637373611284474</v>
      </c>
      <c r="V18" s="96" t="e">
        <f ca="true">+IF(AND(ISNUMBER(OFFSET('Sanitation Data'!$D$4,0,10*ROW('Sanitation Data'!D12))),'Data Summary'!CK18="Yes"),100-OFFSET('Sanitation Data'!$D$4,0,10*ROW('Sanitation Data'!D12)),NA())</f>
        <v>#N/A</v>
      </c>
      <c r="W18" s="96">
        <f ca="true">+IF(AND(ISNUMBER(OFFSET('Sanitation Data'!$D$6,0,10*ROW('Sanitation Data'!D12))),'Data Summary'!CL18="Yes"),OFFSET('Sanitation Data'!$D$6,0,10*ROW('Sanitation Data'!D12)),NA())</f>
        <v>85.844612056903372</v>
      </c>
      <c r="X18" s="96" t="e">
        <f ca="true">+IF(AND(ISNUMBER(OFFSET('Sanitation Data'!$D$10,0,10*ROW('Sanitation Data'!D12))),'Data Summary'!CM18="Yes"),OFFSET('Sanitation Data'!$D$10,0,10*ROW('Sanitation Data'!D12)),NA())</f>
        <v>#N/A</v>
      </c>
      <c r="Y18" s="96" t="e">
        <f ca="true">+IF(AND(ISNUMBER(OFFSET('Sanitation Data'!$D$11,0,10*ROW('Sanitation Data'!D12))),'Data Summary'!CN18="Yes"),OFFSET('Sanitation Data'!$D$11,0,10*ROW('Sanitation Data'!D12)),NA())</f>
        <v>#N/A</v>
      </c>
      <c r="Z18" s="96">
        <f ca="true">+IF(AND(ISNUMBER(OFFSET('Sanitation Data'!$D$12,0,10*ROW('Sanitation Data'!D12))),'Data Summary'!CO18="Yes"),OFFSET('Sanitation Data'!$D$12,0,10*ROW('Sanitation Data'!D12)),NA())</f>
        <v>46.671363619902351</v>
      </c>
      <c r="AA18" s="96" t="e">
        <f ca="true">+IF(AND(ISNUMBER(OFFSET('Sanitation Data'!$E$4,0,10*ROW('Sanitation Data'!E12))),'Data Summary'!CP18="Yes"),100-OFFSET('Sanitation Data'!$E$4,0,10*ROW('Sanitation Data'!E12)),NA())</f>
        <v>#N/A</v>
      </c>
      <c r="AB18" s="96" t="e">
        <f ca="true">+IF(AND(ISNUMBER(OFFSET('Sanitation Data'!$E$6,0,10*ROW('Sanitation Data'!E12))),'Data Summary'!CQ18="Yes"),OFFSET('Sanitation Data'!$E$6,0,10*ROW('Sanitation Data'!E12)),NA())</f>
        <v>#N/A</v>
      </c>
      <c r="AC18" s="96" t="e">
        <f ca="true">+IF(AND(ISNUMBER(OFFSET('Sanitation Data'!$E$10,0,10*ROW('Sanitation Data'!E12))),'Data Summary'!CR18="Yes"),OFFSET('Sanitation Data'!$E$10,0,10*ROW('Sanitation Data'!E12)),NA())</f>
        <v>#N/A</v>
      </c>
      <c r="AD18" s="96" t="e">
        <f ca="true">+IF(AND(ISNUMBER(OFFSET('Sanitation Data'!$E$11,0,10*ROW('Sanitation Data'!E12))),'Data Summary'!CS18="Yes"),OFFSET('Sanitation Data'!$E$11,0,10*ROW('Sanitation Data'!E12)),NA())</f>
        <v>#N/A</v>
      </c>
      <c r="AE18" s="96" t="e">
        <f ca="true">+IF(AND(ISNUMBER(OFFSET('Sanitation Data'!$E$12,0,10*ROW('Sanitation Data'!E12))),'Data Summary'!CT18="Yes"),OFFSET('Sanitation Data'!$E$12,0,10*ROW('Sanitation Data'!E12)),NA())</f>
        <v>#N/A</v>
      </c>
      <c r="AF18" s="96" t="e">
        <f ca="true">+IF(AND(ISNUMBER(OFFSET('Sanitation Data'!$F$4,0,10*ROW('Sanitation Data'!F12))),'Data Summary'!CU18="Yes"),100-OFFSET('Sanitation Data'!$F$4,0,10*ROW('Sanitation Data'!F12)),NA())</f>
        <v>#N/A</v>
      </c>
      <c r="AG18" s="96" t="e">
        <f ca="true">+IF(AND(ISNUMBER(OFFSET('Sanitation Data'!$F$6,0,10*ROW('Sanitation Data'!F12))),'Data Summary'!CV18="Yes"),OFFSET('Sanitation Data'!$F$6,0,10*ROW('Sanitation Data'!F12)),NA())</f>
        <v>#N/A</v>
      </c>
      <c r="AH18" s="96" t="e">
        <f ca="true">+IF(AND(ISNUMBER(OFFSET('Sanitation Data'!$F$10,0,10*ROW('Sanitation Data'!F12))),'Data Summary'!CW18="Yes"),OFFSET('Sanitation Data'!$F$10,0,10*ROW('Sanitation Data'!F12)),NA())</f>
        <v>#N/A</v>
      </c>
      <c r="AI18" s="96" t="e">
        <f ca="true">+IF(AND(ISNUMBER(OFFSET('Sanitation Data'!$F$11,0,10*ROW('Sanitation Data'!F12))),'Data Summary'!CX18="Yes"),OFFSET('Sanitation Data'!$F$11,0,10*ROW('Sanitation Data'!F12)),NA())</f>
        <v>#N/A</v>
      </c>
      <c r="AJ18" s="96" t="e">
        <f ca="true">+IF(AND(ISNUMBER(OFFSET('Sanitation Data'!$F$12,0,10*ROW('Sanitation Data'!F12))),'Data Summary'!CY18="Yes"),OFFSET('Sanitation Data'!$F$12,0,10*ROW('Sanitation Data'!F12)),NA())</f>
        <v>#N/A</v>
      </c>
      <c r="AK18" s="96" t="e">
        <f ca="true">+IF(AND(ISNUMBER(OFFSET('Sanitation Data'!$G$4,0,10*ROW('Sanitation Data'!G12))),'Data Summary'!CZ18="Yes"),100-OFFSET('Sanitation Data'!$G$4,0,10*ROW('Sanitation Data'!G12)),NA())</f>
        <v>#N/A</v>
      </c>
      <c r="AL18" s="96">
        <f ca="true">+IF(AND(ISNUMBER(OFFSET('Sanitation Data'!$G$6,0,10*ROW('Sanitation Data'!G12))),'Data Summary'!DA18="Yes"),OFFSET('Sanitation Data'!$G$6,0,10*ROW('Sanitation Data'!G12)),NA())</f>
        <v>80.606321934392525</v>
      </c>
      <c r="AM18" s="96" t="e">
        <f ca="true">+IF(AND(ISNUMBER(OFFSET('Sanitation Data'!$G$10,0,10*ROW('Sanitation Data'!G12))),'Data Summary'!DB18="Yes"),OFFSET('Sanitation Data'!$G$10,0,10*ROW('Sanitation Data'!G12)),NA())</f>
        <v>#N/A</v>
      </c>
      <c r="AN18" s="96" t="e">
        <f ca="true">+IF(AND(ISNUMBER(OFFSET('Sanitation Data'!$G$11,0,10*ROW('Sanitation Data'!G12))),'Data Summary'!DC18="Yes"),OFFSET('Sanitation Data'!$G$11,0,10*ROW('Sanitation Data'!G12)),NA())</f>
        <v>#N/A</v>
      </c>
      <c r="AO18" s="96">
        <f ca="true">+IF(AND(ISNUMBER(OFFSET('Sanitation Data'!$G$12,0,10*ROW('Sanitation Data'!G12))),'Data Summary'!DD18="Yes"),OFFSET('Sanitation Data'!$G$12,0,10*ROW('Sanitation Data'!G12)),NA())</f>
        <v>27.967760124713919</v>
      </c>
      <c r="AP18" s="96" t="e">
        <f ca="true">+IF(AND(ISNUMBER(OFFSET('Sanitation Data'!$H$4,0,10*ROW('Sanitation Data'!H12))),'Data Summary'!DE18="Yes"),100-OFFSET('Sanitation Data'!$H$4,0,10*ROW('Sanitation Data'!H12)),NA())</f>
        <v>#N/A</v>
      </c>
      <c r="AQ18" s="96">
        <f ca="true">+IF(AND(ISNUMBER(OFFSET('Sanitation Data'!$H$6,0,10*ROW('Sanitation Data'!H12))),'Data Summary'!DF18="Yes"),OFFSET('Sanitation Data'!$H$6,0,10*ROW('Sanitation Data'!H12)),NA())</f>
        <v>86.159756153249006</v>
      </c>
      <c r="AR18" s="96" t="e">
        <f ca="true">+IF(AND(ISNUMBER(OFFSET('Sanitation Data'!$H$10,0,10*ROW('Sanitation Data'!H12))),'Data Summary'!DG18="Yes"),OFFSET('Sanitation Data'!$H$10,0,10*ROW('Sanitation Data'!H12)),NA())</f>
        <v>#N/A</v>
      </c>
      <c r="AS18" s="96" t="e">
        <f ca="true">+IF(AND(ISNUMBER(OFFSET('Sanitation Data'!$H$11,0,10*ROW('Sanitation Data'!H12))),'Data Summary'!DH18="Yes"),OFFSET('Sanitation Data'!$H$11,0,10*ROW('Sanitation Data'!H12)),NA())</f>
        <v>#N/A</v>
      </c>
      <c r="AT18" s="96">
        <f ca="true">+IF(AND(ISNUMBER(OFFSET('Sanitation Data'!$H$12,0,10*ROW('Sanitation Data'!H12))),'Data Summary'!DI18="Yes"),OFFSET('Sanitation Data'!$H$12,0,10*ROW('Sanitation Data'!H12)),NA())</f>
        <v>43.234850906434083</v>
      </c>
      <c r="AU18" s="96" t="e">
        <f ca="true">+IF(AND(ISNUMBER(OFFSET('Sanitation Data'!$I$4,0,10*ROW('Sanitation Data'!I12))),'Data Summary'!DJ18="Yes"),100-OFFSET('Sanitation Data'!$I$4,0,10*ROW('Sanitation Data'!I12)),NA())</f>
        <v>#N/A</v>
      </c>
      <c r="AV18" s="96">
        <f ca="true">+IF(AND(ISNUMBER(OFFSET('Sanitation Data'!$I$6,0,10*ROW('Sanitation Data'!I12))),'Data Summary'!DK18="Yes"),OFFSET('Sanitation Data'!$I$6,0,10*ROW('Sanitation Data'!I12)),NA())</f>
        <v>86.74842924312405</v>
      </c>
      <c r="AW18" s="96" t="e">
        <f ca="true">+IF(AND(ISNUMBER(OFFSET('Sanitation Data'!$I$10,0,10*ROW('Sanitation Data'!I12))),'Data Summary'!DL18="Yes"),OFFSET('Sanitation Data'!$I$10,0,10*ROW('Sanitation Data'!I12)),NA())</f>
        <v>#N/A</v>
      </c>
      <c r="AX18" s="96" t="e">
        <f ca="true">+IF(AND(ISNUMBER(OFFSET('Sanitation Data'!$I$11,0,10*ROW('Sanitation Data'!I12))),'Data Summary'!DM18="Yes"),OFFSET('Sanitation Data'!$I$11,0,10*ROW('Sanitation Data'!I12)),NA())</f>
        <v>#N/A</v>
      </c>
      <c r="AY18" s="96">
        <f ca="true">+IF(AND(ISNUMBER(OFFSET('Sanitation Data'!$I$12,0,10*ROW('Sanitation Data'!I12))),'Data Summary'!DN18="Yes"),OFFSET('Sanitation Data'!$I$12,0,10*ROW('Sanitation Data'!I12)),NA())</f>
        <v>58.892980485166234</v>
      </c>
      <c r="AZ18" s="97">
        <f ca="true">+IF(AND(ISNUMBER(OFFSET('Hygiene Data'!$D$5,0,10*ROW('Hygiene Data'!D12))),'Data Summary'!DO18="Yes"),OFFSET('Hygiene Data'!$D$5,0,10*ROW('Hygiene Data'!D12)),NA())</f>
        <v>72.663402942619243</v>
      </c>
      <c r="BA18" s="97" t="e">
        <f ca="true">+IF(AND(ISNUMBER(OFFSET('Hygiene Data'!$D$7,0,10*ROW('Hygiene Data'!D12))),'Data Summary'!DP18="Yes"),OFFSET('Hygiene Data'!$D$7,0,10*ROW('Hygiene Data'!D12)),NA())</f>
        <v>#N/A</v>
      </c>
      <c r="BB18" s="97">
        <f ca="true">+IF(AND(ISNUMBER(OFFSET('Hygiene Data'!$D$9,0,10*ROW('Hygiene Data'!D12))),'Data Summary'!DQ18="Yes"),OFFSET('Hygiene Data'!$D$9,0,10*ROW('Hygiene Data'!D12)),NA())</f>
        <v>55.427120954227746</v>
      </c>
      <c r="BC18" s="97" t="e">
        <f ca="true">+IF(AND(ISNUMBER(OFFSET('Hygiene Data'!$E$5,0,10*ROW('Hygiene Data'!E12))),'Data Summary'!DR18="Yes"),OFFSET('Hygiene Data'!$E$5,0,10*ROW('Hygiene Data'!E12)),NA())</f>
        <v>#N/A</v>
      </c>
      <c r="BD18" s="97" t="e">
        <f ca="true">+IF(AND(ISNUMBER(OFFSET('Hygiene Data'!$E$7,0,10*ROW('Hygiene Data'!E12))),'Data Summary'!DS18="Yes"),OFFSET('Hygiene Data'!$E$7,0,10*ROW('Hygiene Data'!E12)),NA())</f>
        <v>#N/A</v>
      </c>
      <c r="BE18" s="97" t="e">
        <f ca="true">+IF(AND(ISNUMBER(OFFSET('Hygiene Data'!$E$9,0,10*ROW('Hygiene Data'!E12))),'Data Summary'!DT18="Yes"),OFFSET('Hygiene Data'!$E$9,0,10*ROW('Hygiene Data'!E12)),NA())</f>
        <v>#N/A</v>
      </c>
      <c r="BF18" s="97" t="e">
        <f ca="true">+IF(AND(ISNUMBER(OFFSET('Hygiene Data'!$F$5,0,10*ROW('Hygiene Data'!F12))),'Data Summary'!DU18="Yes"),OFFSET('Hygiene Data'!$F$5,0,10*ROW('Hygiene Data'!F12)),NA())</f>
        <v>#N/A</v>
      </c>
      <c r="BG18" s="97" t="e">
        <f ca="true">+IF(AND(ISNUMBER(OFFSET('Hygiene Data'!$F$7,0,10*ROW('Hygiene Data'!F12))),'Data Summary'!DV18="Yes"),OFFSET('Hygiene Data'!$F$7,0,10*ROW('Hygiene Data'!F12)),NA())</f>
        <v>#N/A</v>
      </c>
      <c r="BH18" s="97" t="e">
        <f ca="true">+IF(AND(ISNUMBER(OFFSET('Hygiene Data'!$F$9,0,10*ROW('Hygiene Data'!F12))),'Data Summary'!DW18="Yes"),OFFSET('Hygiene Data'!$F$9,0,10*ROW('Hygiene Data'!F12)),NA())</f>
        <v>#N/A</v>
      </c>
      <c r="BI18" s="97">
        <f ca="true">+IF(AND(ISNUMBER(OFFSET('Hygiene Data'!$G$5,0,10*ROW('Hygiene Data'!G12))),'Data Summary'!DX18="Yes"),OFFSET('Hygiene Data'!$G$5,0,10*ROW('Hygiene Data'!G12)),NA())</f>
        <v>62.128097117649006</v>
      </c>
      <c r="BJ18" s="97" t="e">
        <f ca="true">+IF(AND(ISNUMBER(OFFSET('Hygiene Data'!$G$7,0,10*ROW('Hygiene Data'!G12))),'Data Summary'!DY18="Yes"),OFFSET('Hygiene Data'!$G$7,0,10*ROW('Hygiene Data'!G12)),NA())</f>
        <v>#N/A</v>
      </c>
      <c r="BK18" s="97">
        <f ca="true">+IF(AND(ISNUMBER(OFFSET('Hygiene Data'!$G$9,0,10*ROW('Hygiene Data'!G12))),'Data Summary'!DZ18="Yes"),OFFSET('Hygiene Data'!$G$9,0,10*ROW('Hygiene Data'!G12)),NA())</f>
        <v>57.487810540979801</v>
      </c>
      <c r="BL18" s="97">
        <f ca="true">+IF(AND(ISNUMBER(OFFSET('Hygiene Data'!$H$5,0,10*ROW('Hygiene Data'!H12))),'Data Summary'!EA18="Yes"),OFFSET('Hygiene Data'!$H$5,0,10*ROW('Hygiene Data'!H12)),NA())</f>
        <v>75.164391068085308</v>
      </c>
      <c r="BM18" s="97" t="e">
        <f ca="true">+IF(AND(ISNUMBER(OFFSET('Hygiene Data'!$H$7,0,10*ROW('Hygiene Data'!H12))),'Data Summary'!EB18="Yes"),OFFSET('Hygiene Data'!$H$7,0,10*ROW('Hygiene Data'!H12)),NA())</f>
        <v>#N/A</v>
      </c>
      <c r="BN18" s="97">
        <f ca="true">+IF(AND(ISNUMBER(OFFSET('Hygiene Data'!$H$9,0,10*ROW('Hygiene Data'!H12))),'Data Summary'!EC18="Yes"),OFFSET('Hygiene Data'!$H$9,0,10*ROW('Hygiene Data'!H12)),NA())</f>
        <v>56.26113064523495</v>
      </c>
      <c r="BO18" s="97">
        <f ca="true">+IF(AND(ISNUMBER(OFFSET('Hygiene Data'!$I$5,0,10*ROW('Hygiene Data'!I12))),'Data Summary'!ED18="Yes"),OFFSET('Hygiene Data'!$I$5,0,10*ROW('Hygiene Data'!I12)),NA())</f>
        <v>71.116797736445719</v>
      </c>
      <c r="BP18" s="97" t="e">
        <f ca="true">+IF(AND(ISNUMBER(OFFSET('Hygiene Data'!$I$7,0,10*ROW('Hygiene Data'!I12))),'Data Summary'!EE18="Yes"),OFFSET('Hygiene Data'!$I$7,0,10*ROW('Hygiene Data'!I12)),NA())</f>
        <v>#N/A</v>
      </c>
      <c r="BQ18" s="97">
        <f ca="true">+IF(AND(ISNUMBER(OFFSET('Hygiene Data'!$I$9,0,10*ROW('Hygiene Data'!I12))),'Data Summary'!EF18="Yes"),OFFSET('Hygiene Data'!$I$9,0,10*ROW('Hygiene Data'!I12)),NA())</f>
        <v>52.904339866017558</v>
      </c>
    </row>
    <row xmlns:x14ac="http://schemas.microsoft.com/office/spreadsheetml/2009/9/ac" r="19" x14ac:dyDescent="0.2">
      <c r="A19" s="331" t="str">
        <f ca="true">+RIGHT('Data Summary'!A19,LEN('Data Summary'!A19)-9)</f>
        <v>UIS</v>
      </c>
      <c r="B19" s="36" t="str">
        <f ca="true">+IF(ISTEXT('Data Summary'!B19),'Data Summary'!B19,"")</f>
        <v>Other</v>
      </c>
      <c r="C19" s="330">
        <f ca="true">+VALUE('Data Summary'!C19)</f>
        <v>2020</v>
      </c>
      <c r="D19" s="95" t="e">
        <f ca="true">+IF(AND(ISNUMBER(OFFSET('Water Data'!$D$4,0,10*ROW('Water Data'!D13))),'Data Summary'!BS19="Yes"),100-OFFSET('Water Data'!$D$4,0,10*ROW('Water Data'!D13)),NA())</f>
        <v>#N/A</v>
      </c>
      <c r="E19" s="95" t="e">
        <f ca="true">+IF(AND(ISNUMBER(OFFSET('Water Data'!$D$6,0,10*ROW('Water Data'!D13))),'Data Summary'!BT19="Yes"),OFFSET('Water Data'!$D$6,0,10*ROW('Water Data'!D13)),NA())</f>
        <v>#N/A</v>
      </c>
      <c r="F19" s="95" t="e">
        <f ca="true">+IF(AND(ISNUMBER(OFFSET('Water Data'!$D$9,0,10*ROW('Water Data'!D13))),'Data Summary'!BU19="Yes"),OFFSET('Water Data'!$D$9,0,10*ROW('Water Data'!D13)),NA())</f>
        <v>#N/A</v>
      </c>
      <c r="G19" s="95" t="e">
        <f ca="true">+IF(AND(ISNUMBER(OFFSET('Water Data'!$E$4,0,10*ROW('Water Data'!E13))),'Data Summary'!BV19="Yes"),100-OFFSET('Water Data'!$E$4,0,10*ROW('Water Data'!E13)),NA())</f>
        <v>#N/A</v>
      </c>
      <c r="H19" s="95" t="e">
        <f ca="true">+IF(AND(ISNUMBER(OFFSET('Water Data'!$E$6,0,10*ROW('Water Data'!E13))),'Data Summary'!BW19="Yes"),OFFSET('Water Data'!$E$6,0,10*ROW('Water Data'!E13)),NA())</f>
        <v>#N/A</v>
      </c>
      <c r="I19" s="95" t="e">
        <f ca="true">+IF(AND(ISNUMBER(OFFSET('Water Data'!$E$9,0,10*ROW('Water Data'!E13))),'Data Summary'!BX19="Yes"),OFFSET('Water Data'!$E$9,0,10*ROW('Water Data'!E13)),NA())</f>
        <v>#N/A</v>
      </c>
      <c r="J19" s="95" t="e">
        <f ca="true">+IF(AND(ISNUMBER(OFFSET('Water Data'!$F$4,0,10*ROW('Water Data'!F13))),'Data Summary'!BY19="Yes"),100-OFFSET('Water Data'!$F$4,0,10*ROW('Water Data'!F13)),NA())</f>
        <v>#N/A</v>
      </c>
      <c r="K19" s="95" t="e">
        <f ca="true">+IF(AND(ISNUMBER(OFFSET('Water Data'!$F$6,0,10*ROW('Water Data'!F13))),'Data Summary'!BZ19="Yes"),OFFSET('Water Data'!$F$6,0,10*ROW('Water Data'!F13)),NA())</f>
        <v>#N/A</v>
      </c>
      <c r="L19" s="95" t="e">
        <f ca="true">+IF(AND(ISNUMBER(OFFSET('Water Data'!$F$9,0,10*ROW('Water Data'!F13))),'Data Summary'!CA19="Yes"),OFFSET('Water Data'!$F$9,0,10*ROW('Water Data'!F13)),NA())</f>
        <v>#N/A</v>
      </c>
      <c r="M19" s="95" t="e">
        <f ca="true">+IF(AND(ISNUMBER(OFFSET('Water Data'!$G$4,0,10*ROW('Water Data'!G13))),'Data Summary'!CB19="Yes"),100-OFFSET('Water Data'!$G$4,0,10*ROW('Water Data'!G13)),NA())</f>
        <v>#N/A</v>
      </c>
      <c r="N19" s="95" t="e">
        <f ca="true">+IF(AND(ISNUMBER(OFFSET('Water Data'!$G$6,0,10*ROW('Water Data'!G13))),'Data Summary'!CC19="Yes"),OFFSET('Water Data'!$G$6,0,10*ROW('Water Data'!G13)),NA())</f>
        <v>#N/A</v>
      </c>
      <c r="O19" s="95" t="e">
        <f ca="true">+IF(AND(ISNUMBER(OFFSET('Water Data'!$G$9,0,10*ROW('Water Data'!G13))),'Data Summary'!CD19="Yes"),OFFSET('Water Data'!$G$9,0,10*ROW('Water Data'!G13)),NA())</f>
        <v>#N/A</v>
      </c>
      <c r="P19" s="95" t="e">
        <f ca="true">+IF(AND(ISNUMBER(OFFSET('Water Data'!$H$4,0,10*ROW('Water Data'!H13))),'Data Summary'!CE19="Yes"),100-OFFSET('Water Data'!$H$4,0,10*ROW('Water Data'!H13)),NA())</f>
        <v>#N/A</v>
      </c>
      <c r="Q19" s="95" t="e">
        <f ca="true">+IF(AND(ISNUMBER(OFFSET('Water Data'!$H$6,0,10*ROW('Water Data'!H13))),'Data Summary'!CF19="Yes"),OFFSET('Water Data'!$H$6,0,10*ROW('Water Data'!H13)),NA())</f>
        <v>#N/A</v>
      </c>
      <c r="R19" s="95" t="e">
        <f ca="true">+IF(AND(ISNUMBER(OFFSET('Water Data'!$H$9,0,10*ROW('Water Data'!H13))),'Data Summary'!CG19="Yes"),OFFSET('Water Data'!$H$9,0,10*ROW('Water Data'!H13)),NA())</f>
        <v>#N/A</v>
      </c>
      <c r="S19" s="95" t="e">
        <f ca="true">+IF(AND(ISNUMBER(OFFSET('Water Data'!$I$4,0,10*ROW('Water Data'!I13))),'Data Summary'!CH19="Yes"),100-OFFSET('Water Data'!$I$4,0,10*ROW('Water Data'!I13)),NA())</f>
        <v>#N/A</v>
      </c>
      <c r="T19" s="95" t="e">
        <f ca="true">+IF(AND(ISNUMBER(OFFSET('Water Data'!$I$6,0,10*ROW('Water Data'!I13))),'Data Summary'!CI19="Yes"),OFFSET('Water Data'!$I$6,0,10*ROW('Water Data'!I13)),NA())</f>
        <v>#N/A</v>
      </c>
      <c r="U19" s="95" t="e">
        <f ca="true">+IF(AND(ISNUMBER(OFFSET('Water Data'!$I$9,0,10*ROW('Water Data'!I13))),'Data Summary'!CJ19="Yes"),OFFSET('Water Data'!$I$9,0,10*ROW('Water Data'!I13)),NA())</f>
        <v>#N/A</v>
      </c>
      <c r="V19" s="96" t="e">
        <f ca="true">+IF(AND(ISNUMBER(OFFSET('Sanitation Data'!$D$4,0,10*ROW('Sanitation Data'!D13))),'Data Summary'!CK19="Yes"),100-OFFSET('Sanitation Data'!$D$4,0,10*ROW('Sanitation Data'!D13)),NA())</f>
        <v>#N/A</v>
      </c>
      <c r="W19" s="96" t="e">
        <f ca="true">+IF(AND(ISNUMBER(OFFSET('Sanitation Data'!$D$6,0,10*ROW('Sanitation Data'!D13))),'Data Summary'!CL19="Yes"),OFFSET('Sanitation Data'!$D$6,0,10*ROW('Sanitation Data'!D13)),NA())</f>
        <v>#N/A</v>
      </c>
      <c r="X19" s="96" t="e">
        <f ca="true">+IF(AND(ISNUMBER(OFFSET('Sanitation Data'!$D$10,0,10*ROW('Sanitation Data'!D13))),'Data Summary'!CM19="Yes"),OFFSET('Sanitation Data'!$D$10,0,10*ROW('Sanitation Data'!D13)),NA())</f>
        <v>#N/A</v>
      </c>
      <c r="Y19" s="96" t="e">
        <f ca="true">+IF(AND(ISNUMBER(OFFSET('Sanitation Data'!$D$11,0,10*ROW('Sanitation Data'!D13))),'Data Summary'!CN19="Yes"),OFFSET('Sanitation Data'!$D$11,0,10*ROW('Sanitation Data'!D13)),NA())</f>
        <v>#N/A</v>
      </c>
      <c r="Z19" s="96" t="e">
        <f ca="true">+IF(AND(ISNUMBER(OFFSET('Sanitation Data'!$D$12,0,10*ROW('Sanitation Data'!D13))),'Data Summary'!CO19="Yes"),OFFSET('Sanitation Data'!$D$12,0,10*ROW('Sanitation Data'!D13)),NA())</f>
        <v>#N/A</v>
      </c>
      <c r="AA19" s="96" t="e">
        <f ca="true">+IF(AND(ISNUMBER(OFFSET('Sanitation Data'!$E$4,0,10*ROW('Sanitation Data'!E13))),'Data Summary'!CP19="Yes"),100-OFFSET('Sanitation Data'!$E$4,0,10*ROW('Sanitation Data'!E13)),NA())</f>
        <v>#N/A</v>
      </c>
      <c r="AB19" s="96" t="e">
        <f ca="true">+IF(AND(ISNUMBER(OFFSET('Sanitation Data'!$E$6,0,10*ROW('Sanitation Data'!E13))),'Data Summary'!CQ19="Yes"),OFFSET('Sanitation Data'!$E$6,0,10*ROW('Sanitation Data'!E13)),NA())</f>
        <v>#N/A</v>
      </c>
      <c r="AC19" s="96" t="e">
        <f ca="true">+IF(AND(ISNUMBER(OFFSET('Sanitation Data'!$E$10,0,10*ROW('Sanitation Data'!E13))),'Data Summary'!CR19="Yes"),OFFSET('Sanitation Data'!$E$10,0,10*ROW('Sanitation Data'!E13)),NA())</f>
        <v>#N/A</v>
      </c>
      <c r="AD19" s="96" t="e">
        <f ca="true">+IF(AND(ISNUMBER(OFFSET('Sanitation Data'!$E$11,0,10*ROW('Sanitation Data'!E13))),'Data Summary'!CS19="Yes"),OFFSET('Sanitation Data'!$E$11,0,10*ROW('Sanitation Data'!E13)),NA())</f>
        <v>#N/A</v>
      </c>
      <c r="AE19" s="96" t="e">
        <f ca="true">+IF(AND(ISNUMBER(OFFSET('Sanitation Data'!$E$12,0,10*ROW('Sanitation Data'!E13))),'Data Summary'!CT19="Yes"),OFFSET('Sanitation Data'!$E$12,0,10*ROW('Sanitation Data'!E13)),NA())</f>
        <v>#N/A</v>
      </c>
      <c r="AF19" s="96" t="e">
        <f ca="true">+IF(AND(ISNUMBER(OFFSET('Sanitation Data'!$F$4,0,10*ROW('Sanitation Data'!F13))),'Data Summary'!CU19="Yes"),100-OFFSET('Sanitation Data'!$F$4,0,10*ROW('Sanitation Data'!F13)),NA())</f>
        <v>#N/A</v>
      </c>
      <c r="AG19" s="96" t="e">
        <f ca="true">+IF(AND(ISNUMBER(OFFSET('Sanitation Data'!$F$6,0,10*ROW('Sanitation Data'!F13))),'Data Summary'!CV19="Yes"),OFFSET('Sanitation Data'!$F$6,0,10*ROW('Sanitation Data'!F13)),NA())</f>
        <v>#N/A</v>
      </c>
      <c r="AH19" s="96" t="e">
        <f ca="true">+IF(AND(ISNUMBER(OFFSET('Sanitation Data'!$F$10,0,10*ROW('Sanitation Data'!F13))),'Data Summary'!CW19="Yes"),OFFSET('Sanitation Data'!$F$10,0,10*ROW('Sanitation Data'!F13)),NA())</f>
        <v>#N/A</v>
      </c>
      <c r="AI19" s="96" t="e">
        <f ca="true">+IF(AND(ISNUMBER(OFFSET('Sanitation Data'!$F$11,0,10*ROW('Sanitation Data'!F13))),'Data Summary'!CX19="Yes"),OFFSET('Sanitation Data'!$F$11,0,10*ROW('Sanitation Data'!F13)),NA())</f>
        <v>#N/A</v>
      </c>
      <c r="AJ19" s="96" t="e">
        <f ca="true">+IF(AND(ISNUMBER(OFFSET('Sanitation Data'!$F$12,0,10*ROW('Sanitation Data'!F13))),'Data Summary'!CY19="Yes"),OFFSET('Sanitation Data'!$F$12,0,10*ROW('Sanitation Data'!F13)),NA())</f>
        <v>#N/A</v>
      </c>
      <c r="AK19" s="96" t="e">
        <f ca="true">+IF(AND(ISNUMBER(OFFSET('Sanitation Data'!$G$4,0,10*ROW('Sanitation Data'!G13))),'Data Summary'!CZ19="Yes"),100-OFFSET('Sanitation Data'!$G$4,0,10*ROW('Sanitation Data'!G13)),NA())</f>
        <v>#N/A</v>
      </c>
      <c r="AL19" s="96" t="e">
        <f ca="true">+IF(AND(ISNUMBER(OFFSET('Sanitation Data'!$G$6,0,10*ROW('Sanitation Data'!G13))),'Data Summary'!DA19="Yes"),OFFSET('Sanitation Data'!$G$6,0,10*ROW('Sanitation Data'!G13)),NA())</f>
        <v>#N/A</v>
      </c>
      <c r="AM19" s="96" t="e">
        <f ca="true">+IF(AND(ISNUMBER(OFFSET('Sanitation Data'!$G$10,0,10*ROW('Sanitation Data'!G13))),'Data Summary'!DB19="Yes"),OFFSET('Sanitation Data'!$G$10,0,10*ROW('Sanitation Data'!G13)),NA())</f>
        <v>#N/A</v>
      </c>
      <c r="AN19" s="96" t="e">
        <f ca="true">+IF(AND(ISNUMBER(OFFSET('Sanitation Data'!$G$11,0,10*ROW('Sanitation Data'!G13))),'Data Summary'!DC19="Yes"),OFFSET('Sanitation Data'!$G$11,0,10*ROW('Sanitation Data'!G13)),NA())</f>
        <v>#N/A</v>
      </c>
      <c r="AO19" s="96" t="e">
        <f ca="true">+IF(AND(ISNUMBER(OFFSET('Sanitation Data'!$G$12,0,10*ROW('Sanitation Data'!G13))),'Data Summary'!DD19="Yes"),OFFSET('Sanitation Data'!$G$12,0,10*ROW('Sanitation Data'!G13)),NA())</f>
        <v>#N/A</v>
      </c>
      <c r="AP19" s="96" t="e">
        <f ca="true">+IF(AND(ISNUMBER(OFFSET('Sanitation Data'!$H$4,0,10*ROW('Sanitation Data'!H13))),'Data Summary'!DE19="Yes"),100-OFFSET('Sanitation Data'!$H$4,0,10*ROW('Sanitation Data'!H13)),NA())</f>
        <v>#N/A</v>
      </c>
      <c r="AQ19" s="96" t="e">
        <f ca="true">+IF(AND(ISNUMBER(OFFSET('Sanitation Data'!$H$6,0,10*ROW('Sanitation Data'!H13))),'Data Summary'!DF19="Yes"),OFFSET('Sanitation Data'!$H$6,0,10*ROW('Sanitation Data'!H13)),NA())</f>
        <v>#N/A</v>
      </c>
      <c r="AR19" s="96" t="e">
        <f ca="true">+IF(AND(ISNUMBER(OFFSET('Sanitation Data'!$H$10,0,10*ROW('Sanitation Data'!H13))),'Data Summary'!DG19="Yes"),OFFSET('Sanitation Data'!$H$10,0,10*ROW('Sanitation Data'!H13)),NA())</f>
        <v>#N/A</v>
      </c>
      <c r="AS19" s="96" t="e">
        <f ca="true">+IF(AND(ISNUMBER(OFFSET('Sanitation Data'!$H$11,0,10*ROW('Sanitation Data'!H13))),'Data Summary'!DH19="Yes"),OFFSET('Sanitation Data'!$H$11,0,10*ROW('Sanitation Data'!H13)),NA())</f>
        <v>#N/A</v>
      </c>
      <c r="AT19" s="96" t="e">
        <f ca="true">+IF(AND(ISNUMBER(OFFSET('Sanitation Data'!$H$12,0,10*ROW('Sanitation Data'!H13))),'Data Summary'!DI19="Yes"),OFFSET('Sanitation Data'!$H$12,0,10*ROW('Sanitation Data'!H13)),NA())</f>
        <v>#N/A</v>
      </c>
      <c r="AU19" s="96" t="e">
        <f ca="true">+IF(AND(ISNUMBER(OFFSET('Sanitation Data'!$I$4,0,10*ROW('Sanitation Data'!I13))),'Data Summary'!DJ19="Yes"),100-OFFSET('Sanitation Data'!$I$4,0,10*ROW('Sanitation Data'!I13)),NA())</f>
        <v>#N/A</v>
      </c>
      <c r="AV19" s="96" t="e">
        <f ca="true">+IF(AND(ISNUMBER(OFFSET('Sanitation Data'!$I$6,0,10*ROW('Sanitation Data'!I13))),'Data Summary'!DK19="Yes"),OFFSET('Sanitation Data'!$I$6,0,10*ROW('Sanitation Data'!I13)),NA())</f>
        <v>#N/A</v>
      </c>
      <c r="AW19" s="96" t="e">
        <f ca="true">+IF(AND(ISNUMBER(OFFSET('Sanitation Data'!$I$10,0,10*ROW('Sanitation Data'!I13))),'Data Summary'!DL19="Yes"),OFFSET('Sanitation Data'!$I$10,0,10*ROW('Sanitation Data'!I13)),NA())</f>
        <v>#N/A</v>
      </c>
      <c r="AX19" s="96" t="e">
        <f ca="true">+IF(AND(ISNUMBER(OFFSET('Sanitation Data'!$I$11,0,10*ROW('Sanitation Data'!I13))),'Data Summary'!DM19="Yes"),OFFSET('Sanitation Data'!$I$11,0,10*ROW('Sanitation Data'!I13)),NA())</f>
        <v>#N/A</v>
      </c>
      <c r="AY19" s="96" t="e">
        <f ca="true">+IF(AND(ISNUMBER(OFFSET('Sanitation Data'!$I$12,0,10*ROW('Sanitation Data'!I13))),'Data Summary'!DN19="Yes"),OFFSET('Sanitation Data'!$I$12,0,10*ROW('Sanitation Data'!I13)),NA())</f>
        <v>#N/A</v>
      </c>
      <c r="AZ19" s="97" t="e">
        <f ca="true">+IF(AND(ISNUMBER(OFFSET('Hygiene Data'!$D$5,0,10*ROW('Hygiene Data'!D13))),'Data Summary'!DO19="Yes"),OFFSET('Hygiene Data'!$D$5,0,10*ROW('Hygiene Data'!D13)),NA())</f>
        <v>#N/A</v>
      </c>
      <c r="BA19" s="97" t="e">
        <f ca="true">+IF(AND(ISNUMBER(OFFSET('Hygiene Data'!$D$7,0,10*ROW('Hygiene Data'!D13))),'Data Summary'!DP19="Yes"),OFFSET('Hygiene Data'!$D$7,0,10*ROW('Hygiene Data'!D13)),NA())</f>
        <v>#N/A</v>
      </c>
      <c r="BB19" s="97" t="e">
        <f ca="true">+IF(AND(ISNUMBER(OFFSET('Hygiene Data'!$D$9,0,10*ROW('Hygiene Data'!D13))),'Data Summary'!DQ19="Yes"),OFFSET('Hygiene Data'!$D$9,0,10*ROW('Hygiene Data'!D13)),NA())</f>
        <v>#N/A</v>
      </c>
      <c r="BC19" s="97" t="e">
        <f ca="true">+IF(AND(ISNUMBER(OFFSET('Hygiene Data'!$E$5,0,10*ROW('Hygiene Data'!E13))),'Data Summary'!DR19="Yes"),OFFSET('Hygiene Data'!$E$5,0,10*ROW('Hygiene Data'!E13)),NA())</f>
        <v>#N/A</v>
      </c>
      <c r="BD19" s="97" t="e">
        <f ca="true">+IF(AND(ISNUMBER(OFFSET('Hygiene Data'!$E$7,0,10*ROW('Hygiene Data'!E13))),'Data Summary'!DS19="Yes"),OFFSET('Hygiene Data'!$E$7,0,10*ROW('Hygiene Data'!E13)),NA())</f>
        <v>#N/A</v>
      </c>
      <c r="BE19" s="97" t="e">
        <f ca="true">+IF(AND(ISNUMBER(OFFSET('Hygiene Data'!$E$9,0,10*ROW('Hygiene Data'!E13))),'Data Summary'!DT19="Yes"),OFFSET('Hygiene Data'!$E$9,0,10*ROW('Hygiene Data'!E13)),NA())</f>
        <v>#N/A</v>
      </c>
      <c r="BF19" s="97" t="e">
        <f ca="true">+IF(AND(ISNUMBER(OFFSET('Hygiene Data'!$F$5,0,10*ROW('Hygiene Data'!F13))),'Data Summary'!DU19="Yes"),OFFSET('Hygiene Data'!$F$5,0,10*ROW('Hygiene Data'!F13)),NA())</f>
        <v>#N/A</v>
      </c>
      <c r="BG19" s="97" t="e">
        <f ca="true">+IF(AND(ISNUMBER(OFFSET('Hygiene Data'!$F$7,0,10*ROW('Hygiene Data'!F13))),'Data Summary'!DV19="Yes"),OFFSET('Hygiene Data'!$F$7,0,10*ROW('Hygiene Data'!F13)),NA())</f>
        <v>#N/A</v>
      </c>
      <c r="BH19" s="97" t="e">
        <f ca="true">+IF(AND(ISNUMBER(OFFSET('Hygiene Data'!$F$9,0,10*ROW('Hygiene Data'!F13))),'Data Summary'!DW19="Yes"),OFFSET('Hygiene Data'!$F$9,0,10*ROW('Hygiene Data'!F13)),NA())</f>
        <v>#N/A</v>
      </c>
      <c r="BI19" s="97" t="e">
        <f ca="true">+IF(AND(ISNUMBER(OFFSET('Hygiene Data'!$G$5,0,10*ROW('Hygiene Data'!G13))),'Data Summary'!DX19="Yes"),OFFSET('Hygiene Data'!$G$5,0,10*ROW('Hygiene Data'!G13)),NA())</f>
        <v>#N/A</v>
      </c>
      <c r="BJ19" s="97" t="e">
        <f ca="true">+IF(AND(ISNUMBER(OFFSET('Hygiene Data'!$G$7,0,10*ROW('Hygiene Data'!G13))),'Data Summary'!DY19="Yes"),OFFSET('Hygiene Data'!$G$7,0,10*ROW('Hygiene Data'!G13)),NA())</f>
        <v>#N/A</v>
      </c>
      <c r="BK19" s="97" t="e">
        <f ca="true">+IF(AND(ISNUMBER(OFFSET('Hygiene Data'!$G$9,0,10*ROW('Hygiene Data'!G13))),'Data Summary'!DZ19="Yes"),OFFSET('Hygiene Data'!$G$9,0,10*ROW('Hygiene Data'!G13)),NA())</f>
        <v>#N/A</v>
      </c>
      <c r="BL19" s="97" t="e">
        <f ca="true">+IF(AND(ISNUMBER(OFFSET('Hygiene Data'!$H$5,0,10*ROW('Hygiene Data'!H13))),'Data Summary'!EA19="Yes"),OFFSET('Hygiene Data'!$H$5,0,10*ROW('Hygiene Data'!H13)),NA())</f>
        <v>#N/A</v>
      </c>
      <c r="BM19" s="97" t="e">
        <f ca="true">+IF(AND(ISNUMBER(OFFSET('Hygiene Data'!$H$7,0,10*ROW('Hygiene Data'!H13))),'Data Summary'!EB19="Yes"),OFFSET('Hygiene Data'!$H$7,0,10*ROW('Hygiene Data'!H13)),NA())</f>
        <v>#N/A</v>
      </c>
      <c r="BN19" s="97" t="e">
        <f ca="true">+IF(AND(ISNUMBER(OFFSET('Hygiene Data'!$H$9,0,10*ROW('Hygiene Data'!H13))),'Data Summary'!EC19="Yes"),OFFSET('Hygiene Data'!$H$9,0,10*ROW('Hygiene Data'!H13)),NA())</f>
        <v>#N/A</v>
      </c>
      <c r="BO19" s="97" t="e">
        <f ca="true">+IF(AND(ISNUMBER(OFFSET('Hygiene Data'!$I$5,0,10*ROW('Hygiene Data'!I13))),'Data Summary'!ED19="Yes"),OFFSET('Hygiene Data'!$I$5,0,10*ROW('Hygiene Data'!I13)),NA())</f>
        <v>#N/A</v>
      </c>
      <c r="BP19" s="97" t="e">
        <f ca="true">+IF(AND(ISNUMBER(OFFSET('Hygiene Data'!$I$7,0,10*ROW('Hygiene Data'!I13))),'Data Summary'!EE19="Yes"),OFFSET('Hygiene Data'!$I$7,0,10*ROW('Hygiene Data'!I13)),NA())</f>
        <v>#N/A</v>
      </c>
      <c r="BQ19" s="97" t="e">
        <f ca="true">+IF(AND(ISNUMBER(OFFSET('Hygiene Data'!$I$9,0,10*ROW('Hygiene Data'!I13))),'Data Summary'!EF19="Yes"),OFFSET('Hygiene Data'!$I$9,0,10*ROW('Hygiene Data'!I13)),NA())</f>
        <v>#N/A</v>
      </c>
    </row>
    <row xmlns:x14ac="http://schemas.microsoft.com/office/spreadsheetml/2009/9/ac" r="20" x14ac:dyDescent="0.2">
      <c r="A20" s="331" t="str">
        <f ca="true">+RIGHT('Data Summary'!A20,LEN('Data Summary'!A20)-9)</f>
        <v>UIS</v>
      </c>
      <c r="B20" s="36" t="str">
        <f ca="true">+IF(ISTEXT('Data Summary'!B20),'Data Summary'!B20,"")</f>
        <v>Other</v>
      </c>
      <c r="C20" s="330">
        <f ca="true">+VALUE('Data Summary'!C20)</f>
        <v>2021</v>
      </c>
      <c r="D20" s="95" t="e">
        <f ca="true">+IF(AND(ISNUMBER(OFFSET('Water Data'!$D$4,0,10*ROW('Water Data'!D14))),'Data Summary'!BS20="Yes"),100-OFFSET('Water Data'!$D$4,0,10*ROW('Water Data'!D14)),NA())</f>
        <v>#N/A</v>
      </c>
      <c r="E20" s="95" t="e">
        <f ca="true">+IF(AND(ISNUMBER(OFFSET('Water Data'!$D$6,0,10*ROW('Water Data'!D14))),'Data Summary'!BT20="Yes"),OFFSET('Water Data'!$D$6,0,10*ROW('Water Data'!D14)),NA())</f>
        <v>#N/A</v>
      </c>
      <c r="F20" s="95" t="e">
        <f ca="true">+IF(AND(ISNUMBER(OFFSET('Water Data'!$D$9,0,10*ROW('Water Data'!D14))),'Data Summary'!BU20="Yes"),OFFSET('Water Data'!$D$9,0,10*ROW('Water Data'!D14)),NA())</f>
        <v>#N/A</v>
      </c>
      <c r="G20" s="95" t="e">
        <f ca="true">+IF(AND(ISNUMBER(OFFSET('Water Data'!$E$4,0,10*ROW('Water Data'!E14))),'Data Summary'!BV20="Yes"),100-OFFSET('Water Data'!$E$4,0,10*ROW('Water Data'!E14)),NA())</f>
        <v>#N/A</v>
      </c>
      <c r="H20" s="95" t="e">
        <f ca="true">+IF(AND(ISNUMBER(OFFSET('Water Data'!$E$6,0,10*ROW('Water Data'!E14))),'Data Summary'!BW20="Yes"),OFFSET('Water Data'!$E$6,0,10*ROW('Water Data'!E14)),NA())</f>
        <v>#N/A</v>
      </c>
      <c r="I20" s="95" t="e">
        <f ca="true">+IF(AND(ISNUMBER(OFFSET('Water Data'!$E$9,0,10*ROW('Water Data'!E14))),'Data Summary'!BX20="Yes"),OFFSET('Water Data'!$E$9,0,10*ROW('Water Data'!E14)),NA())</f>
        <v>#N/A</v>
      </c>
      <c r="J20" s="95" t="e">
        <f ca="true">+IF(AND(ISNUMBER(OFFSET('Water Data'!$F$4,0,10*ROW('Water Data'!F14))),'Data Summary'!BY20="Yes"),100-OFFSET('Water Data'!$F$4,0,10*ROW('Water Data'!F14)),NA())</f>
        <v>#N/A</v>
      </c>
      <c r="K20" s="95" t="e">
        <f ca="true">+IF(AND(ISNUMBER(OFFSET('Water Data'!$F$6,0,10*ROW('Water Data'!F14))),'Data Summary'!BZ20="Yes"),OFFSET('Water Data'!$F$6,0,10*ROW('Water Data'!F14)),NA())</f>
        <v>#N/A</v>
      </c>
      <c r="L20" s="95" t="e">
        <f ca="true">+IF(AND(ISNUMBER(OFFSET('Water Data'!$F$9,0,10*ROW('Water Data'!F14))),'Data Summary'!CA20="Yes"),OFFSET('Water Data'!$F$9,0,10*ROW('Water Data'!F14)),NA())</f>
        <v>#N/A</v>
      </c>
      <c r="M20" s="95" t="e">
        <f ca="true">+IF(AND(ISNUMBER(OFFSET('Water Data'!$G$4,0,10*ROW('Water Data'!G14))),'Data Summary'!CB20="Yes"),100-OFFSET('Water Data'!$G$4,0,10*ROW('Water Data'!G14)),NA())</f>
        <v>#N/A</v>
      </c>
      <c r="N20" s="95" t="e">
        <f ca="true">+IF(AND(ISNUMBER(OFFSET('Water Data'!$G$6,0,10*ROW('Water Data'!G14))),'Data Summary'!CC20="Yes"),OFFSET('Water Data'!$G$6,0,10*ROW('Water Data'!G14)),NA())</f>
        <v>#N/A</v>
      </c>
      <c r="O20" s="95" t="e">
        <f ca="true">+IF(AND(ISNUMBER(OFFSET('Water Data'!$G$9,0,10*ROW('Water Data'!G14))),'Data Summary'!CD20="Yes"),OFFSET('Water Data'!$G$9,0,10*ROW('Water Data'!G14)),NA())</f>
        <v>#N/A</v>
      </c>
      <c r="P20" s="95" t="e">
        <f ca="true">+IF(AND(ISNUMBER(OFFSET('Water Data'!$H$4,0,10*ROW('Water Data'!H14))),'Data Summary'!CE20="Yes"),100-OFFSET('Water Data'!$H$4,0,10*ROW('Water Data'!H14)),NA())</f>
        <v>#N/A</v>
      </c>
      <c r="Q20" s="95" t="e">
        <f ca="true">+IF(AND(ISNUMBER(OFFSET('Water Data'!$H$6,0,10*ROW('Water Data'!H14))),'Data Summary'!CF20="Yes"),OFFSET('Water Data'!$H$6,0,10*ROW('Water Data'!H14)),NA())</f>
        <v>#N/A</v>
      </c>
      <c r="R20" s="95" t="e">
        <f ca="true">+IF(AND(ISNUMBER(OFFSET('Water Data'!$H$9,0,10*ROW('Water Data'!H14))),'Data Summary'!CG20="Yes"),OFFSET('Water Data'!$H$9,0,10*ROW('Water Data'!H14)),NA())</f>
        <v>#N/A</v>
      </c>
      <c r="S20" s="95" t="e">
        <f ca="true">+IF(AND(ISNUMBER(OFFSET('Water Data'!$I$4,0,10*ROW('Water Data'!I14))),'Data Summary'!CH20="Yes"),100-OFFSET('Water Data'!$I$4,0,10*ROW('Water Data'!I14)),NA())</f>
        <v>#N/A</v>
      </c>
      <c r="T20" s="95" t="e">
        <f ca="true">+IF(AND(ISNUMBER(OFFSET('Water Data'!$I$6,0,10*ROW('Water Data'!I14))),'Data Summary'!CI20="Yes"),OFFSET('Water Data'!$I$6,0,10*ROW('Water Data'!I14)),NA())</f>
        <v>#N/A</v>
      </c>
      <c r="U20" s="95" t="e">
        <f ca="true">+IF(AND(ISNUMBER(OFFSET('Water Data'!$I$9,0,10*ROW('Water Data'!I14))),'Data Summary'!CJ20="Yes"),OFFSET('Water Data'!$I$9,0,10*ROW('Water Data'!I14)),NA())</f>
        <v>#N/A</v>
      </c>
      <c r="V20" s="96" t="e">
        <f ca="true">+IF(AND(ISNUMBER(OFFSET('Sanitation Data'!$D$4,0,10*ROW('Sanitation Data'!D14))),'Data Summary'!CK20="Yes"),100-OFFSET('Sanitation Data'!$D$4,0,10*ROW('Sanitation Data'!D14)),NA())</f>
        <v>#N/A</v>
      </c>
      <c r="W20" s="96" t="e">
        <f ca="true">+IF(AND(ISNUMBER(OFFSET('Sanitation Data'!$D$6,0,10*ROW('Sanitation Data'!D14))),'Data Summary'!CL20="Yes"),OFFSET('Sanitation Data'!$D$6,0,10*ROW('Sanitation Data'!D14)),NA())</f>
        <v>#N/A</v>
      </c>
      <c r="X20" s="96" t="e">
        <f ca="true">+IF(AND(ISNUMBER(OFFSET('Sanitation Data'!$D$10,0,10*ROW('Sanitation Data'!D14))),'Data Summary'!CM20="Yes"),OFFSET('Sanitation Data'!$D$10,0,10*ROW('Sanitation Data'!D14)),NA())</f>
        <v>#N/A</v>
      </c>
      <c r="Y20" s="96" t="e">
        <f ca="true">+IF(AND(ISNUMBER(OFFSET('Sanitation Data'!$D$11,0,10*ROW('Sanitation Data'!D14))),'Data Summary'!CN20="Yes"),OFFSET('Sanitation Data'!$D$11,0,10*ROW('Sanitation Data'!D14)),NA())</f>
        <v>#N/A</v>
      </c>
      <c r="Z20" s="96" t="e">
        <f ca="true">+IF(AND(ISNUMBER(OFFSET('Sanitation Data'!$D$12,0,10*ROW('Sanitation Data'!D14))),'Data Summary'!CO20="Yes"),OFFSET('Sanitation Data'!$D$12,0,10*ROW('Sanitation Data'!D14)),NA())</f>
        <v>#N/A</v>
      </c>
      <c r="AA20" s="96" t="e">
        <f ca="true">+IF(AND(ISNUMBER(OFFSET('Sanitation Data'!$E$4,0,10*ROW('Sanitation Data'!E14))),'Data Summary'!CP20="Yes"),100-OFFSET('Sanitation Data'!$E$4,0,10*ROW('Sanitation Data'!E14)),NA())</f>
        <v>#N/A</v>
      </c>
      <c r="AB20" s="96" t="e">
        <f ca="true">+IF(AND(ISNUMBER(OFFSET('Sanitation Data'!$E$6,0,10*ROW('Sanitation Data'!E14))),'Data Summary'!CQ20="Yes"),OFFSET('Sanitation Data'!$E$6,0,10*ROW('Sanitation Data'!E14)),NA())</f>
        <v>#N/A</v>
      </c>
      <c r="AC20" s="96" t="e">
        <f ca="true">+IF(AND(ISNUMBER(OFFSET('Sanitation Data'!$E$10,0,10*ROW('Sanitation Data'!E14))),'Data Summary'!CR20="Yes"),OFFSET('Sanitation Data'!$E$10,0,10*ROW('Sanitation Data'!E14)),NA())</f>
        <v>#N/A</v>
      </c>
      <c r="AD20" s="96" t="e">
        <f ca="true">+IF(AND(ISNUMBER(OFFSET('Sanitation Data'!$E$11,0,10*ROW('Sanitation Data'!E14))),'Data Summary'!CS20="Yes"),OFFSET('Sanitation Data'!$E$11,0,10*ROW('Sanitation Data'!E14)),NA())</f>
        <v>#N/A</v>
      </c>
      <c r="AE20" s="96" t="e">
        <f ca="true">+IF(AND(ISNUMBER(OFFSET('Sanitation Data'!$E$12,0,10*ROW('Sanitation Data'!E14))),'Data Summary'!CT20="Yes"),OFFSET('Sanitation Data'!$E$12,0,10*ROW('Sanitation Data'!E14)),NA())</f>
        <v>#N/A</v>
      </c>
      <c r="AF20" s="96" t="e">
        <f ca="true">+IF(AND(ISNUMBER(OFFSET('Sanitation Data'!$F$4,0,10*ROW('Sanitation Data'!F14))),'Data Summary'!CU20="Yes"),100-OFFSET('Sanitation Data'!$F$4,0,10*ROW('Sanitation Data'!F14)),NA())</f>
        <v>#N/A</v>
      </c>
      <c r="AG20" s="96" t="e">
        <f ca="true">+IF(AND(ISNUMBER(OFFSET('Sanitation Data'!$F$6,0,10*ROW('Sanitation Data'!F14))),'Data Summary'!CV20="Yes"),OFFSET('Sanitation Data'!$F$6,0,10*ROW('Sanitation Data'!F14)),NA())</f>
        <v>#N/A</v>
      </c>
      <c r="AH20" s="96" t="e">
        <f ca="true">+IF(AND(ISNUMBER(OFFSET('Sanitation Data'!$F$10,0,10*ROW('Sanitation Data'!F14))),'Data Summary'!CW20="Yes"),OFFSET('Sanitation Data'!$F$10,0,10*ROW('Sanitation Data'!F14)),NA())</f>
        <v>#N/A</v>
      </c>
      <c r="AI20" s="96" t="e">
        <f ca="true">+IF(AND(ISNUMBER(OFFSET('Sanitation Data'!$F$11,0,10*ROW('Sanitation Data'!F14))),'Data Summary'!CX20="Yes"),OFFSET('Sanitation Data'!$F$11,0,10*ROW('Sanitation Data'!F14)),NA())</f>
        <v>#N/A</v>
      </c>
      <c r="AJ20" s="96" t="e">
        <f ca="true">+IF(AND(ISNUMBER(OFFSET('Sanitation Data'!$F$12,0,10*ROW('Sanitation Data'!F14))),'Data Summary'!CY20="Yes"),OFFSET('Sanitation Data'!$F$12,0,10*ROW('Sanitation Data'!F14)),NA())</f>
        <v>#N/A</v>
      </c>
      <c r="AK20" s="96" t="e">
        <f ca="true">+IF(AND(ISNUMBER(OFFSET('Sanitation Data'!$G$4,0,10*ROW('Sanitation Data'!G14))),'Data Summary'!CZ20="Yes"),100-OFFSET('Sanitation Data'!$G$4,0,10*ROW('Sanitation Data'!G14)),NA())</f>
        <v>#N/A</v>
      </c>
      <c r="AL20" s="96" t="e">
        <f ca="true">+IF(AND(ISNUMBER(OFFSET('Sanitation Data'!$G$6,0,10*ROW('Sanitation Data'!G14))),'Data Summary'!DA20="Yes"),OFFSET('Sanitation Data'!$G$6,0,10*ROW('Sanitation Data'!G14)),NA())</f>
        <v>#N/A</v>
      </c>
      <c r="AM20" s="96" t="e">
        <f ca="true">+IF(AND(ISNUMBER(OFFSET('Sanitation Data'!$G$10,0,10*ROW('Sanitation Data'!G14))),'Data Summary'!DB20="Yes"),OFFSET('Sanitation Data'!$G$10,0,10*ROW('Sanitation Data'!G14)),NA())</f>
        <v>#N/A</v>
      </c>
      <c r="AN20" s="96" t="e">
        <f ca="true">+IF(AND(ISNUMBER(OFFSET('Sanitation Data'!$G$11,0,10*ROW('Sanitation Data'!G14))),'Data Summary'!DC20="Yes"),OFFSET('Sanitation Data'!$G$11,0,10*ROW('Sanitation Data'!G14)),NA())</f>
        <v>#N/A</v>
      </c>
      <c r="AO20" s="96" t="e">
        <f ca="true">+IF(AND(ISNUMBER(OFFSET('Sanitation Data'!$G$12,0,10*ROW('Sanitation Data'!G14))),'Data Summary'!DD20="Yes"),OFFSET('Sanitation Data'!$G$12,0,10*ROW('Sanitation Data'!G14)),NA())</f>
        <v>#N/A</v>
      </c>
      <c r="AP20" s="96" t="e">
        <f ca="true">+IF(AND(ISNUMBER(OFFSET('Sanitation Data'!$H$4,0,10*ROW('Sanitation Data'!H14))),'Data Summary'!DE20="Yes"),100-OFFSET('Sanitation Data'!$H$4,0,10*ROW('Sanitation Data'!H14)),NA())</f>
        <v>#N/A</v>
      </c>
      <c r="AQ20" s="96" t="e">
        <f ca="true">+IF(AND(ISNUMBER(OFFSET('Sanitation Data'!$H$6,0,10*ROW('Sanitation Data'!H14))),'Data Summary'!DF20="Yes"),OFFSET('Sanitation Data'!$H$6,0,10*ROW('Sanitation Data'!H14)),NA())</f>
        <v>#N/A</v>
      </c>
      <c r="AR20" s="96" t="e">
        <f ca="true">+IF(AND(ISNUMBER(OFFSET('Sanitation Data'!$H$10,0,10*ROW('Sanitation Data'!H14))),'Data Summary'!DG20="Yes"),OFFSET('Sanitation Data'!$H$10,0,10*ROW('Sanitation Data'!H14)),NA())</f>
        <v>#N/A</v>
      </c>
      <c r="AS20" s="96" t="e">
        <f ca="true">+IF(AND(ISNUMBER(OFFSET('Sanitation Data'!$H$11,0,10*ROW('Sanitation Data'!H14))),'Data Summary'!DH20="Yes"),OFFSET('Sanitation Data'!$H$11,0,10*ROW('Sanitation Data'!H14)),NA())</f>
        <v>#N/A</v>
      </c>
      <c r="AT20" s="96" t="e">
        <f ca="true">+IF(AND(ISNUMBER(OFFSET('Sanitation Data'!$H$12,0,10*ROW('Sanitation Data'!H14))),'Data Summary'!DI20="Yes"),OFFSET('Sanitation Data'!$H$12,0,10*ROW('Sanitation Data'!H14)),NA())</f>
        <v>#N/A</v>
      </c>
      <c r="AU20" s="96" t="e">
        <f ca="true">+IF(AND(ISNUMBER(OFFSET('Sanitation Data'!$I$4,0,10*ROW('Sanitation Data'!I14))),'Data Summary'!DJ20="Yes"),100-OFFSET('Sanitation Data'!$I$4,0,10*ROW('Sanitation Data'!I14)),NA())</f>
        <v>#N/A</v>
      </c>
      <c r="AV20" s="96" t="e">
        <f ca="true">+IF(AND(ISNUMBER(OFFSET('Sanitation Data'!$I$6,0,10*ROW('Sanitation Data'!I14))),'Data Summary'!DK20="Yes"),OFFSET('Sanitation Data'!$I$6,0,10*ROW('Sanitation Data'!I14)),NA())</f>
        <v>#N/A</v>
      </c>
      <c r="AW20" s="96" t="e">
        <f ca="true">+IF(AND(ISNUMBER(OFFSET('Sanitation Data'!$I$10,0,10*ROW('Sanitation Data'!I14))),'Data Summary'!DL20="Yes"),OFFSET('Sanitation Data'!$I$10,0,10*ROW('Sanitation Data'!I14)),NA())</f>
        <v>#N/A</v>
      </c>
      <c r="AX20" s="96" t="e">
        <f ca="true">+IF(AND(ISNUMBER(OFFSET('Sanitation Data'!$I$11,0,10*ROW('Sanitation Data'!I14))),'Data Summary'!DM20="Yes"),OFFSET('Sanitation Data'!$I$11,0,10*ROW('Sanitation Data'!I14)),NA())</f>
        <v>#N/A</v>
      </c>
      <c r="AY20" s="96" t="e">
        <f ca="true">+IF(AND(ISNUMBER(OFFSET('Sanitation Data'!$I$12,0,10*ROW('Sanitation Data'!I14))),'Data Summary'!DN20="Yes"),OFFSET('Sanitation Data'!$I$12,0,10*ROW('Sanitation Data'!I14)),NA())</f>
        <v>#N/A</v>
      </c>
      <c r="AZ20" s="97" t="e">
        <f ca="true">+IF(AND(ISNUMBER(OFFSET('Hygiene Data'!$D$5,0,10*ROW('Hygiene Data'!D14))),'Data Summary'!DO20="Yes"),OFFSET('Hygiene Data'!$D$5,0,10*ROW('Hygiene Data'!D14)),NA())</f>
        <v>#N/A</v>
      </c>
      <c r="BA20" s="97" t="e">
        <f ca="true">+IF(AND(ISNUMBER(OFFSET('Hygiene Data'!$D$7,0,10*ROW('Hygiene Data'!D14))),'Data Summary'!DP20="Yes"),OFFSET('Hygiene Data'!$D$7,0,10*ROW('Hygiene Data'!D14)),NA())</f>
        <v>#N/A</v>
      </c>
      <c r="BB20" s="97" t="e">
        <f ca="true">+IF(AND(ISNUMBER(OFFSET('Hygiene Data'!$D$9,0,10*ROW('Hygiene Data'!D14))),'Data Summary'!DQ20="Yes"),OFFSET('Hygiene Data'!$D$9,0,10*ROW('Hygiene Data'!D14)),NA())</f>
        <v>#N/A</v>
      </c>
      <c r="BC20" s="97" t="e">
        <f ca="true">+IF(AND(ISNUMBER(OFFSET('Hygiene Data'!$E$5,0,10*ROW('Hygiene Data'!E14))),'Data Summary'!DR20="Yes"),OFFSET('Hygiene Data'!$E$5,0,10*ROW('Hygiene Data'!E14)),NA())</f>
        <v>#N/A</v>
      </c>
      <c r="BD20" s="97" t="e">
        <f ca="true">+IF(AND(ISNUMBER(OFFSET('Hygiene Data'!$E$7,0,10*ROW('Hygiene Data'!E14))),'Data Summary'!DS20="Yes"),OFFSET('Hygiene Data'!$E$7,0,10*ROW('Hygiene Data'!E14)),NA())</f>
        <v>#N/A</v>
      </c>
      <c r="BE20" s="97" t="e">
        <f ca="true">+IF(AND(ISNUMBER(OFFSET('Hygiene Data'!$E$9,0,10*ROW('Hygiene Data'!E14))),'Data Summary'!DT20="Yes"),OFFSET('Hygiene Data'!$E$9,0,10*ROW('Hygiene Data'!E14)),NA())</f>
        <v>#N/A</v>
      </c>
      <c r="BF20" s="97" t="e">
        <f ca="true">+IF(AND(ISNUMBER(OFFSET('Hygiene Data'!$F$5,0,10*ROW('Hygiene Data'!F14))),'Data Summary'!DU20="Yes"),OFFSET('Hygiene Data'!$F$5,0,10*ROW('Hygiene Data'!F14)),NA())</f>
        <v>#N/A</v>
      </c>
      <c r="BG20" s="97" t="e">
        <f ca="true">+IF(AND(ISNUMBER(OFFSET('Hygiene Data'!$F$7,0,10*ROW('Hygiene Data'!F14))),'Data Summary'!DV20="Yes"),OFFSET('Hygiene Data'!$F$7,0,10*ROW('Hygiene Data'!F14)),NA())</f>
        <v>#N/A</v>
      </c>
      <c r="BH20" s="97" t="e">
        <f ca="true">+IF(AND(ISNUMBER(OFFSET('Hygiene Data'!$F$9,0,10*ROW('Hygiene Data'!F14))),'Data Summary'!DW20="Yes"),OFFSET('Hygiene Data'!$F$9,0,10*ROW('Hygiene Data'!F14)),NA())</f>
        <v>#N/A</v>
      </c>
      <c r="BI20" s="97" t="e">
        <f ca="true">+IF(AND(ISNUMBER(OFFSET('Hygiene Data'!$G$5,0,10*ROW('Hygiene Data'!G14))),'Data Summary'!DX20="Yes"),OFFSET('Hygiene Data'!$G$5,0,10*ROW('Hygiene Data'!G14)),NA())</f>
        <v>#N/A</v>
      </c>
      <c r="BJ20" s="97" t="e">
        <f ca="true">+IF(AND(ISNUMBER(OFFSET('Hygiene Data'!$G$7,0,10*ROW('Hygiene Data'!G14))),'Data Summary'!DY20="Yes"),OFFSET('Hygiene Data'!$G$7,0,10*ROW('Hygiene Data'!G14)),NA())</f>
        <v>#N/A</v>
      </c>
      <c r="BK20" s="97" t="e">
        <f ca="true">+IF(AND(ISNUMBER(OFFSET('Hygiene Data'!$G$9,0,10*ROW('Hygiene Data'!G14))),'Data Summary'!DZ20="Yes"),OFFSET('Hygiene Data'!$G$9,0,10*ROW('Hygiene Data'!G14)),NA())</f>
        <v>#N/A</v>
      </c>
      <c r="BL20" s="97" t="e">
        <f ca="true">+IF(AND(ISNUMBER(OFFSET('Hygiene Data'!$H$5,0,10*ROW('Hygiene Data'!H14))),'Data Summary'!EA20="Yes"),OFFSET('Hygiene Data'!$H$5,0,10*ROW('Hygiene Data'!H14)),NA())</f>
        <v>#N/A</v>
      </c>
      <c r="BM20" s="97" t="e">
        <f ca="true">+IF(AND(ISNUMBER(OFFSET('Hygiene Data'!$H$7,0,10*ROW('Hygiene Data'!H14))),'Data Summary'!EB20="Yes"),OFFSET('Hygiene Data'!$H$7,0,10*ROW('Hygiene Data'!H14)),NA())</f>
        <v>#N/A</v>
      </c>
      <c r="BN20" s="97" t="e">
        <f ca="true">+IF(AND(ISNUMBER(OFFSET('Hygiene Data'!$H$9,0,10*ROW('Hygiene Data'!H14))),'Data Summary'!EC20="Yes"),OFFSET('Hygiene Data'!$H$9,0,10*ROW('Hygiene Data'!H14)),NA())</f>
        <v>#N/A</v>
      </c>
      <c r="BO20" s="97" t="e">
        <f ca="true">+IF(AND(ISNUMBER(OFFSET('Hygiene Data'!$I$5,0,10*ROW('Hygiene Data'!I14))),'Data Summary'!ED20="Yes"),OFFSET('Hygiene Data'!$I$5,0,10*ROW('Hygiene Data'!I14)),NA())</f>
        <v>#N/A</v>
      </c>
      <c r="BP20" s="97" t="e">
        <f ca="true">+IF(AND(ISNUMBER(OFFSET('Hygiene Data'!$I$7,0,10*ROW('Hygiene Data'!I14))),'Data Summary'!EE20="Yes"),OFFSET('Hygiene Data'!$I$7,0,10*ROW('Hygiene Data'!I14)),NA())</f>
        <v>#N/A</v>
      </c>
      <c r="BQ20" s="97" t="e">
        <f ca="true">+IF(AND(ISNUMBER(OFFSET('Hygiene Data'!$I$9,0,10*ROW('Hygiene Data'!I14))),'Data Summary'!EF20="Yes"),OFFSET('Hygiene Data'!$I$9,0,10*ROW('Hygiene Data'!I14)),NA())</f>
        <v>#N/A</v>
      </c>
    </row>
    <row xmlns:x14ac="http://schemas.microsoft.com/office/spreadsheetml/2009/9/ac" r="21" x14ac:dyDescent="0.2">
      <c r="A21" s="331" t="str">
        <f ca="true">+RIGHT('Data Summary'!A21,LEN('Data Summary'!A21)-9)</f>
        <v>EMIS</v>
      </c>
      <c r="B21" s="36" t="str">
        <f ca="true">+IF(ISTEXT('Data Summary'!B21),'Data Summary'!B21,"")</f>
        <v>EMIS</v>
      </c>
      <c r="C21" s="330">
        <f ca="true">+VALUE('Data Summary'!C21)</f>
        <v>2021</v>
      </c>
      <c r="D21" s="95" t="e">
        <f ca="true">+IF(AND(ISNUMBER(OFFSET('Water Data'!$D$4,0,10*ROW('Water Data'!D15))),'Data Summary'!BS21="Yes"),100-OFFSET('Water Data'!$D$4,0,10*ROW('Water Data'!D15)),NA())</f>
        <v>#N/A</v>
      </c>
      <c r="E21" s="95" t="e">
        <f ca="true">+IF(AND(ISNUMBER(OFFSET('Water Data'!$D$6,0,10*ROW('Water Data'!D15))),'Data Summary'!BT21="Yes"),OFFSET('Water Data'!$D$6,0,10*ROW('Water Data'!D15)),NA())</f>
        <v>#N/A</v>
      </c>
      <c r="F21" s="95" t="e">
        <f ca="true">+IF(AND(ISNUMBER(OFFSET('Water Data'!$D$9,0,10*ROW('Water Data'!D15))),'Data Summary'!BU21="Yes"),OFFSET('Water Data'!$D$9,0,10*ROW('Water Data'!D15)),NA())</f>
        <v>#N/A</v>
      </c>
      <c r="G21" s="95" t="e">
        <f ca="true">+IF(AND(ISNUMBER(OFFSET('Water Data'!$E$4,0,10*ROW('Water Data'!E15))),'Data Summary'!BV21="Yes"),100-OFFSET('Water Data'!$E$4,0,10*ROW('Water Data'!E15)),NA())</f>
        <v>#N/A</v>
      </c>
      <c r="H21" s="95" t="e">
        <f ca="true">+IF(AND(ISNUMBER(OFFSET('Water Data'!$E$6,0,10*ROW('Water Data'!E15))),'Data Summary'!BW21="Yes"),OFFSET('Water Data'!$E$6,0,10*ROW('Water Data'!E15)),NA())</f>
        <v>#N/A</v>
      </c>
      <c r="I21" s="95" t="e">
        <f ca="true">+IF(AND(ISNUMBER(OFFSET('Water Data'!$E$9,0,10*ROW('Water Data'!E15))),'Data Summary'!BX21="Yes"),OFFSET('Water Data'!$E$9,0,10*ROW('Water Data'!E15)),NA())</f>
        <v>#N/A</v>
      </c>
      <c r="J21" s="95" t="e">
        <f ca="true">+IF(AND(ISNUMBER(OFFSET('Water Data'!$F$4,0,10*ROW('Water Data'!F15))),'Data Summary'!BY21="Yes"),100-OFFSET('Water Data'!$F$4,0,10*ROW('Water Data'!F15)),NA())</f>
        <v>#N/A</v>
      </c>
      <c r="K21" s="95" t="e">
        <f ca="true">+IF(AND(ISNUMBER(OFFSET('Water Data'!$F$6,0,10*ROW('Water Data'!F15))),'Data Summary'!BZ21="Yes"),OFFSET('Water Data'!$F$6,0,10*ROW('Water Data'!F15)),NA())</f>
        <v>#N/A</v>
      </c>
      <c r="L21" s="95" t="e">
        <f ca="true">+IF(AND(ISNUMBER(OFFSET('Water Data'!$F$9,0,10*ROW('Water Data'!F15))),'Data Summary'!CA21="Yes"),OFFSET('Water Data'!$F$9,0,10*ROW('Water Data'!F15)),NA())</f>
        <v>#N/A</v>
      </c>
      <c r="M21" s="95" t="e">
        <f ca="true">+IF(AND(ISNUMBER(OFFSET('Water Data'!$G$4,0,10*ROW('Water Data'!G15))),'Data Summary'!CB21="Yes"),100-OFFSET('Water Data'!$G$4,0,10*ROW('Water Data'!G15)),NA())</f>
        <v>#N/A</v>
      </c>
      <c r="N21" s="95" t="e">
        <f ca="true">+IF(AND(ISNUMBER(OFFSET('Water Data'!$G$6,0,10*ROW('Water Data'!G15))),'Data Summary'!CC21="Yes"),OFFSET('Water Data'!$G$6,0,10*ROW('Water Data'!G15)),NA())</f>
        <v>#N/A</v>
      </c>
      <c r="O21" s="95" t="e">
        <f ca="true">+IF(AND(ISNUMBER(OFFSET('Water Data'!$G$9,0,10*ROW('Water Data'!G15))),'Data Summary'!CD21="Yes"),OFFSET('Water Data'!$G$9,0,10*ROW('Water Data'!G15)),NA())</f>
        <v>#N/A</v>
      </c>
      <c r="P21" s="95" t="e">
        <f ca="true">+IF(AND(ISNUMBER(OFFSET('Water Data'!$H$4,0,10*ROW('Water Data'!H15))),'Data Summary'!CE21="Yes"),100-OFFSET('Water Data'!$H$4,0,10*ROW('Water Data'!H15)),NA())</f>
        <v>#N/A</v>
      </c>
      <c r="Q21" s="95" t="e">
        <f ca="true">+IF(AND(ISNUMBER(OFFSET('Water Data'!$H$6,0,10*ROW('Water Data'!H15))),'Data Summary'!CF21="Yes"),OFFSET('Water Data'!$H$6,0,10*ROW('Water Data'!H15)),NA())</f>
        <v>#N/A</v>
      </c>
      <c r="R21" s="95" t="e">
        <f ca="true">+IF(AND(ISNUMBER(OFFSET('Water Data'!$H$9,0,10*ROW('Water Data'!H15))),'Data Summary'!CG21="Yes"),OFFSET('Water Data'!$H$9,0,10*ROW('Water Data'!H15)),NA())</f>
        <v>#N/A</v>
      </c>
      <c r="S21" s="95" t="e">
        <f ca="true">+IF(AND(ISNUMBER(OFFSET('Water Data'!$I$4,0,10*ROW('Water Data'!I15))),'Data Summary'!CH21="Yes"),100-OFFSET('Water Data'!$I$4,0,10*ROW('Water Data'!I15)),NA())</f>
        <v>#N/A</v>
      </c>
      <c r="T21" s="95" t="e">
        <f ca="true">+IF(AND(ISNUMBER(OFFSET('Water Data'!$I$6,0,10*ROW('Water Data'!I15))),'Data Summary'!CI21="Yes"),OFFSET('Water Data'!$I$6,0,10*ROW('Water Data'!I15)),NA())</f>
        <v>#N/A</v>
      </c>
      <c r="U21" s="95" t="e">
        <f ca="true">+IF(AND(ISNUMBER(OFFSET('Water Data'!$I$9,0,10*ROW('Water Data'!I15))),'Data Summary'!CJ21="Yes"),OFFSET('Water Data'!$I$9,0,10*ROW('Water Data'!I15)),NA())</f>
        <v>#N/A</v>
      </c>
      <c r="V21" s="96">
        <f ca="true">+IF(AND(ISNUMBER(OFFSET('Sanitation Data'!$D$4,0,10*ROW('Sanitation Data'!D15))),'Data Summary'!CK21="Yes"),100-OFFSET('Sanitation Data'!$D$4,0,10*ROW('Sanitation Data'!D15)),NA())</f>
        <v>86.186352266871125</v>
      </c>
      <c r="W21" s="96" t="e">
        <f ca="true">+IF(AND(ISNUMBER(OFFSET('Sanitation Data'!$D$6,0,10*ROW('Sanitation Data'!D15))),'Data Summary'!CL21="Yes"),OFFSET('Sanitation Data'!$D$6,0,10*ROW('Sanitation Data'!D15)),NA())</f>
        <v>#N/A</v>
      </c>
      <c r="X21" s="96" t="e">
        <f ca="true">+IF(AND(ISNUMBER(OFFSET('Sanitation Data'!$D$10,0,10*ROW('Sanitation Data'!D15))),'Data Summary'!CM21="Yes"),OFFSET('Sanitation Data'!$D$10,0,10*ROW('Sanitation Data'!D15)),NA())</f>
        <v>#N/A</v>
      </c>
      <c r="Y21" s="96" t="e">
        <f ca="true">+IF(AND(ISNUMBER(OFFSET('Sanitation Data'!$D$11,0,10*ROW('Sanitation Data'!D15))),'Data Summary'!CN21="Yes"),OFFSET('Sanitation Data'!$D$11,0,10*ROW('Sanitation Data'!D15)),NA())</f>
        <v>#N/A</v>
      </c>
      <c r="Z21" s="96" t="e">
        <f ca="true">+IF(AND(ISNUMBER(OFFSET('Sanitation Data'!$D$12,0,10*ROW('Sanitation Data'!D15))),'Data Summary'!CO21="Yes"),OFFSET('Sanitation Data'!$D$12,0,10*ROW('Sanitation Data'!D15)),NA())</f>
        <v>#N/A</v>
      </c>
      <c r="AA21" s="96" t="e">
        <f ca="true">+IF(AND(ISNUMBER(OFFSET('Sanitation Data'!$E$4,0,10*ROW('Sanitation Data'!E15))),'Data Summary'!CP21="Yes"),100-OFFSET('Sanitation Data'!$E$4,0,10*ROW('Sanitation Data'!E15)),NA())</f>
        <v>#N/A</v>
      </c>
      <c r="AB21" s="96" t="e">
        <f ca="true">+IF(AND(ISNUMBER(OFFSET('Sanitation Data'!$E$6,0,10*ROW('Sanitation Data'!E15))),'Data Summary'!CQ21="Yes"),OFFSET('Sanitation Data'!$E$6,0,10*ROW('Sanitation Data'!E15)),NA())</f>
        <v>#N/A</v>
      </c>
      <c r="AC21" s="96" t="e">
        <f ca="true">+IF(AND(ISNUMBER(OFFSET('Sanitation Data'!$E$10,0,10*ROW('Sanitation Data'!E15))),'Data Summary'!CR21="Yes"),OFFSET('Sanitation Data'!$E$10,0,10*ROW('Sanitation Data'!E15)),NA())</f>
        <v>#N/A</v>
      </c>
      <c r="AD21" s="96" t="e">
        <f ca="true">+IF(AND(ISNUMBER(OFFSET('Sanitation Data'!$E$11,0,10*ROW('Sanitation Data'!E15))),'Data Summary'!CS21="Yes"),OFFSET('Sanitation Data'!$E$11,0,10*ROW('Sanitation Data'!E15)),NA())</f>
        <v>#N/A</v>
      </c>
      <c r="AE21" s="96" t="e">
        <f ca="true">+IF(AND(ISNUMBER(OFFSET('Sanitation Data'!$E$12,0,10*ROW('Sanitation Data'!E15))),'Data Summary'!CT21="Yes"),OFFSET('Sanitation Data'!$E$12,0,10*ROW('Sanitation Data'!E15)),NA())</f>
        <v>#N/A</v>
      </c>
      <c r="AF21" s="96" t="e">
        <f ca="true">+IF(AND(ISNUMBER(OFFSET('Sanitation Data'!$F$4,0,10*ROW('Sanitation Data'!F15))),'Data Summary'!CU21="Yes"),100-OFFSET('Sanitation Data'!$F$4,0,10*ROW('Sanitation Data'!F15)),NA())</f>
        <v>#N/A</v>
      </c>
      <c r="AG21" s="96" t="e">
        <f ca="true">+IF(AND(ISNUMBER(OFFSET('Sanitation Data'!$F$6,0,10*ROW('Sanitation Data'!F15))),'Data Summary'!CV21="Yes"),OFFSET('Sanitation Data'!$F$6,0,10*ROW('Sanitation Data'!F15)),NA())</f>
        <v>#N/A</v>
      </c>
      <c r="AH21" s="96" t="e">
        <f ca="true">+IF(AND(ISNUMBER(OFFSET('Sanitation Data'!$F$10,0,10*ROW('Sanitation Data'!F15))),'Data Summary'!CW21="Yes"),OFFSET('Sanitation Data'!$F$10,0,10*ROW('Sanitation Data'!F15)),NA())</f>
        <v>#N/A</v>
      </c>
      <c r="AI21" s="96" t="e">
        <f ca="true">+IF(AND(ISNUMBER(OFFSET('Sanitation Data'!$F$11,0,10*ROW('Sanitation Data'!F15))),'Data Summary'!CX21="Yes"),OFFSET('Sanitation Data'!$F$11,0,10*ROW('Sanitation Data'!F15)),NA())</f>
        <v>#N/A</v>
      </c>
      <c r="AJ21" s="96" t="e">
        <f ca="true">+IF(AND(ISNUMBER(OFFSET('Sanitation Data'!$F$12,0,10*ROW('Sanitation Data'!F15))),'Data Summary'!CY21="Yes"),OFFSET('Sanitation Data'!$F$12,0,10*ROW('Sanitation Data'!F15)),NA())</f>
        <v>#N/A</v>
      </c>
      <c r="AK21" s="96" t="e">
        <f ca="true">+IF(AND(ISNUMBER(OFFSET('Sanitation Data'!$G$4,0,10*ROW('Sanitation Data'!G15))),'Data Summary'!CZ21="Yes"),100-OFFSET('Sanitation Data'!$G$4,0,10*ROW('Sanitation Data'!G15)),NA())</f>
        <v>#N/A</v>
      </c>
      <c r="AL21" s="96" t="e">
        <f ca="true">+IF(AND(ISNUMBER(OFFSET('Sanitation Data'!$G$6,0,10*ROW('Sanitation Data'!G15))),'Data Summary'!DA21="Yes"),OFFSET('Sanitation Data'!$G$6,0,10*ROW('Sanitation Data'!G15)),NA())</f>
        <v>#N/A</v>
      </c>
      <c r="AM21" s="96" t="e">
        <f ca="true">+IF(AND(ISNUMBER(OFFSET('Sanitation Data'!$G$10,0,10*ROW('Sanitation Data'!G15))),'Data Summary'!DB21="Yes"),OFFSET('Sanitation Data'!$G$10,0,10*ROW('Sanitation Data'!G15)),NA())</f>
        <v>#N/A</v>
      </c>
      <c r="AN21" s="96" t="e">
        <f ca="true">+IF(AND(ISNUMBER(OFFSET('Sanitation Data'!$G$11,0,10*ROW('Sanitation Data'!G15))),'Data Summary'!DC21="Yes"),OFFSET('Sanitation Data'!$G$11,0,10*ROW('Sanitation Data'!G15)),NA())</f>
        <v>#N/A</v>
      </c>
      <c r="AO21" s="96" t="e">
        <f ca="true">+IF(AND(ISNUMBER(OFFSET('Sanitation Data'!$G$12,0,10*ROW('Sanitation Data'!G15))),'Data Summary'!DD21="Yes"),OFFSET('Sanitation Data'!$G$12,0,10*ROW('Sanitation Data'!G15)),NA())</f>
        <v>#N/A</v>
      </c>
      <c r="AP21" s="96">
        <f ca="true">+IF(AND(ISNUMBER(OFFSET('Sanitation Data'!$H$4,0,10*ROW('Sanitation Data'!H15))),'Data Summary'!DE21="Yes"),100-OFFSET('Sanitation Data'!$H$4,0,10*ROW('Sanitation Data'!H15)),NA())</f>
        <v>88.564192237565109</v>
      </c>
      <c r="AQ21" s="96" t="e">
        <f ca="true">+IF(AND(ISNUMBER(OFFSET('Sanitation Data'!$H$6,0,10*ROW('Sanitation Data'!H15))),'Data Summary'!DF21="Yes"),OFFSET('Sanitation Data'!$H$6,0,10*ROW('Sanitation Data'!H15)),NA())</f>
        <v>#N/A</v>
      </c>
      <c r="AR21" s="96" t="e">
        <f ca="true">+IF(AND(ISNUMBER(OFFSET('Sanitation Data'!$H$10,0,10*ROW('Sanitation Data'!H15))),'Data Summary'!DG21="Yes"),OFFSET('Sanitation Data'!$H$10,0,10*ROW('Sanitation Data'!H15)),NA())</f>
        <v>#N/A</v>
      </c>
      <c r="AS21" s="96" t="e">
        <f ca="true">+IF(AND(ISNUMBER(OFFSET('Sanitation Data'!$H$11,0,10*ROW('Sanitation Data'!H15))),'Data Summary'!DH21="Yes"),OFFSET('Sanitation Data'!$H$11,0,10*ROW('Sanitation Data'!H15)),NA())</f>
        <v>#N/A</v>
      </c>
      <c r="AT21" s="96" t="e">
        <f ca="true">+IF(AND(ISNUMBER(OFFSET('Sanitation Data'!$H$12,0,10*ROW('Sanitation Data'!H15))),'Data Summary'!DI21="Yes"),OFFSET('Sanitation Data'!$H$12,0,10*ROW('Sanitation Data'!H15)),NA())</f>
        <v>#N/A</v>
      </c>
      <c r="AU21" s="96">
        <f ca="true">+IF(AND(ISNUMBER(OFFSET('Sanitation Data'!$I$4,0,10*ROW('Sanitation Data'!I15))),'Data Summary'!DJ21="Yes"),100-OFFSET('Sanitation Data'!$I$4,0,10*ROW('Sanitation Data'!I15)),NA())</f>
        <v>81.286227237753266</v>
      </c>
      <c r="AV21" s="96" t="e">
        <f ca="true">+IF(AND(ISNUMBER(OFFSET('Sanitation Data'!$I$6,0,10*ROW('Sanitation Data'!I15))),'Data Summary'!DK21="Yes"),OFFSET('Sanitation Data'!$I$6,0,10*ROW('Sanitation Data'!I15)),NA())</f>
        <v>#N/A</v>
      </c>
      <c r="AW21" s="96" t="e">
        <f ca="true">+IF(AND(ISNUMBER(OFFSET('Sanitation Data'!$I$10,0,10*ROW('Sanitation Data'!I15))),'Data Summary'!DL21="Yes"),OFFSET('Sanitation Data'!$I$10,0,10*ROW('Sanitation Data'!I15)),NA())</f>
        <v>#N/A</v>
      </c>
      <c r="AX21" s="96" t="e">
        <f ca="true">+IF(AND(ISNUMBER(OFFSET('Sanitation Data'!$I$11,0,10*ROW('Sanitation Data'!I15))),'Data Summary'!DM21="Yes"),OFFSET('Sanitation Data'!$I$11,0,10*ROW('Sanitation Data'!I15)),NA())</f>
        <v>#N/A</v>
      </c>
      <c r="AY21" s="96" t="e">
        <f ca="true">+IF(AND(ISNUMBER(OFFSET('Sanitation Data'!$I$12,0,10*ROW('Sanitation Data'!I15))),'Data Summary'!DN21="Yes"),OFFSET('Sanitation Data'!$I$12,0,10*ROW('Sanitation Data'!I15)),NA())</f>
        <v>#N/A</v>
      </c>
      <c r="AZ21" s="97" t="e">
        <f ca="true">+IF(AND(ISNUMBER(OFFSET('Hygiene Data'!$D$5,0,10*ROW('Hygiene Data'!D15))),'Data Summary'!DO21="Yes"),OFFSET('Hygiene Data'!$D$5,0,10*ROW('Hygiene Data'!D15)),NA())</f>
        <v>#N/A</v>
      </c>
      <c r="BA21" s="97" t="e">
        <f ca="true">+IF(AND(ISNUMBER(OFFSET('Hygiene Data'!$D$7,0,10*ROW('Hygiene Data'!D15))),'Data Summary'!DP21="Yes"),OFFSET('Hygiene Data'!$D$7,0,10*ROW('Hygiene Data'!D15)),NA())</f>
        <v>#N/A</v>
      </c>
      <c r="BB21" s="97" t="e">
        <f ca="true">+IF(AND(ISNUMBER(OFFSET('Hygiene Data'!$D$9,0,10*ROW('Hygiene Data'!D15))),'Data Summary'!DQ21="Yes"),OFFSET('Hygiene Data'!$D$9,0,10*ROW('Hygiene Data'!D15)),NA())</f>
        <v>#N/A</v>
      </c>
      <c r="BC21" s="97" t="e">
        <f ca="true">+IF(AND(ISNUMBER(OFFSET('Hygiene Data'!$E$5,0,10*ROW('Hygiene Data'!E15))),'Data Summary'!DR21="Yes"),OFFSET('Hygiene Data'!$E$5,0,10*ROW('Hygiene Data'!E15)),NA())</f>
        <v>#N/A</v>
      </c>
      <c r="BD21" s="97" t="e">
        <f ca="true">+IF(AND(ISNUMBER(OFFSET('Hygiene Data'!$E$7,0,10*ROW('Hygiene Data'!E15))),'Data Summary'!DS21="Yes"),OFFSET('Hygiene Data'!$E$7,0,10*ROW('Hygiene Data'!E15)),NA())</f>
        <v>#N/A</v>
      </c>
      <c r="BE21" s="97" t="e">
        <f ca="true">+IF(AND(ISNUMBER(OFFSET('Hygiene Data'!$E$9,0,10*ROW('Hygiene Data'!E15))),'Data Summary'!DT21="Yes"),OFFSET('Hygiene Data'!$E$9,0,10*ROW('Hygiene Data'!E15)),NA())</f>
        <v>#N/A</v>
      </c>
      <c r="BF21" s="97" t="e">
        <f ca="true">+IF(AND(ISNUMBER(OFFSET('Hygiene Data'!$F$5,0,10*ROW('Hygiene Data'!F15))),'Data Summary'!DU21="Yes"),OFFSET('Hygiene Data'!$F$5,0,10*ROW('Hygiene Data'!F15)),NA())</f>
        <v>#N/A</v>
      </c>
      <c r="BG21" s="97" t="e">
        <f ca="true">+IF(AND(ISNUMBER(OFFSET('Hygiene Data'!$F$7,0,10*ROW('Hygiene Data'!F15))),'Data Summary'!DV21="Yes"),OFFSET('Hygiene Data'!$F$7,0,10*ROW('Hygiene Data'!F15)),NA())</f>
        <v>#N/A</v>
      </c>
      <c r="BH21" s="97" t="e">
        <f ca="true">+IF(AND(ISNUMBER(OFFSET('Hygiene Data'!$F$9,0,10*ROW('Hygiene Data'!F15))),'Data Summary'!DW21="Yes"),OFFSET('Hygiene Data'!$F$9,0,10*ROW('Hygiene Data'!F15)),NA())</f>
        <v>#N/A</v>
      </c>
      <c r="BI21" s="97" t="e">
        <f ca="true">+IF(AND(ISNUMBER(OFFSET('Hygiene Data'!$G$5,0,10*ROW('Hygiene Data'!G15))),'Data Summary'!DX21="Yes"),OFFSET('Hygiene Data'!$G$5,0,10*ROW('Hygiene Data'!G15)),NA())</f>
        <v>#N/A</v>
      </c>
      <c r="BJ21" s="97" t="e">
        <f ca="true">+IF(AND(ISNUMBER(OFFSET('Hygiene Data'!$G$7,0,10*ROW('Hygiene Data'!G15))),'Data Summary'!DY21="Yes"),OFFSET('Hygiene Data'!$G$7,0,10*ROW('Hygiene Data'!G15)),NA())</f>
        <v>#N/A</v>
      </c>
      <c r="BK21" s="97" t="e">
        <f ca="true">+IF(AND(ISNUMBER(OFFSET('Hygiene Data'!$G$9,0,10*ROW('Hygiene Data'!G15))),'Data Summary'!DZ21="Yes"),OFFSET('Hygiene Data'!$G$9,0,10*ROW('Hygiene Data'!G15)),NA())</f>
        <v>#N/A</v>
      </c>
      <c r="BL21" s="97" t="e">
        <f ca="true">+IF(AND(ISNUMBER(OFFSET('Hygiene Data'!$H$5,0,10*ROW('Hygiene Data'!H15))),'Data Summary'!EA21="Yes"),OFFSET('Hygiene Data'!$H$5,0,10*ROW('Hygiene Data'!H15)),NA())</f>
        <v>#N/A</v>
      </c>
      <c r="BM21" s="97" t="e">
        <f ca="true">+IF(AND(ISNUMBER(OFFSET('Hygiene Data'!$H$7,0,10*ROW('Hygiene Data'!H15))),'Data Summary'!EB21="Yes"),OFFSET('Hygiene Data'!$H$7,0,10*ROW('Hygiene Data'!H15)),NA())</f>
        <v>#N/A</v>
      </c>
      <c r="BN21" s="97" t="e">
        <f ca="true">+IF(AND(ISNUMBER(OFFSET('Hygiene Data'!$H$9,0,10*ROW('Hygiene Data'!H15))),'Data Summary'!EC21="Yes"),OFFSET('Hygiene Data'!$H$9,0,10*ROW('Hygiene Data'!H15)),NA())</f>
        <v>#N/A</v>
      </c>
      <c r="BO21" s="97" t="e">
        <f ca="true">+IF(AND(ISNUMBER(OFFSET('Hygiene Data'!$I$5,0,10*ROW('Hygiene Data'!I15))),'Data Summary'!ED21="Yes"),OFFSET('Hygiene Data'!$I$5,0,10*ROW('Hygiene Data'!I15)),NA())</f>
        <v>#N/A</v>
      </c>
      <c r="BP21" s="97" t="e">
        <f ca="true">+IF(AND(ISNUMBER(OFFSET('Hygiene Data'!$I$7,0,10*ROW('Hygiene Data'!I15))),'Data Summary'!EE21="Yes"),OFFSET('Hygiene Data'!$I$7,0,10*ROW('Hygiene Data'!I15)),NA())</f>
        <v>#N/A</v>
      </c>
      <c r="BQ21" s="97" t="e">
        <f ca="true">+IF(AND(ISNUMBER(OFFSET('Hygiene Data'!$I$9,0,10*ROW('Hygiene Data'!I15))),'Data Summary'!EF21="Yes"),OFFSET('Hygiene Data'!$I$9,0,10*ROW('Hygiene Data'!I15)),NA())</f>
        <v>#N/A</v>
      </c>
    </row>
    <row xmlns:x14ac="http://schemas.microsoft.com/office/spreadsheetml/2009/9/ac" r="22" x14ac:dyDescent="0.2">
      <c r="A22" s="331" t="str">
        <f ca="true">+RIGHT('Data Summary'!A22,LEN('Data Summary'!A22)-9)</f>
        <v>UIS</v>
      </c>
      <c r="B22" s="36" t="str">
        <f ca="true">+IF(ISTEXT('Data Summary'!B22),'Data Summary'!B22,"")</f>
        <v>Other</v>
      </c>
      <c r="C22" s="330">
        <f ca="true">+VALUE('Data Summary'!C22)</f>
        <v>2022</v>
      </c>
      <c r="D22" s="95" t="e">
        <f ca="true">+IF(AND(ISNUMBER(OFFSET('Water Data'!$D$4,0,10*ROW('Water Data'!D16))),'Data Summary'!BS22="Yes"),100-OFFSET('Water Data'!$D$4,0,10*ROW('Water Data'!D16)),NA())</f>
        <v>#N/A</v>
      </c>
      <c r="E22" s="95" t="e">
        <f ca="true">+IF(AND(ISNUMBER(OFFSET('Water Data'!$D$6,0,10*ROW('Water Data'!D16))),'Data Summary'!BT22="Yes"),OFFSET('Water Data'!$D$6,0,10*ROW('Water Data'!D16)),NA())</f>
        <v>#N/A</v>
      </c>
      <c r="F22" s="95" t="e">
        <f ca="true">+IF(AND(ISNUMBER(OFFSET('Water Data'!$D$9,0,10*ROW('Water Data'!D16))),'Data Summary'!BU22="Yes"),OFFSET('Water Data'!$D$9,0,10*ROW('Water Data'!D16)),NA())</f>
        <v>#N/A</v>
      </c>
      <c r="G22" s="95" t="e">
        <f ca="true">+IF(AND(ISNUMBER(OFFSET('Water Data'!$E$4,0,10*ROW('Water Data'!E16))),'Data Summary'!BV22="Yes"),100-OFFSET('Water Data'!$E$4,0,10*ROW('Water Data'!E16)),NA())</f>
        <v>#N/A</v>
      </c>
      <c r="H22" s="95" t="e">
        <f ca="true">+IF(AND(ISNUMBER(OFFSET('Water Data'!$E$6,0,10*ROW('Water Data'!E16))),'Data Summary'!BW22="Yes"),OFFSET('Water Data'!$E$6,0,10*ROW('Water Data'!E16)),NA())</f>
        <v>#N/A</v>
      </c>
      <c r="I22" s="95" t="e">
        <f ca="true">+IF(AND(ISNUMBER(OFFSET('Water Data'!$E$9,0,10*ROW('Water Data'!E16))),'Data Summary'!BX22="Yes"),OFFSET('Water Data'!$E$9,0,10*ROW('Water Data'!E16)),NA())</f>
        <v>#N/A</v>
      </c>
      <c r="J22" s="95" t="e">
        <f ca="true">+IF(AND(ISNUMBER(OFFSET('Water Data'!$F$4,0,10*ROW('Water Data'!F16))),'Data Summary'!BY22="Yes"),100-OFFSET('Water Data'!$F$4,0,10*ROW('Water Data'!F16)),NA())</f>
        <v>#N/A</v>
      </c>
      <c r="K22" s="95" t="e">
        <f ca="true">+IF(AND(ISNUMBER(OFFSET('Water Data'!$F$6,0,10*ROW('Water Data'!F16))),'Data Summary'!BZ22="Yes"),OFFSET('Water Data'!$F$6,0,10*ROW('Water Data'!F16)),NA())</f>
        <v>#N/A</v>
      </c>
      <c r="L22" s="95" t="e">
        <f ca="true">+IF(AND(ISNUMBER(OFFSET('Water Data'!$F$9,0,10*ROW('Water Data'!F16))),'Data Summary'!CA22="Yes"),OFFSET('Water Data'!$F$9,0,10*ROW('Water Data'!F16)),NA())</f>
        <v>#N/A</v>
      </c>
      <c r="M22" s="95" t="e">
        <f ca="true">+IF(AND(ISNUMBER(OFFSET('Water Data'!$G$4,0,10*ROW('Water Data'!G16))),'Data Summary'!CB22="Yes"),100-OFFSET('Water Data'!$G$4,0,10*ROW('Water Data'!G16)),NA())</f>
        <v>#N/A</v>
      </c>
      <c r="N22" s="95" t="e">
        <f ca="true">+IF(AND(ISNUMBER(OFFSET('Water Data'!$G$6,0,10*ROW('Water Data'!G16))),'Data Summary'!CC22="Yes"),OFFSET('Water Data'!$G$6,0,10*ROW('Water Data'!G16)),NA())</f>
        <v>#N/A</v>
      </c>
      <c r="O22" s="95" t="e">
        <f ca="true">+IF(AND(ISNUMBER(OFFSET('Water Data'!$G$9,0,10*ROW('Water Data'!G16))),'Data Summary'!CD22="Yes"),OFFSET('Water Data'!$G$9,0,10*ROW('Water Data'!G16)),NA())</f>
        <v>#N/A</v>
      </c>
      <c r="P22" s="95" t="e">
        <f ca="true">+IF(AND(ISNUMBER(OFFSET('Water Data'!$H$4,0,10*ROW('Water Data'!H16))),'Data Summary'!CE22="Yes"),100-OFFSET('Water Data'!$H$4,0,10*ROW('Water Data'!H16)),NA())</f>
        <v>#N/A</v>
      </c>
      <c r="Q22" s="95" t="e">
        <f ca="true">+IF(AND(ISNUMBER(OFFSET('Water Data'!$H$6,0,10*ROW('Water Data'!H16))),'Data Summary'!CF22="Yes"),OFFSET('Water Data'!$H$6,0,10*ROW('Water Data'!H16)),NA())</f>
        <v>#N/A</v>
      </c>
      <c r="R22" s="95" t="e">
        <f ca="true">+IF(AND(ISNUMBER(OFFSET('Water Data'!$H$9,0,10*ROW('Water Data'!H16))),'Data Summary'!CG22="Yes"),OFFSET('Water Data'!$H$9,0,10*ROW('Water Data'!H16)),NA())</f>
        <v>#N/A</v>
      </c>
      <c r="S22" s="95" t="e">
        <f ca="true">+IF(AND(ISNUMBER(OFFSET('Water Data'!$I$4,0,10*ROW('Water Data'!I16))),'Data Summary'!CH22="Yes"),100-OFFSET('Water Data'!$I$4,0,10*ROW('Water Data'!I16)),NA())</f>
        <v>#N/A</v>
      </c>
      <c r="T22" s="95" t="e">
        <f ca="true">+IF(AND(ISNUMBER(OFFSET('Water Data'!$I$6,0,10*ROW('Water Data'!I16))),'Data Summary'!CI22="Yes"),OFFSET('Water Data'!$I$6,0,10*ROW('Water Data'!I16)),NA())</f>
        <v>#N/A</v>
      </c>
      <c r="U22" s="95" t="e">
        <f ca="true">+IF(AND(ISNUMBER(OFFSET('Water Data'!$I$9,0,10*ROW('Water Data'!I16))),'Data Summary'!CJ22="Yes"),OFFSET('Water Data'!$I$9,0,10*ROW('Water Data'!I16)),NA())</f>
        <v>#N/A</v>
      </c>
      <c r="V22" s="96" t="e">
        <f ca="true">+IF(AND(ISNUMBER(OFFSET('Sanitation Data'!$D$4,0,10*ROW('Sanitation Data'!D16))),'Data Summary'!CK22="Yes"),100-OFFSET('Sanitation Data'!$D$4,0,10*ROW('Sanitation Data'!D16)),NA())</f>
        <v>#N/A</v>
      </c>
      <c r="W22" s="96" t="e">
        <f ca="true">+IF(AND(ISNUMBER(OFFSET('Sanitation Data'!$D$6,0,10*ROW('Sanitation Data'!D16))),'Data Summary'!CL22="Yes"),OFFSET('Sanitation Data'!$D$6,0,10*ROW('Sanitation Data'!D16)),NA())</f>
        <v>#N/A</v>
      </c>
      <c r="X22" s="96" t="e">
        <f ca="true">+IF(AND(ISNUMBER(OFFSET('Sanitation Data'!$D$10,0,10*ROW('Sanitation Data'!D16))),'Data Summary'!CM22="Yes"),OFFSET('Sanitation Data'!$D$10,0,10*ROW('Sanitation Data'!D16)),NA())</f>
        <v>#N/A</v>
      </c>
      <c r="Y22" s="96" t="e">
        <f ca="true">+IF(AND(ISNUMBER(OFFSET('Sanitation Data'!$D$11,0,10*ROW('Sanitation Data'!D16))),'Data Summary'!CN22="Yes"),OFFSET('Sanitation Data'!$D$11,0,10*ROW('Sanitation Data'!D16)),NA())</f>
        <v>#N/A</v>
      </c>
      <c r="Z22" s="96">
        <f ca="true">+IF(AND(ISNUMBER(OFFSET('Sanitation Data'!$D$12,0,10*ROW('Sanitation Data'!D16))),'Data Summary'!CO22="Yes"),OFFSET('Sanitation Data'!$D$12,0,10*ROW('Sanitation Data'!D16)),NA())</f>
        <v>65.118301301707206</v>
      </c>
      <c r="AA22" s="96" t="e">
        <f ca="true">+IF(AND(ISNUMBER(OFFSET('Sanitation Data'!$E$4,0,10*ROW('Sanitation Data'!E16))),'Data Summary'!CP22="Yes"),100-OFFSET('Sanitation Data'!$E$4,0,10*ROW('Sanitation Data'!E16)),NA())</f>
        <v>#N/A</v>
      </c>
      <c r="AB22" s="96" t="e">
        <f ca="true">+IF(AND(ISNUMBER(OFFSET('Sanitation Data'!$E$6,0,10*ROW('Sanitation Data'!E16))),'Data Summary'!CQ22="Yes"),OFFSET('Sanitation Data'!$E$6,0,10*ROW('Sanitation Data'!E16)),NA())</f>
        <v>#N/A</v>
      </c>
      <c r="AC22" s="96" t="e">
        <f ca="true">+IF(AND(ISNUMBER(OFFSET('Sanitation Data'!$E$10,0,10*ROW('Sanitation Data'!E16))),'Data Summary'!CR22="Yes"),OFFSET('Sanitation Data'!$E$10,0,10*ROW('Sanitation Data'!E16)),NA())</f>
        <v>#N/A</v>
      </c>
      <c r="AD22" s="96" t="e">
        <f ca="true">+IF(AND(ISNUMBER(OFFSET('Sanitation Data'!$E$11,0,10*ROW('Sanitation Data'!E16))),'Data Summary'!CS22="Yes"),OFFSET('Sanitation Data'!$E$11,0,10*ROW('Sanitation Data'!E16)),NA())</f>
        <v>#N/A</v>
      </c>
      <c r="AE22" s="96" t="e">
        <f ca="true">+IF(AND(ISNUMBER(OFFSET('Sanitation Data'!$E$12,0,10*ROW('Sanitation Data'!E16))),'Data Summary'!CT22="Yes"),OFFSET('Sanitation Data'!$E$12,0,10*ROW('Sanitation Data'!E16)),NA())</f>
        <v>#N/A</v>
      </c>
      <c r="AF22" s="96" t="e">
        <f ca="true">+IF(AND(ISNUMBER(OFFSET('Sanitation Data'!$F$4,0,10*ROW('Sanitation Data'!F16))),'Data Summary'!CU22="Yes"),100-OFFSET('Sanitation Data'!$F$4,0,10*ROW('Sanitation Data'!F16)),NA())</f>
        <v>#N/A</v>
      </c>
      <c r="AG22" s="96" t="e">
        <f ca="true">+IF(AND(ISNUMBER(OFFSET('Sanitation Data'!$F$6,0,10*ROW('Sanitation Data'!F16))),'Data Summary'!CV22="Yes"),OFFSET('Sanitation Data'!$F$6,0,10*ROW('Sanitation Data'!F16)),NA())</f>
        <v>#N/A</v>
      </c>
      <c r="AH22" s="96" t="e">
        <f ca="true">+IF(AND(ISNUMBER(OFFSET('Sanitation Data'!$F$10,0,10*ROW('Sanitation Data'!F16))),'Data Summary'!CW22="Yes"),OFFSET('Sanitation Data'!$F$10,0,10*ROW('Sanitation Data'!F16)),NA())</f>
        <v>#N/A</v>
      </c>
      <c r="AI22" s="96" t="e">
        <f ca="true">+IF(AND(ISNUMBER(OFFSET('Sanitation Data'!$F$11,0,10*ROW('Sanitation Data'!F16))),'Data Summary'!CX22="Yes"),OFFSET('Sanitation Data'!$F$11,0,10*ROW('Sanitation Data'!F16)),NA())</f>
        <v>#N/A</v>
      </c>
      <c r="AJ22" s="96" t="e">
        <f ca="true">+IF(AND(ISNUMBER(OFFSET('Sanitation Data'!$F$12,0,10*ROW('Sanitation Data'!F16))),'Data Summary'!CY22="Yes"),OFFSET('Sanitation Data'!$F$12,0,10*ROW('Sanitation Data'!F16)),NA())</f>
        <v>#N/A</v>
      </c>
      <c r="AK22" s="96" t="e">
        <f ca="true">+IF(AND(ISNUMBER(OFFSET('Sanitation Data'!$G$4,0,10*ROW('Sanitation Data'!G16))),'Data Summary'!CZ22="Yes"),100-OFFSET('Sanitation Data'!$G$4,0,10*ROW('Sanitation Data'!G16)),NA())</f>
        <v>#N/A</v>
      </c>
      <c r="AL22" s="96" t="e">
        <f ca="true">+IF(AND(ISNUMBER(OFFSET('Sanitation Data'!$G$6,0,10*ROW('Sanitation Data'!G16))),'Data Summary'!DA22="Yes"),OFFSET('Sanitation Data'!$G$6,0,10*ROW('Sanitation Data'!G16)),NA())</f>
        <v>#N/A</v>
      </c>
      <c r="AM22" s="96" t="e">
        <f ca="true">+IF(AND(ISNUMBER(OFFSET('Sanitation Data'!$G$10,0,10*ROW('Sanitation Data'!G16))),'Data Summary'!DB22="Yes"),OFFSET('Sanitation Data'!$G$10,0,10*ROW('Sanitation Data'!G16)),NA())</f>
        <v>#N/A</v>
      </c>
      <c r="AN22" s="96" t="e">
        <f ca="true">+IF(AND(ISNUMBER(OFFSET('Sanitation Data'!$G$11,0,10*ROW('Sanitation Data'!G16))),'Data Summary'!DC22="Yes"),OFFSET('Sanitation Data'!$G$11,0,10*ROW('Sanitation Data'!G16)),NA())</f>
        <v>#N/A</v>
      </c>
      <c r="AO22" s="96" t="e">
        <f ca="true">+IF(AND(ISNUMBER(OFFSET('Sanitation Data'!$G$12,0,10*ROW('Sanitation Data'!G16))),'Data Summary'!DD22="Yes"),OFFSET('Sanitation Data'!$G$12,0,10*ROW('Sanitation Data'!G16)),NA())</f>
        <v>#N/A</v>
      </c>
      <c r="AP22" s="96" t="e">
        <f ca="true">+IF(AND(ISNUMBER(OFFSET('Sanitation Data'!$H$4,0,10*ROW('Sanitation Data'!H16))),'Data Summary'!DE22="Yes"),100-OFFSET('Sanitation Data'!$H$4,0,10*ROW('Sanitation Data'!H16)),NA())</f>
        <v>#N/A</v>
      </c>
      <c r="AQ22" s="96" t="e">
        <f ca="true">+IF(AND(ISNUMBER(OFFSET('Sanitation Data'!$H$6,0,10*ROW('Sanitation Data'!H16))),'Data Summary'!DF22="Yes"),OFFSET('Sanitation Data'!$H$6,0,10*ROW('Sanitation Data'!H16)),NA())</f>
        <v>#N/A</v>
      </c>
      <c r="AR22" s="96" t="e">
        <f ca="true">+IF(AND(ISNUMBER(OFFSET('Sanitation Data'!$H$10,0,10*ROW('Sanitation Data'!H16))),'Data Summary'!DG22="Yes"),OFFSET('Sanitation Data'!$H$10,0,10*ROW('Sanitation Data'!H16)),NA())</f>
        <v>#N/A</v>
      </c>
      <c r="AS22" s="96" t="e">
        <f ca="true">+IF(AND(ISNUMBER(OFFSET('Sanitation Data'!$H$11,0,10*ROW('Sanitation Data'!H16))),'Data Summary'!DH22="Yes"),OFFSET('Sanitation Data'!$H$11,0,10*ROW('Sanitation Data'!H16)),NA())</f>
        <v>#N/A</v>
      </c>
      <c r="AT22" s="96">
        <f ca="true">+IF(AND(ISNUMBER(OFFSET('Sanitation Data'!$H$12,0,10*ROW('Sanitation Data'!H16))),'Data Summary'!DI22="Yes"),OFFSET('Sanitation Data'!$H$12,0,10*ROW('Sanitation Data'!H16)),NA())</f>
        <v>58.85</v>
      </c>
      <c r="AU22" s="96" t="e">
        <f ca="true">+IF(AND(ISNUMBER(OFFSET('Sanitation Data'!$I$4,0,10*ROW('Sanitation Data'!I16))),'Data Summary'!DJ22="Yes"),100-OFFSET('Sanitation Data'!$I$4,0,10*ROW('Sanitation Data'!I16)),NA())</f>
        <v>#N/A</v>
      </c>
      <c r="AV22" s="96" t="e">
        <f ca="true">+IF(AND(ISNUMBER(OFFSET('Sanitation Data'!$I$6,0,10*ROW('Sanitation Data'!I16))),'Data Summary'!DK22="Yes"),OFFSET('Sanitation Data'!$I$6,0,10*ROW('Sanitation Data'!I16)),NA())</f>
        <v>#N/A</v>
      </c>
      <c r="AW22" s="96" t="e">
        <f ca="true">+IF(AND(ISNUMBER(OFFSET('Sanitation Data'!$I$10,0,10*ROW('Sanitation Data'!I16))),'Data Summary'!DL22="Yes"),OFFSET('Sanitation Data'!$I$10,0,10*ROW('Sanitation Data'!I16)),NA())</f>
        <v>#N/A</v>
      </c>
      <c r="AX22" s="96" t="e">
        <f ca="true">+IF(AND(ISNUMBER(OFFSET('Sanitation Data'!$I$11,0,10*ROW('Sanitation Data'!I16))),'Data Summary'!DM22="Yes"),OFFSET('Sanitation Data'!$I$11,0,10*ROW('Sanitation Data'!I16)),NA())</f>
        <v>#N/A</v>
      </c>
      <c r="AY22" s="96">
        <f ca="true">+IF(AND(ISNUMBER(OFFSET('Sanitation Data'!$I$12,0,10*ROW('Sanitation Data'!I16))),'Data Summary'!DN22="Yes"),OFFSET('Sanitation Data'!$I$12,0,10*ROW('Sanitation Data'!I16)),NA())</f>
        <v>71.617465687425096</v>
      </c>
      <c r="AZ22" s="97" t="e">
        <f ca="true">+IF(AND(ISNUMBER(OFFSET('Hygiene Data'!$D$5,0,10*ROW('Hygiene Data'!D16))),'Data Summary'!DO22="Yes"),OFFSET('Hygiene Data'!$D$5,0,10*ROW('Hygiene Data'!D16)),NA())</f>
        <v>#N/A</v>
      </c>
      <c r="BA22" s="97" t="e">
        <f ca="true">+IF(AND(ISNUMBER(OFFSET('Hygiene Data'!$D$7,0,10*ROW('Hygiene Data'!D16))),'Data Summary'!DP22="Yes"),OFFSET('Hygiene Data'!$D$7,0,10*ROW('Hygiene Data'!D16)),NA())</f>
        <v>#N/A</v>
      </c>
      <c r="BB22" s="97">
        <f ca="true">+IF(AND(ISNUMBER(OFFSET('Hygiene Data'!$D$9,0,10*ROW('Hygiene Data'!D16))),'Data Summary'!DQ22="Yes"),OFFSET('Hygiene Data'!$D$9,0,10*ROW('Hygiene Data'!D16)),NA())</f>
        <v>71.986878996532113</v>
      </c>
      <c r="BC22" s="97" t="e">
        <f ca="true">+IF(AND(ISNUMBER(OFFSET('Hygiene Data'!$E$5,0,10*ROW('Hygiene Data'!E16))),'Data Summary'!DR22="Yes"),OFFSET('Hygiene Data'!$E$5,0,10*ROW('Hygiene Data'!E16)),NA())</f>
        <v>#N/A</v>
      </c>
      <c r="BD22" s="97" t="e">
        <f ca="true">+IF(AND(ISNUMBER(OFFSET('Hygiene Data'!$E$7,0,10*ROW('Hygiene Data'!E16))),'Data Summary'!DS22="Yes"),OFFSET('Hygiene Data'!$E$7,0,10*ROW('Hygiene Data'!E16)),NA())</f>
        <v>#N/A</v>
      </c>
      <c r="BE22" s="97" t="e">
        <f ca="true">+IF(AND(ISNUMBER(OFFSET('Hygiene Data'!$E$9,0,10*ROW('Hygiene Data'!E16))),'Data Summary'!DT22="Yes"),OFFSET('Hygiene Data'!$E$9,0,10*ROW('Hygiene Data'!E16)),NA())</f>
        <v>#N/A</v>
      </c>
      <c r="BF22" s="97" t="e">
        <f ca="true">+IF(AND(ISNUMBER(OFFSET('Hygiene Data'!$F$5,0,10*ROW('Hygiene Data'!F16))),'Data Summary'!DU22="Yes"),OFFSET('Hygiene Data'!$F$5,0,10*ROW('Hygiene Data'!F16)),NA())</f>
        <v>#N/A</v>
      </c>
      <c r="BG22" s="97" t="e">
        <f ca="true">+IF(AND(ISNUMBER(OFFSET('Hygiene Data'!$F$7,0,10*ROW('Hygiene Data'!F16))),'Data Summary'!DV22="Yes"),OFFSET('Hygiene Data'!$F$7,0,10*ROW('Hygiene Data'!F16)),NA())</f>
        <v>#N/A</v>
      </c>
      <c r="BH22" s="97" t="e">
        <f ca="true">+IF(AND(ISNUMBER(OFFSET('Hygiene Data'!$F$9,0,10*ROW('Hygiene Data'!F16))),'Data Summary'!DW22="Yes"),OFFSET('Hygiene Data'!$F$9,0,10*ROW('Hygiene Data'!F16)),NA())</f>
        <v>#N/A</v>
      </c>
      <c r="BI22" s="97" t="e">
        <f ca="true">+IF(AND(ISNUMBER(OFFSET('Hygiene Data'!$G$5,0,10*ROW('Hygiene Data'!G16))),'Data Summary'!DX22="Yes"),OFFSET('Hygiene Data'!$G$5,0,10*ROW('Hygiene Data'!G16)),NA())</f>
        <v>#N/A</v>
      </c>
      <c r="BJ22" s="97" t="e">
        <f ca="true">+IF(AND(ISNUMBER(OFFSET('Hygiene Data'!$G$7,0,10*ROW('Hygiene Data'!G16))),'Data Summary'!DY22="Yes"),OFFSET('Hygiene Data'!$G$7,0,10*ROW('Hygiene Data'!G16)),NA())</f>
        <v>#N/A</v>
      </c>
      <c r="BK22" s="97" t="e">
        <f ca="true">+IF(AND(ISNUMBER(OFFSET('Hygiene Data'!$G$9,0,10*ROW('Hygiene Data'!G16))),'Data Summary'!DZ22="Yes"),OFFSET('Hygiene Data'!$G$9,0,10*ROW('Hygiene Data'!G16)),NA())</f>
        <v>#N/A</v>
      </c>
      <c r="BL22" s="97" t="e">
        <f ca="true">+IF(AND(ISNUMBER(OFFSET('Hygiene Data'!$H$5,0,10*ROW('Hygiene Data'!H16))),'Data Summary'!EA22="Yes"),OFFSET('Hygiene Data'!$H$5,0,10*ROW('Hygiene Data'!H16)),NA())</f>
        <v>#N/A</v>
      </c>
      <c r="BM22" s="97" t="e">
        <f ca="true">+IF(AND(ISNUMBER(OFFSET('Hygiene Data'!$H$7,0,10*ROW('Hygiene Data'!H16))),'Data Summary'!EB22="Yes"),OFFSET('Hygiene Data'!$H$7,0,10*ROW('Hygiene Data'!H16)),NA())</f>
        <v>#N/A</v>
      </c>
      <c r="BN22" s="97">
        <f ca="true">+IF(AND(ISNUMBER(OFFSET('Hygiene Data'!$H$9,0,10*ROW('Hygiene Data'!H16))),'Data Summary'!EC22="Yes"),OFFSET('Hygiene Data'!$H$9,0,10*ROW('Hygiene Data'!H16)),NA())</f>
        <v>70.209999999999994</v>
      </c>
      <c r="BO22" s="97" t="e">
        <f ca="true">+IF(AND(ISNUMBER(OFFSET('Hygiene Data'!$I$5,0,10*ROW('Hygiene Data'!I16))),'Data Summary'!ED22="Yes"),OFFSET('Hygiene Data'!$I$5,0,10*ROW('Hygiene Data'!I16)),NA())</f>
        <v>#N/A</v>
      </c>
      <c r="BP22" s="97" t="e">
        <f ca="true">+IF(AND(ISNUMBER(OFFSET('Hygiene Data'!$I$7,0,10*ROW('Hygiene Data'!I16))),'Data Summary'!EE22="Yes"),OFFSET('Hygiene Data'!$I$7,0,10*ROW('Hygiene Data'!I16)),NA())</f>
        <v>#N/A</v>
      </c>
      <c r="BQ22" s="97">
        <f ca="true">+IF(AND(ISNUMBER(OFFSET('Hygiene Data'!$I$9,0,10*ROW('Hygiene Data'!I16))),'Data Summary'!EF22="Yes"),OFFSET('Hygiene Data'!$I$9,0,10*ROW('Hygiene Data'!I16)),NA())</f>
        <v>73.829200885055002</v>
      </c>
    </row>
    <row xmlns:x14ac="http://schemas.microsoft.com/office/spreadsheetml/2009/9/ac" r="23" x14ac:dyDescent="0.2">
      <c r="A23" s="331" t="str">
        <f ca="true">+RIGHT('Data Summary'!A23,LEN('Data Summary'!A23)-9)</f>
        <v>EMIS</v>
      </c>
      <c r="B23" s="36" t="str">
        <f ca="true">+IF(ISTEXT('Data Summary'!B23),'Data Summary'!B23,"")</f>
        <v>EMIS</v>
      </c>
      <c r="C23" s="330">
        <f ca="true">+VALUE('Data Summary'!C23)</f>
        <v>2022</v>
      </c>
      <c r="D23" s="95">
        <f ca="true">+IF(AND(ISNUMBER(OFFSET('Water Data'!$D$4,0,10*ROW('Water Data'!D17))),'Data Summary'!BS23="Yes"),100-OFFSET('Water Data'!$D$4,0,10*ROW('Water Data'!D17)),NA())</f>
        <v>100</v>
      </c>
      <c r="E23" s="95">
        <f ca="true">+IF(AND(ISNUMBER(OFFSET('Water Data'!$D$6,0,10*ROW('Water Data'!D17))),'Data Summary'!BT23="Yes"),OFFSET('Water Data'!$D$6,0,10*ROW('Water Data'!D17)),NA())</f>
        <v>88.072954633294358</v>
      </c>
      <c r="F23" s="95">
        <f ca="true">+IF(AND(ISNUMBER(OFFSET('Water Data'!$D$9,0,10*ROW('Water Data'!D17))),'Data Summary'!BU23="Yes"),OFFSET('Water Data'!$D$9,0,10*ROW('Water Data'!D17)),NA())</f>
        <v>72.599065206776515</v>
      </c>
      <c r="G23" s="95" t="e">
        <f ca="true">+IF(AND(ISNUMBER(OFFSET('Water Data'!$E$4,0,10*ROW('Water Data'!E17))),'Data Summary'!BV23="Yes"),100-OFFSET('Water Data'!$E$4,0,10*ROW('Water Data'!E17)),NA())</f>
        <v>#N/A</v>
      </c>
      <c r="H23" s="95" t="e">
        <f ca="true">+IF(AND(ISNUMBER(OFFSET('Water Data'!$E$6,0,10*ROW('Water Data'!E17))),'Data Summary'!BW23="Yes"),OFFSET('Water Data'!$E$6,0,10*ROW('Water Data'!E17)),NA())</f>
        <v>#N/A</v>
      </c>
      <c r="I23" s="95" t="e">
        <f ca="true">+IF(AND(ISNUMBER(OFFSET('Water Data'!$E$9,0,10*ROW('Water Data'!E17))),'Data Summary'!BX23="Yes"),OFFSET('Water Data'!$E$9,0,10*ROW('Water Data'!E17)),NA())</f>
        <v>#N/A</v>
      </c>
      <c r="J23" s="95" t="e">
        <f ca="true">+IF(AND(ISNUMBER(OFFSET('Water Data'!$F$4,0,10*ROW('Water Data'!F17))),'Data Summary'!BY23="Yes"),100-OFFSET('Water Data'!$F$4,0,10*ROW('Water Data'!F17)),NA())</f>
        <v>#N/A</v>
      </c>
      <c r="K23" s="95" t="e">
        <f ca="true">+IF(AND(ISNUMBER(OFFSET('Water Data'!$F$6,0,10*ROW('Water Data'!F17))),'Data Summary'!BZ23="Yes"),OFFSET('Water Data'!$F$6,0,10*ROW('Water Data'!F17)),NA())</f>
        <v>#N/A</v>
      </c>
      <c r="L23" s="95" t="e">
        <f ca="true">+IF(AND(ISNUMBER(OFFSET('Water Data'!$F$9,0,10*ROW('Water Data'!F17))),'Data Summary'!CA23="Yes"),OFFSET('Water Data'!$F$9,0,10*ROW('Water Data'!F17)),NA())</f>
        <v>#N/A</v>
      </c>
      <c r="M23" s="95" t="e">
        <f ca="true">+IF(AND(ISNUMBER(OFFSET('Water Data'!$G$4,0,10*ROW('Water Data'!G17))),'Data Summary'!CB23="Yes"),100-OFFSET('Water Data'!$G$4,0,10*ROW('Water Data'!G17)),NA())</f>
        <v>#N/A</v>
      </c>
      <c r="N23" s="95" t="e">
        <f ca="true">+IF(AND(ISNUMBER(OFFSET('Water Data'!$G$6,0,10*ROW('Water Data'!G17))),'Data Summary'!CC23="Yes"),OFFSET('Water Data'!$G$6,0,10*ROW('Water Data'!G17)),NA())</f>
        <v>#N/A</v>
      </c>
      <c r="O23" s="95" t="e">
        <f ca="true">+IF(AND(ISNUMBER(OFFSET('Water Data'!$G$9,0,10*ROW('Water Data'!G17))),'Data Summary'!CD23="Yes"),OFFSET('Water Data'!$G$9,0,10*ROW('Water Data'!G17)),NA())</f>
        <v>#N/A</v>
      </c>
      <c r="P23" s="95">
        <f ca="true">+IF(AND(ISNUMBER(OFFSET('Water Data'!$H$4,0,10*ROW('Water Data'!H17))),'Data Summary'!CE23="Yes"),100-OFFSET('Water Data'!$H$4,0,10*ROW('Water Data'!H17)),NA())</f>
        <v>100</v>
      </c>
      <c r="Q23" s="95">
        <f ca="true">+IF(AND(ISNUMBER(OFFSET('Water Data'!$H$6,0,10*ROW('Water Data'!H17))),'Data Summary'!CF23="Yes"),OFFSET('Water Data'!$H$6,0,10*ROW('Water Data'!H17)),NA())</f>
        <v>87.783907860824726</v>
      </c>
      <c r="R23" s="95">
        <f ca="true">+IF(AND(ISNUMBER(OFFSET('Water Data'!$H$9,0,10*ROW('Water Data'!H17))),'Data Summary'!CG23="Yes"),OFFSET('Water Data'!$H$9,0,10*ROW('Water Data'!H17)),NA())</f>
        <v>72.360802217080035</v>
      </c>
      <c r="S23" s="95">
        <f ca="true">+IF(AND(ISNUMBER(OFFSET('Water Data'!$I$4,0,10*ROW('Water Data'!I17))),'Data Summary'!CH23="Yes"),100-OFFSET('Water Data'!$I$4,0,10*ROW('Water Data'!I17)),NA())</f>
        <v>100</v>
      </c>
      <c r="T23" s="95">
        <f ca="true">+IF(AND(ISNUMBER(OFFSET('Water Data'!$I$6,0,10*ROW('Water Data'!I17))),'Data Summary'!CI23="Yes"),OFFSET('Water Data'!$I$6,0,10*ROW('Water Data'!I17)),NA())</f>
        <v>88.850186792759303</v>
      </c>
      <c r="U23" s="95" t="e">
        <f ca="true">+IF(AND(ISNUMBER(OFFSET('Water Data'!$I$9,0,10*ROW('Water Data'!I17))),'Data Summary'!CJ23="Yes"),OFFSET('Water Data'!$I$9,0,10*ROW('Water Data'!I17)),NA())</f>
        <v>#N/A</v>
      </c>
      <c r="V23" s="96">
        <f ca="true">+IF(AND(ISNUMBER(OFFSET('Sanitation Data'!$D$4,0,10*ROW('Sanitation Data'!D17))),'Data Summary'!CK23="Yes"),100-OFFSET('Sanitation Data'!$D$4,0,10*ROW('Sanitation Data'!D17)),NA())</f>
        <v>87.73021370274914</v>
      </c>
      <c r="W23" s="96" t="e">
        <f ca="true">+IF(AND(ISNUMBER(OFFSET('Sanitation Data'!$D$6,0,10*ROW('Sanitation Data'!D17))),'Data Summary'!CL23="Yes"),OFFSET('Sanitation Data'!$D$6,0,10*ROW('Sanitation Data'!D17)),NA())</f>
        <v>#N/A</v>
      </c>
      <c r="X23" s="96" t="e">
        <f ca="true">+IF(AND(ISNUMBER(OFFSET('Sanitation Data'!$D$10,0,10*ROW('Sanitation Data'!D17))),'Data Summary'!CM23="Yes"),OFFSET('Sanitation Data'!$D$10,0,10*ROW('Sanitation Data'!D17)),NA())</f>
        <v>#N/A</v>
      </c>
      <c r="Y23" s="96" t="e">
        <f ca="true">+IF(AND(ISNUMBER(OFFSET('Sanitation Data'!$D$11,0,10*ROW('Sanitation Data'!D17))),'Data Summary'!CN23="Yes"),OFFSET('Sanitation Data'!$D$11,0,10*ROW('Sanitation Data'!D17)),NA())</f>
        <v>#N/A</v>
      </c>
      <c r="Z23" s="96" t="e">
        <f ca="true">+IF(AND(ISNUMBER(OFFSET('Sanitation Data'!$D$12,0,10*ROW('Sanitation Data'!D17))),'Data Summary'!CO23="Yes"),OFFSET('Sanitation Data'!$D$12,0,10*ROW('Sanitation Data'!D17)),NA())</f>
        <v>#N/A</v>
      </c>
      <c r="AA23" s="96" t="e">
        <f ca="true">+IF(AND(ISNUMBER(OFFSET('Sanitation Data'!$E$4,0,10*ROW('Sanitation Data'!E17))),'Data Summary'!CP23="Yes"),100-OFFSET('Sanitation Data'!$E$4,0,10*ROW('Sanitation Data'!E17)),NA())</f>
        <v>#N/A</v>
      </c>
      <c r="AB23" s="96" t="e">
        <f ca="true">+IF(AND(ISNUMBER(OFFSET('Sanitation Data'!$E$6,0,10*ROW('Sanitation Data'!E17))),'Data Summary'!CQ23="Yes"),OFFSET('Sanitation Data'!$E$6,0,10*ROW('Sanitation Data'!E17)),NA())</f>
        <v>#N/A</v>
      </c>
      <c r="AC23" s="96" t="e">
        <f ca="true">+IF(AND(ISNUMBER(OFFSET('Sanitation Data'!$E$10,0,10*ROW('Sanitation Data'!E17))),'Data Summary'!CR23="Yes"),OFFSET('Sanitation Data'!$E$10,0,10*ROW('Sanitation Data'!E17)),NA())</f>
        <v>#N/A</v>
      </c>
      <c r="AD23" s="96" t="e">
        <f ca="true">+IF(AND(ISNUMBER(OFFSET('Sanitation Data'!$E$11,0,10*ROW('Sanitation Data'!E17))),'Data Summary'!CS23="Yes"),OFFSET('Sanitation Data'!$E$11,0,10*ROW('Sanitation Data'!E17)),NA())</f>
        <v>#N/A</v>
      </c>
      <c r="AE23" s="96" t="e">
        <f ca="true">+IF(AND(ISNUMBER(OFFSET('Sanitation Data'!$E$12,0,10*ROW('Sanitation Data'!E17))),'Data Summary'!CT23="Yes"),OFFSET('Sanitation Data'!$E$12,0,10*ROW('Sanitation Data'!E17)),NA())</f>
        <v>#N/A</v>
      </c>
      <c r="AF23" s="96" t="e">
        <f ca="true">+IF(AND(ISNUMBER(OFFSET('Sanitation Data'!$F$4,0,10*ROW('Sanitation Data'!F17))),'Data Summary'!CU23="Yes"),100-OFFSET('Sanitation Data'!$F$4,0,10*ROW('Sanitation Data'!F17)),NA())</f>
        <v>#N/A</v>
      </c>
      <c r="AG23" s="96" t="e">
        <f ca="true">+IF(AND(ISNUMBER(OFFSET('Sanitation Data'!$F$6,0,10*ROW('Sanitation Data'!F17))),'Data Summary'!CV23="Yes"),OFFSET('Sanitation Data'!$F$6,0,10*ROW('Sanitation Data'!F17)),NA())</f>
        <v>#N/A</v>
      </c>
      <c r="AH23" s="96" t="e">
        <f ca="true">+IF(AND(ISNUMBER(OFFSET('Sanitation Data'!$F$10,0,10*ROW('Sanitation Data'!F17))),'Data Summary'!CW23="Yes"),OFFSET('Sanitation Data'!$F$10,0,10*ROW('Sanitation Data'!F17)),NA())</f>
        <v>#N/A</v>
      </c>
      <c r="AI23" s="96" t="e">
        <f ca="true">+IF(AND(ISNUMBER(OFFSET('Sanitation Data'!$F$11,0,10*ROW('Sanitation Data'!F17))),'Data Summary'!CX23="Yes"),OFFSET('Sanitation Data'!$F$11,0,10*ROW('Sanitation Data'!F17)),NA())</f>
        <v>#N/A</v>
      </c>
      <c r="AJ23" s="96" t="e">
        <f ca="true">+IF(AND(ISNUMBER(OFFSET('Sanitation Data'!$F$12,0,10*ROW('Sanitation Data'!F17))),'Data Summary'!CY23="Yes"),OFFSET('Sanitation Data'!$F$12,0,10*ROW('Sanitation Data'!F17)),NA())</f>
        <v>#N/A</v>
      </c>
      <c r="AK23" s="96" t="e">
        <f ca="true">+IF(AND(ISNUMBER(OFFSET('Sanitation Data'!$G$4,0,10*ROW('Sanitation Data'!G17))),'Data Summary'!CZ23="Yes"),100-OFFSET('Sanitation Data'!$G$4,0,10*ROW('Sanitation Data'!G17)),NA())</f>
        <v>#N/A</v>
      </c>
      <c r="AL23" s="96" t="e">
        <f ca="true">+IF(AND(ISNUMBER(OFFSET('Sanitation Data'!$G$6,0,10*ROW('Sanitation Data'!G17))),'Data Summary'!DA23="Yes"),OFFSET('Sanitation Data'!$G$6,0,10*ROW('Sanitation Data'!G17)),NA())</f>
        <v>#N/A</v>
      </c>
      <c r="AM23" s="96" t="e">
        <f ca="true">+IF(AND(ISNUMBER(OFFSET('Sanitation Data'!$G$10,0,10*ROW('Sanitation Data'!G17))),'Data Summary'!DB23="Yes"),OFFSET('Sanitation Data'!$G$10,0,10*ROW('Sanitation Data'!G17)),NA())</f>
        <v>#N/A</v>
      </c>
      <c r="AN23" s="96" t="e">
        <f ca="true">+IF(AND(ISNUMBER(OFFSET('Sanitation Data'!$G$11,0,10*ROW('Sanitation Data'!G17))),'Data Summary'!DC23="Yes"),OFFSET('Sanitation Data'!$G$11,0,10*ROW('Sanitation Data'!G17)),NA())</f>
        <v>#N/A</v>
      </c>
      <c r="AO23" s="96" t="e">
        <f ca="true">+IF(AND(ISNUMBER(OFFSET('Sanitation Data'!$G$12,0,10*ROW('Sanitation Data'!G17))),'Data Summary'!DD23="Yes"),OFFSET('Sanitation Data'!$G$12,0,10*ROW('Sanitation Data'!G17)),NA())</f>
        <v>#N/A</v>
      </c>
      <c r="AP23" s="96">
        <f ca="true">+IF(AND(ISNUMBER(OFFSET('Sanitation Data'!$H$4,0,10*ROW('Sanitation Data'!H17))),'Data Summary'!DE23="Yes"),100-OFFSET('Sanitation Data'!$H$4,0,10*ROW('Sanitation Data'!H17)),NA())</f>
        <v>87.73021370274914</v>
      </c>
      <c r="AQ23" s="96" t="e">
        <f ca="true">+IF(AND(ISNUMBER(OFFSET('Sanitation Data'!$H$6,0,10*ROW('Sanitation Data'!H17))),'Data Summary'!DF23="Yes"),OFFSET('Sanitation Data'!$H$6,0,10*ROW('Sanitation Data'!H17)),NA())</f>
        <v>#N/A</v>
      </c>
      <c r="AR23" s="96" t="e">
        <f ca="true">+IF(AND(ISNUMBER(OFFSET('Sanitation Data'!$H$10,0,10*ROW('Sanitation Data'!H17))),'Data Summary'!DG23="Yes"),OFFSET('Sanitation Data'!$H$10,0,10*ROW('Sanitation Data'!H17)),NA())</f>
        <v>#N/A</v>
      </c>
      <c r="AS23" s="96" t="e">
        <f ca="true">+IF(AND(ISNUMBER(OFFSET('Sanitation Data'!$H$11,0,10*ROW('Sanitation Data'!H17))),'Data Summary'!DH23="Yes"),OFFSET('Sanitation Data'!$H$11,0,10*ROW('Sanitation Data'!H17)),NA())</f>
        <v>#N/A</v>
      </c>
      <c r="AT23" s="96" t="e">
        <f ca="true">+IF(AND(ISNUMBER(OFFSET('Sanitation Data'!$H$12,0,10*ROW('Sanitation Data'!H17))),'Data Summary'!DI23="Yes"),OFFSET('Sanitation Data'!$H$12,0,10*ROW('Sanitation Data'!H17)),NA())</f>
        <v>#N/A</v>
      </c>
      <c r="AU23" s="96" t="e">
        <f ca="true">+IF(AND(ISNUMBER(OFFSET('Sanitation Data'!$I$4,0,10*ROW('Sanitation Data'!I17))),'Data Summary'!DJ23="Yes"),100-OFFSET('Sanitation Data'!$I$4,0,10*ROW('Sanitation Data'!I17)),NA())</f>
        <v>#N/A</v>
      </c>
      <c r="AV23" s="96" t="e">
        <f ca="true">+IF(AND(ISNUMBER(OFFSET('Sanitation Data'!$I$6,0,10*ROW('Sanitation Data'!I17))),'Data Summary'!DK23="Yes"),OFFSET('Sanitation Data'!$I$6,0,10*ROW('Sanitation Data'!I17)),NA())</f>
        <v>#N/A</v>
      </c>
      <c r="AW23" s="96" t="e">
        <f ca="true">+IF(AND(ISNUMBER(OFFSET('Sanitation Data'!$I$10,0,10*ROW('Sanitation Data'!I17))),'Data Summary'!DL23="Yes"),OFFSET('Sanitation Data'!$I$10,0,10*ROW('Sanitation Data'!I17)),NA())</f>
        <v>#N/A</v>
      </c>
      <c r="AX23" s="96" t="e">
        <f ca="true">+IF(AND(ISNUMBER(OFFSET('Sanitation Data'!$I$11,0,10*ROW('Sanitation Data'!I17))),'Data Summary'!DM23="Yes"),OFFSET('Sanitation Data'!$I$11,0,10*ROW('Sanitation Data'!I17)),NA())</f>
        <v>#N/A</v>
      </c>
      <c r="AY23" s="96" t="e">
        <f ca="true">+IF(AND(ISNUMBER(OFFSET('Sanitation Data'!$I$12,0,10*ROW('Sanitation Data'!I17))),'Data Summary'!DN23="Yes"),OFFSET('Sanitation Data'!$I$12,0,10*ROW('Sanitation Data'!I17)),NA())</f>
        <v>#N/A</v>
      </c>
      <c r="AZ23" s="97" t="e">
        <f ca="true">+IF(AND(ISNUMBER(OFFSET('Hygiene Data'!$D$5,0,10*ROW('Hygiene Data'!D17))),'Data Summary'!DO23="Yes"),OFFSET('Hygiene Data'!$D$5,0,10*ROW('Hygiene Data'!D17)),NA())</f>
        <v>#N/A</v>
      </c>
      <c r="BA23" s="97" t="e">
        <f ca="true">+IF(AND(ISNUMBER(OFFSET('Hygiene Data'!$D$7,0,10*ROW('Hygiene Data'!D17))),'Data Summary'!DP23="Yes"),OFFSET('Hygiene Data'!$D$7,0,10*ROW('Hygiene Data'!D17)),NA())</f>
        <v>#N/A</v>
      </c>
      <c r="BB23" s="97" t="e">
        <f ca="true">+IF(AND(ISNUMBER(OFFSET('Hygiene Data'!$D$9,0,10*ROW('Hygiene Data'!D17))),'Data Summary'!DQ23="Yes"),OFFSET('Hygiene Data'!$D$9,0,10*ROW('Hygiene Data'!D17)),NA())</f>
        <v>#N/A</v>
      </c>
      <c r="BC23" s="97" t="e">
        <f ca="true">+IF(AND(ISNUMBER(OFFSET('Hygiene Data'!$E$5,0,10*ROW('Hygiene Data'!E17))),'Data Summary'!DR23="Yes"),OFFSET('Hygiene Data'!$E$5,0,10*ROW('Hygiene Data'!E17)),NA())</f>
        <v>#N/A</v>
      </c>
      <c r="BD23" s="97" t="e">
        <f ca="true">+IF(AND(ISNUMBER(OFFSET('Hygiene Data'!$E$7,0,10*ROW('Hygiene Data'!E17))),'Data Summary'!DS23="Yes"),OFFSET('Hygiene Data'!$E$7,0,10*ROW('Hygiene Data'!E17)),NA())</f>
        <v>#N/A</v>
      </c>
      <c r="BE23" s="97" t="e">
        <f ca="true">+IF(AND(ISNUMBER(OFFSET('Hygiene Data'!$E$9,0,10*ROW('Hygiene Data'!E17))),'Data Summary'!DT23="Yes"),OFFSET('Hygiene Data'!$E$9,0,10*ROW('Hygiene Data'!E17)),NA())</f>
        <v>#N/A</v>
      </c>
      <c r="BF23" s="97" t="e">
        <f ca="true">+IF(AND(ISNUMBER(OFFSET('Hygiene Data'!$F$5,0,10*ROW('Hygiene Data'!F17))),'Data Summary'!DU23="Yes"),OFFSET('Hygiene Data'!$F$5,0,10*ROW('Hygiene Data'!F17)),NA())</f>
        <v>#N/A</v>
      </c>
      <c r="BG23" s="97" t="e">
        <f ca="true">+IF(AND(ISNUMBER(OFFSET('Hygiene Data'!$F$7,0,10*ROW('Hygiene Data'!F17))),'Data Summary'!DV23="Yes"),OFFSET('Hygiene Data'!$F$7,0,10*ROW('Hygiene Data'!F17)),NA())</f>
        <v>#N/A</v>
      </c>
      <c r="BH23" s="97" t="e">
        <f ca="true">+IF(AND(ISNUMBER(OFFSET('Hygiene Data'!$F$9,0,10*ROW('Hygiene Data'!F17))),'Data Summary'!DW23="Yes"),OFFSET('Hygiene Data'!$F$9,0,10*ROW('Hygiene Data'!F17)),NA())</f>
        <v>#N/A</v>
      </c>
      <c r="BI23" s="97" t="e">
        <f ca="true">+IF(AND(ISNUMBER(OFFSET('Hygiene Data'!$G$5,0,10*ROW('Hygiene Data'!G17))),'Data Summary'!DX23="Yes"),OFFSET('Hygiene Data'!$G$5,0,10*ROW('Hygiene Data'!G17)),NA())</f>
        <v>#N/A</v>
      </c>
      <c r="BJ23" s="97" t="e">
        <f ca="true">+IF(AND(ISNUMBER(OFFSET('Hygiene Data'!$G$7,0,10*ROW('Hygiene Data'!G17))),'Data Summary'!DY23="Yes"),OFFSET('Hygiene Data'!$G$7,0,10*ROW('Hygiene Data'!G17)),NA())</f>
        <v>#N/A</v>
      </c>
      <c r="BK23" s="97" t="e">
        <f ca="true">+IF(AND(ISNUMBER(OFFSET('Hygiene Data'!$G$9,0,10*ROW('Hygiene Data'!G17))),'Data Summary'!DZ23="Yes"),OFFSET('Hygiene Data'!$G$9,0,10*ROW('Hygiene Data'!G17)),NA())</f>
        <v>#N/A</v>
      </c>
      <c r="BL23" s="97" t="e">
        <f ca="true">+IF(AND(ISNUMBER(OFFSET('Hygiene Data'!$H$5,0,10*ROW('Hygiene Data'!H17))),'Data Summary'!EA23="Yes"),OFFSET('Hygiene Data'!$H$5,0,10*ROW('Hygiene Data'!H17)),NA())</f>
        <v>#N/A</v>
      </c>
      <c r="BM23" s="97" t="e">
        <f ca="true">+IF(AND(ISNUMBER(OFFSET('Hygiene Data'!$H$7,0,10*ROW('Hygiene Data'!H17))),'Data Summary'!EB23="Yes"),OFFSET('Hygiene Data'!$H$7,0,10*ROW('Hygiene Data'!H17)),NA())</f>
        <v>#N/A</v>
      </c>
      <c r="BN23" s="97" t="e">
        <f ca="true">+IF(AND(ISNUMBER(OFFSET('Hygiene Data'!$H$9,0,10*ROW('Hygiene Data'!H17))),'Data Summary'!EC23="Yes"),OFFSET('Hygiene Data'!$H$9,0,10*ROW('Hygiene Data'!H17)),NA())</f>
        <v>#N/A</v>
      </c>
      <c r="BO23" s="97" t="e">
        <f ca="true">+IF(AND(ISNUMBER(OFFSET('Hygiene Data'!$I$5,0,10*ROW('Hygiene Data'!I17))),'Data Summary'!ED23="Yes"),OFFSET('Hygiene Data'!$I$5,0,10*ROW('Hygiene Data'!I17)),NA())</f>
        <v>#N/A</v>
      </c>
      <c r="BP23" s="97" t="e">
        <f ca="true">+IF(AND(ISNUMBER(OFFSET('Hygiene Data'!$I$7,0,10*ROW('Hygiene Data'!I17))),'Data Summary'!EE23="Yes"),OFFSET('Hygiene Data'!$I$7,0,10*ROW('Hygiene Data'!I17)),NA())</f>
        <v>#N/A</v>
      </c>
      <c r="BQ23" s="97" t="e">
        <f ca="true">+IF(AND(ISNUMBER(OFFSET('Hygiene Data'!$I$9,0,10*ROW('Hygiene Data'!I17))),'Data Summary'!EF23="Yes"),OFFSET('Hygiene Data'!$I$9,0,10*ROW('Hygiene Data'!I17)),NA())</f>
        <v>#N/A</v>
      </c>
    </row>
    <row xmlns:x14ac="http://schemas.microsoft.com/office/spreadsheetml/2009/9/ac" r="24" x14ac:dyDescent="0.2">
      <c r="A24" s="331" t="str">
        <f ca="true">+RIGHT('Data Summary'!A24,LEN('Data Summary'!A24)-9)</f>
        <v>EMIS</v>
      </c>
      <c r="B24" s="36" t="str">
        <f ca="true">+IF(ISTEXT('Data Summary'!B24),'Data Summary'!B24,"")</f>
        <v>EMIS</v>
      </c>
      <c r="C24" s="330">
        <f ca="true">+VALUE('Data Summary'!C24)</f>
        <v>2023</v>
      </c>
      <c r="D24" s="95">
        <f ca="true">+IF(AND(ISNUMBER(OFFSET('Water Data'!$D$4,0,10*ROW('Water Data'!D18))),'Data Summary'!BS24="Yes"),100-OFFSET('Water Data'!$D$4,0,10*ROW('Water Data'!D18)),NA())</f>
        <v>100</v>
      </c>
      <c r="E24" s="95">
        <f ca="true">+IF(AND(ISNUMBER(OFFSET('Water Data'!$D$6,0,10*ROW('Water Data'!D18))),'Data Summary'!BT24="Yes"),OFFSET('Water Data'!$D$6,0,10*ROW('Water Data'!D18)),NA())</f>
        <v>88.305517147364114</v>
      </c>
      <c r="F24" s="95">
        <f ca="true">+IF(AND(ISNUMBER(OFFSET('Water Data'!$D$9,0,10*ROW('Water Data'!D18))),'Data Summary'!BU24="Yes"),OFFSET('Water Data'!$D$9,0,10*ROW('Water Data'!D18)),NA())</f>
        <v>73.869640306588551</v>
      </c>
      <c r="G24" s="95" t="e">
        <f ca="true">+IF(AND(ISNUMBER(OFFSET('Water Data'!$E$4,0,10*ROW('Water Data'!E18))),'Data Summary'!BV24="Yes"),100-OFFSET('Water Data'!$E$4,0,10*ROW('Water Data'!E18)),NA())</f>
        <v>#N/A</v>
      </c>
      <c r="H24" s="95" t="e">
        <f ca="true">+IF(AND(ISNUMBER(OFFSET('Water Data'!$E$6,0,10*ROW('Water Data'!E18))),'Data Summary'!BW24="Yes"),OFFSET('Water Data'!$E$6,0,10*ROW('Water Data'!E18)),NA())</f>
        <v>#N/A</v>
      </c>
      <c r="I24" s="95" t="e">
        <f ca="true">+IF(AND(ISNUMBER(OFFSET('Water Data'!$E$9,0,10*ROW('Water Data'!E18))),'Data Summary'!BX24="Yes"),OFFSET('Water Data'!$E$9,0,10*ROW('Water Data'!E18)),NA())</f>
        <v>#N/A</v>
      </c>
      <c r="J24" s="95" t="e">
        <f ca="true">+IF(AND(ISNUMBER(OFFSET('Water Data'!$F$4,0,10*ROW('Water Data'!F18))),'Data Summary'!BY24="Yes"),100-OFFSET('Water Data'!$F$4,0,10*ROW('Water Data'!F18)),NA())</f>
        <v>#N/A</v>
      </c>
      <c r="K24" s="95" t="e">
        <f ca="true">+IF(AND(ISNUMBER(OFFSET('Water Data'!$F$6,0,10*ROW('Water Data'!F18))),'Data Summary'!BZ24="Yes"),OFFSET('Water Data'!$F$6,0,10*ROW('Water Data'!F18)),NA())</f>
        <v>#N/A</v>
      </c>
      <c r="L24" s="95" t="e">
        <f ca="true">+IF(AND(ISNUMBER(OFFSET('Water Data'!$F$9,0,10*ROW('Water Data'!F18))),'Data Summary'!CA24="Yes"),OFFSET('Water Data'!$F$9,0,10*ROW('Water Data'!F18)),NA())</f>
        <v>#N/A</v>
      </c>
      <c r="M24" s="95" t="e">
        <f ca="true">+IF(AND(ISNUMBER(OFFSET('Water Data'!$G$4,0,10*ROW('Water Data'!G18))),'Data Summary'!CB24="Yes"),100-OFFSET('Water Data'!$G$4,0,10*ROW('Water Data'!G18)),NA())</f>
        <v>#N/A</v>
      </c>
      <c r="N24" s="95" t="e">
        <f ca="true">+IF(AND(ISNUMBER(OFFSET('Water Data'!$G$6,0,10*ROW('Water Data'!G18))),'Data Summary'!CC24="Yes"),OFFSET('Water Data'!$G$6,0,10*ROW('Water Data'!G18)),NA())</f>
        <v>#N/A</v>
      </c>
      <c r="O24" s="95" t="e">
        <f ca="true">+IF(AND(ISNUMBER(OFFSET('Water Data'!$G$9,0,10*ROW('Water Data'!G18))),'Data Summary'!CD24="Yes"),OFFSET('Water Data'!$G$9,0,10*ROW('Water Data'!G18)),NA())</f>
        <v>#N/A</v>
      </c>
      <c r="P24" s="95">
        <f ca="true">+IF(AND(ISNUMBER(OFFSET('Water Data'!$H$4,0,10*ROW('Water Data'!H18))),'Data Summary'!CE24="Yes"),100-OFFSET('Water Data'!$H$4,0,10*ROW('Water Data'!H18)),NA())</f>
        <v>100</v>
      </c>
      <c r="Q24" s="95">
        <f ca="true">+IF(AND(ISNUMBER(OFFSET('Water Data'!$H$6,0,10*ROW('Water Data'!H18))),'Data Summary'!CF24="Yes"),OFFSET('Water Data'!$H$6,0,10*ROW('Water Data'!H18)),NA())</f>
        <v>88.013064706513575</v>
      </c>
      <c r="R24" s="95">
        <f ca="true">+IF(AND(ISNUMBER(OFFSET('Water Data'!$H$9,0,10*ROW('Water Data'!H18))),'Data Summary'!CG24="Yes"),OFFSET('Water Data'!$H$9,0,10*ROW('Water Data'!H18)),NA())</f>
        <v>73.624996967074878</v>
      </c>
      <c r="S24" s="95">
        <f ca="true">+IF(AND(ISNUMBER(OFFSET('Water Data'!$I$4,0,10*ROW('Water Data'!I18))),'Data Summary'!CH24="Yes"),100-OFFSET('Water Data'!$I$4,0,10*ROW('Water Data'!I18)),NA())</f>
        <v>100</v>
      </c>
      <c r="T24" s="95">
        <f ca="true">+IF(AND(ISNUMBER(OFFSET('Water Data'!$I$6,0,10*ROW('Water Data'!I18))),'Data Summary'!CI24="Yes"),OFFSET('Water Data'!$I$6,0,10*ROW('Water Data'!I18)),NA())</f>
        <v>89.080153485397574</v>
      </c>
      <c r="U24" s="95" t="e">
        <f ca="true">+IF(AND(ISNUMBER(OFFSET('Water Data'!$I$9,0,10*ROW('Water Data'!I18))),'Data Summary'!CJ24="Yes"),OFFSET('Water Data'!$I$9,0,10*ROW('Water Data'!I18)),NA())</f>
        <v>#N/A</v>
      </c>
      <c r="V24" s="96">
        <f ca="true">+IF(AND(ISNUMBER(OFFSET('Sanitation Data'!$D$4,0,10*ROW('Sanitation Data'!D18))),'Data Summary'!CK24="Yes"),100-OFFSET('Sanitation Data'!$D$4,0,10*ROW('Sanitation Data'!D18)),NA())</f>
        <v>87.273983260006446</v>
      </c>
      <c r="W24" s="96" t="e">
        <f ca="true">+IF(AND(ISNUMBER(OFFSET('Sanitation Data'!$D$6,0,10*ROW('Sanitation Data'!D18))),'Data Summary'!CL24="Yes"),OFFSET('Sanitation Data'!$D$6,0,10*ROW('Sanitation Data'!D18)),NA())</f>
        <v>#N/A</v>
      </c>
      <c r="X24" s="96" t="e">
        <f ca="true">+IF(AND(ISNUMBER(OFFSET('Sanitation Data'!$D$10,0,10*ROW('Sanitation Data'!D18))),'Data Summary'!CM24="Yes"),OFFSET('Sanitation Data'!$D$10,0,10*ROW('Sanitation Data'!D18)),NA())</f>
        <v>#N/A</v>
      </c>
      <c r="Y24" s="96" t="e">
        <f ca="true">+IF(AND(ISNUMBER(OFFSET('Sanitation Data'!$D$11,0,10*ROW('Sanitation Data'!D18))),'Data Summary'!CN24="Yes"),OFFSET('Sanitation Data'!$D$11,0,10*ROW('Sanitation Data'!D18)),NA())</f>
        <v>#N/A</v>
      </c>
      <c r="Z24" s="96" t="e">
        <f ca="true">+IF(AND(ISNUMBER(OFFSET('Sanitation Data'!$D$12,0,10*ROW('Sanitation Data'!D18))),'Data Summary'!CO24="Yes"),OFFSET('Sanitation Data'!$D$12,0,10*ROW('Sanitation Data'!D18)),NA())</f>
        <v>#N/A</v>
      </c>
      <c r="AA24" s="96" t="e">
        <f ca="true">+IF(AND(ISNUMBER(OFFSET('Sanitation Data'!$E$4,0,10*ROW('Sanitation Data'!E18))),'Data Summary'!CP24="Yes"),100-OFFSET('Sanitation Data'!$E$4,0,10*ROW('Sanitation Data'!E18)),NA())</f>
        <v>#N/A</v>
      </c>
      <c r="AB24" s="96" t="e">
        <f ca="true">+IF(AND(ISNUMBER(OFFSET('Sanitation Data'!$E$6,0,10*ROW('Sanitation Data'!E18))),'Data Summary'!CQ24="Yes"),OFFSET('Sanitation Data'!$E$6,0,10*ROW('Sanitation Data'!E18)),NA())</f>
        <v>#N/A</v>
      </c>
      <c r="AC24" s="96" t="e">
        <f ca="true">+IF(AND(ISNUMBER(OFFSET('Sanitation Data'!$E$10,0,10*ROW('Sanitation Data'!E18))),'Data Summary'!CR24="Yes"),OFFSET('Sanitation Data'!$E$10,0,10*ROW('Sanitation Data'!E18)),NA())</f>
        <v>#N/A</v>
      </c>
      <c r="AD24" s="96" t="e">
        <f ca="true">+IF(AND(ISNUMBER(OFFSET('Sanitation Data'!$E$11,0,10*ROW('Sanitation Data'!E18))),'Data Summary'!CS24="Yes"),OFFSET('Sanitation Data'!$E$11,0,10*ROW('Sanitation Data'!E18)),NA())</f>
        <v>#N/A</v>
      </c>
      <c r="AE24" s="96" t="e">
        <f ca="true">+IF(AND(ISNUMBER(OFFSET('Sanitation Data'!$E$12,0,10*ROW('Sanitation Data'!E18))),'Data Summary'!CT24="Yes"),OFFSET('Sanitation Data'!$E$12,0,10*ROW('Sanitation Data'!E18)),NA())</f>
        <v>#N/A</v>
      </c>
      <c r="AF24" s="96" t="e">
        <f ca="true">+IF(AND(ISNUMBER(OFFSET('Sanitation Data'!$F$4,0,10*ROW('Sanitation Data'!F18))),'Data Summary'!CU24="Yes"),100-OFFSET('Sanitation Data'!$F$4,0,10*ROW('Sanitation Data'!F18)),NA())</f>
        <v>#N/A</v>
      </c>
      <c r="AG24" s="96" t="e">
        <f ca="true">+IF(AND(ISNUMBER(OFFSET('Sanitation Data'!$F$6,0,10*ROW('Sanitation Data'!F18))),'Data Summary'!CV24="Yes"),OFFSET('Sanitation Data'!$F$6,0,10*ROW('Sanitation Data'!F18)),NA())</f>
        <v>#N/A</v>
      </c>
      <c r="AH24" s="96" t="e">
        <f ca="true">+IF(AND(ISNUMBER(OFFSET('Sanitation Data'!$F$10,0,10*ROW('Sanitation Data'!F18))),'Data Summary'!CW24="Yes"),OFFSET('Sanitation Data'!$F$10,0,10*ROW('Sanitation Data'!F18)),NA())</f>
        <v>#N/A</v>
      </c>
      <c r="AI24" s="96" t="e">
        <f ca="true">+IF(AND(ISNUMBER(OFFSET('Sanitation Data'!$F$11,0,10*ROW('Sanitation Data'!F18))),'Data Summary'!CX24="Yes"),OFFSET('Sanitation Data'!$F$11,0,10*ROW('Sanitation Data'!F18)),NA())</f>
        <v>#N/A</v>
      </c>
      <c r="AJ24" s="96" t="e">
        <f ca="true">+IF(AND(ISNUMBER(OFFSET('Sanitation Data'!$F$12,0,10*ROW('Sanitation Data'!F18))),'Data Summary'!CY24="Yes"),OFFSET('Sanitation Data'!$F$12,0,10*ROW('Sanitation Data'!F18)),NA())</f>
        <v>#N/A</v>
      </c>
      <c r="AK24" s="96" t="e">
        <f ca="true">+IF(AND(ISNUMBER(OFFSET('Sanitation Data'!$G$4,0,10*ROW('Sanitation Data'!G18))),'Data Summary'!CZ24="Yes"),100-OFFSET('Sanitation Data'!$G$4,0,10*ROW('Sanitation Data'!G18)),NA())</f>
        <v>#N/A</v>
      </c>
      <c r="AL24" s="96" t="e">
        <f ca="true">+IF(AND(ISNUMBER(OFFSET('Sanitation Data'!$G$6,0,10*ROW('Sanitation Data'!G18))),'Data Summary'!DA24="Yes"),OFFSET('Sanitation Data'!$G$6,0,10*ROW('Sanitation Data'!G18)),NA())</f>
        <v>#N/A</v>
      </c>
      <c r="AM24" s="96" t="e">
        <f ca="true">+IF(AND(ISNUMBER(OFFSET('Sanitation Data'!$G$10,0,10*ROW('Sanitation Data'!G18))),'Data Summary'!DB24="Yes"),OFFSET('Sanitation Data'!$G$10,0,10*ROW('Sanitation Data'!G18)),NA())</f>
        <v>#N/A</v>
      </c>
      <c r="AN24" s="96" t="e">
        <f ca="true">+IF(AND(ISNUMBER(OFFSET('Sanitation Data'!$G$11,0,10*ROW('Sanitation Data'!G18))),'Data Summary'!DC24="Yes"),OFFSET('Sanitation Data'!$G$11,0,10*ROW('Sanitation Data'!G18)),NA())</f>
        <v>#N/A</v>
      </c>
      <c r="AO24" s="96" t="e">
        <f ca="true">+IF(AND(ISNUMBER(OFFSET('Sanitation Data'!$G$12,0,10*ROW('Sanitation Data'!G18))),'Data Summary'!DD24="Yes"),OFFSET('Sanitation Data'!$G$12,0,10*ROW('Sanitation Data'!G18)),NA())</f>
        <v>#N/A</v>
      </c>
      <c r="AP24" s="96">
        <f ca="true">+IF(AND(ISNUMBER(OFFSET('Sanitation Data'!$H$4,0,10*ROW('Sanitation Data'!H18))),'Data Summary'!DE24="Yes"),100-OFFSET('Sanitation Data'!$H$4,0,10*ROW('Sanitation Data'!H18)),NA())</f>
        <v>87.273983260006446</v>
      </c>
      <c r="AQ24" s="96" t="e">
        <f ca="true">+IF(AND(ISNUMBER(OFFSET('Sanitation Data'!$H$6,0,10*ROW('Sanitation Data'!H18))),'Data Summary'!DF24="Yes"),OFFSET('Sanitation Data'!$H$6,0,10*ROW('Sanitation Data'!H18)),NA())</f>
        <v>#N/A</v>
      </c>
      <c r="AR24" s="96" t="e">
        <f ca="true">+IF(AND(ISNUMBER(OFFSET('Sanitation Data'!$H$10,0,10*ROW('Sanitation Data'!H18))),'Data Summary'!DG24="Yes"),OFFSET('Sanitation Data'!$H$10,0,10*ROW('Sanitation Data'!H18)),NA())</f>
        <v>#N/A</v>
      </c>
      <c r="AS24" s="96" t="e">
        <f ca="true">+IF(AND(ISNUMBER(OFFSET('Sanitation Data'!$H$11,0,10*ROW('Sanitation Data'!H18))),'Data Summary'!DH24="Yes"),OFFSET('Sanitation Data'!$H$11,0,10*ROW('Sanitation Data'!H18)),NA())</f>
        <v>#N/A</v>
      </c>
      <c r="AT24" s="96" t="e">
        <f ca="true">+IF(AND(ISNUMBER(OFFSET('Sanitation Data'!$H$12,0,10*ROW('Sanitation Data'!H18))),'Data Summary'!DI24="Yes"),OFFSET('Sanitation Data'!$H$12,0,10*ROW('Sanitation Data'!H18)),NA())</f>
        <v>#N/A</v>
      </c>
      <c r="AU24" s="96" t="e">
        <f ca="true">+IF(AND(ISNUMBER(OFFSET('Sanitation Data'!$I$4,0,10*ROW('Sanitation Data'!I18))),'Data Summary'!DJ24="Yes"),100-OFFSET('Sanitation Data'!$I$4,0,10*ROW('Sanitation Data'!I18)),NA())</f>
        <v>#N/A</v>
      </c>
      <c r="AV24" s="96" t="e">
        <f ca="true">+IF(AND(ISNUMBER(OFFSET('Sanitation Data'!$I$6,0,10*ROW('Sanitation Data'!I18))),'Data Summary'!DK24="Yes"),OFFSET('Sanitation Data'!$I$6,0,10*ROW('Sanitation Data'!I18)),NA())</f>
        <v>#N/A</v>
      </c>
      <c r="AW24" s="96" t="e">
        <f ca="true">+IF(AND(ISNUMBER(OFFSET('Sanitation Data'!$I$10,0,10*ROW('Sanitation Data'!I18))),'Data Summary'!DL24="Yes"),OFFSET('Sanitation Data'!$I$10,0,10*ROW('Sanitation Data'!I18)),NA())</f>
        <v>#N/A</v>
      </c>
      <c r="AX24" s="96" t="e">
        <f ca="true">+IF(AND(ISNUMBER(OFFSET('Sanitation Data'!$I$11,0,10*ROW('Sanitation Data'!I18))),'Data Summary'!DM24="Yes"),OFFSET('Sanitation Data'!$I$11,0,10*ROW('Sanitation Data'!I18)),NA())</f>
        <v>#N/A</v>
      </c>
      <c r="AY24" s="96" t="e">
        <f ca="true">+IF(AND(ISNUMBER(OFFSET('Sanitation Data'!$I$12,0,10*ROW('Sanitation Data'!I18))),'Data Summary'!DN24="Yes"),OFFSET('Sanitation Data'!$I$12,0,10*ROW('Sanitation Data'!I18)),NA())</f>
        <v>#N/A</v>
      </c>
      <c r="AZ24" s="97" t="e">
        <f ca="true">+IF(AND(ISNUMBER(OFFSET('Hygiene Data'!$D$5,0,10*ROW('Hygiene Data'!D18))),'Data Summary'!DO24="Yes"),OFFSET('Hygiene Data'!$D$5,0,10*ROW('Hygiene Data'!D18)),NA())</f>
        <v>#N/A</v>
      </c>
      <c r="BA24" s="97" t="e">
        <f ca="true">+IF(AND(ISNUMBER(OFFSET('Hygiene Data'!$D$7,0,10*ROW('Hygiene Data'!D18))),'Data Summary'!DP24="Yes"),OFFSET('Hygiene Data'!$D$7,0,10*ROW('Hygiene Data'!D18)),NA())</f>
        <v>#N/A</v>
      </c>
      <c r="BB24" s="97" t="e">
        <f ca="true">+IF(AND(ISNUMBER(OFFSET('Hygiene Data'!$D$9,0,10*ROW('Hygiene Data'!D18))),'Data Summary'!DQ24="Yes"),OFFSET('Hygiene Data'!$D$9,0,10*ROW('Hygiene Data'!D18)),NA())</f>
        <v>#N/A</v>
      </c>
      <c r="BC24" s="97" t="e">
        <f ca="true">+IF(AND(ISNUMBER(OFFSET('Hygiene Data'!$E$5,0,10*ROW('Hygiene Data'!E18))),'Data Summary'!DR24="Yes"),OFFSET('Hygiene Data'!$E$5,0,10*ROW('Hygiene Data'!E18)),NA())</f>
        <v>#N/A</v>
      </c>
      <c r="BD24" s="97" t="e">
        <f ca="true">+IF(AND(ISNUMBER(OFFSET('Hygiene Data'!$E$7,0,10*ROW('Hygiene Data'!E18))),'Data Summary'!DS24="Yes"),OFFSET('Hygiene Data'!$E$7,0,10*ROW('Hygiene Data'!E18)),NA())</f>
        <v>#N/A</v>
      </c>
      <c r="BE24" s="97" t="e">
        <f ca="true">+IF(AND(ISNUMBER(OFFSET('Hygiene Data'!$E$9,0,10*ROW('Hygiene Data'!E18))),'Data Summary'!DT24="Yes"),OFFSET('Hygiene Data'!$E$9,0,10*ROW('Hygiene Data'!E18)),NA())</f>
        <v>#N/A</v>
      </c>
      <c r="BF24" s="97" t="e">
        <f ca="true">+IF(AND(ISNUMBER(OFFSET('Hygiene Data'!$F$5,0,10*ROW('Hygiene Data'!F18))),'Data Summary'!DU24="Yes"),OFFSET('Hygiene Data'!$F$5,0,10*ROW('Hygiene Data'!F18)),NA())</f>
        <v>#N/A</v>
      </c>
      <c r="BG24" s="97" t="e">
        <f ca="true">+IF(AND(ISNUMBER(OFFSET('Hygiene Data'!$F$7,0,10*ROW('Hygiene Data'!F18))),'Data Summary'!DV24="Yes"),OFFSET('Hygiene Data'!$F$7,0,10*ROW('Hygiene Data'!F18)),NA())</f>
        <v>#N/A</v>
      </c>
      <c r="BH24" s="97" t="e">
        <f ca="true">+IF(AND(ISNUMBER(OFFSET('Hygiene Data'!$F$9,0,10*ROW('Hygiene Data'!F18))),'Data Summary'!DW24="Yes"),OFFSET('Hygiene Data'!$F$9,0,10*ROW('Hygiene Data'!F18)),NA())</f>
        <v>#N/A</v>
      </c>
      <c r="BI24" s="97" t="e">
        <f ca="true">+IF(AND(ISNUMBER(OFFSET('Hygiene Data'!$G$5,0,10*ROW('Hygiene Data'!G18))),'Data Summary'!DX24="Yes"),OFFSET('Hygiene Data'!$G$5,0,10*ROW('Hygiene Data'!G18)),NA())</f>
        <v>#N/A</v>
      </c>
      <c r="BJ24" s="97" t="e">
        <f ca="true">+IF(AND(ISNUMBER(OFFSET('Hygiene Data'!$G$7,0,10*ROW('Hygiene Data'!G18))),'Data Summary'!DY24="Yes"),OFFSET('Hygiene Data'!$G$7,0,10*ROW('Hygiene Data'!G18)),NA())</f>
        <v>#N/A</v>
      </c>
      <c r="BK24" s="97" t="e">
        <f ca="true">+IF(AND(ISNUMBER(OFFSET('Hygiene Data'!$G$9,0,10*ROW('Hygiene Data'!G18))),'Data Summary'!DZ24="Yes"),OFFSET('Hygiene Data'!$G$9,0,10*ROW('Hygiene Data'!G18)),NA())</f>
        <v>#N/A</v>
      </c>
      <c r="BL24" s="97" t="e">
        <f ca="true">+IF(AND(ISNUMBER(OFFSET('Hygiene Data'!$H$5,0,10*ROW('Hygiene Data'!H18))),'Data Summary'!EA24="Yes"),OFFSET('Hygiene Data'!$H$5,0,10*ROW('Hygiene Data'!H18)),NA())</f>
        <v>#N/A</v>
      </c>
      <c r="BM24" s="97" t="e">
        <f ca="true">+IF(AND(ISNUMBER(OFFSET('Hygiene Data'!$H$7,0,10*ROW('Hygiene Data'!H18))),'Data Summary'!EB24="Yes"),OFFSET('Hygiene Data'!$H$7,0,10*ROW('Hygiene Data'!H18)),NA())</f>
        <v>#N/A</v>
      </c>
      <c r="BN24" s="97" t="e">
        <f ca="true">+IF(AND(ISNUMBER(OFFSET('Hygiene Data'!$H$9,0,10*ROW('Hygiene Data'!H18))),'Data Summary'!EC24="Yes"),OFFSET('Hygiene Data'!$H$9,0,10*ROW('Hygiene Data'!H18)),NA())</f>
        <v>#N/A</v>
      </c>
      <c r="BO24" s="97" t="e">
        <f ca="true">+IF(AND(ISNUMBER(OFFSET('Hygiene Data'!$I$5,0,10*ROW('Hygiene Data'!I18))),'Data Summary'!ED24="Yes"),OFFSET('Hygiene Data'!$I$5,0,10*ROW('Hygiene Data'!I18)),NA())</f>
        <v>#N/A</v>
      </c>
      <c r="BP24" s="97" t="e">
        <f ca="true">+IF(AND(ISNUMBER(OFFSET('Hygiene Data'!$I$7,0,10*ROW('Hygiene Data'!I18))),'Data Summary'!EE24="Yes"),OFFSET('Hygiene Data'!$I$7,0,10*ROW('Hygiene Data'!I18)),NA())</f>
        <v>#N/A</v>
      </c>
      <c r="BQ24" s="97"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6" t="str">
        <f ca="true">+IF(ISTEXT('Data Summary'!B25),'Data Summary'!B25,"")</f>
        <v/>
      </c>
      <c r="C25" s="330" t="e">
        <f ca="true">+VALUE('Data Summary'!C25)</f>
        <v>#VALUE!</v>
      </c>
      <c r="D25" s="95" t="e">
        <f ca="true">+IF(AND(ISNUMBER(OFFSET('Water Data'!$D$4,0,10*ROW('Water Data'!D19))),'Data Summary'!BS25="Yes"),100-OFFSET('Water Data'!$D$4,0,10*ROW('Water Data'!D19)),NA())</f>
        <v>#N/A</v>
      </c>
      <c r="E25" s="95" t="e">
        <f ca="true">+IF(AND(ISNUMBER(OFFSET('Water Data'!$D$6,0,10*ROW('Water Data'!D19))),'Data Summary'!BT25="Yes"),OFFSET('Water Data'!$D$6,0,10*ROW('Water Data'!D19)),NA())</f>
        <v>#N/A</v>
      </c>
      <c r="F25" s="95" t="e">
        <f ca="true">+IF(AND(ISNUMBER(OFFSET('Water Data'!$D$9,0,10*ROW('Water Data'!D19))),'Data Summary'!BU25="Yes"),OFFSET('Water Data'!$D$9,0,10*ROW('Water Data'!D19)),NA())</f>
        <v>#N/A</v>
      </c>
      <c r="G25" s="95" t="e">
        <f ca="true">+IF(AND(ISNUMBER(OFFSET('Water Data'!$E$4,0,10*ROW('Water Data'!E19))),'Data Summary'!BV25="Yes"),100-OFFSET('Water Data'!$E$4,0,10*ROW('Water Data'!E19)),NA())</f>
        <v>#N/A</v>
      </c>
      <c r="H25" s="95" t="e">
        <f ca="true">+IF(AND(ISNUMBER(OFFSET('Water Data'!$E$6,0,10*ROW('Water Data'!E19))),'Data Summary'!BW25="Yes"),OFFSET('Water Data'!$E$6,0,10*ROW('Water Data'!E19)),NA())</f>
        <v>#N/A</v>
      </c>
      <c r="I25" s="95" t="e">
        <f ca="true">+IF(AND(ISNUMBER(OFFSET('Water Data'!$E$9,0,10*ROW('Water Data'!E19))),'Data Summary'!BX25="Yes"),OFFSET('Water Data'!$E$9,0,10*ROW('Water Data'!E19)),NA())</f>
        <v>#N/A</v>
      </c>
      <c r="J25" s="95" t="e">
        <f ca="true">+IF(AND(ISNUMBER(OFFSET('Water Data'!$F$4,0,10*ROW('Water Data'!F19))),'Data Summary'!BY25="Yes"),100-OFFSET('Water Data'!$F$4,0,10*ROW('Water Data'!F19)),NA())</f>
        <v>#N/A</v>
      </c>
      <c r="K25" s="95" t="e">
        <f ca="true">+IF(AND(ISNUMBER(OFFSET('Water Data'!$F$6,0,10*ROW('Water Data'!F19))),'Data Summary'!BZ25="Yes"),OFFSET('Water Data'!$F$6,0,10*ROW('Water Data'!F19)),NA())</f>
        <v>#N/A</v>
      </c>
      <c r="L25" s="95" t="e">
        <f ca="true">+IF(AND(ISNUMBER(OFFSET('Water Data'!$F$9,0,10*ROW('Water Data'!F19))),'Data Summary'!CA25="Yes"),OFFSET('Water Data'!$F$9,0,10*ROW('Water Data'!F19)),NA())</f>
        <v>#N/A</v>
      </c>
      <c r="M25" s="95" t="e">
        <f ca="true">+IF(AND(ISNUMBER(OFFSET('Water Data'!$G$4,0,10*ROW('Water Data'!G19))),'Data Summary'!CB25="Yes"),100-OFFSET('Water Data'!$G$4,0,10*ROW('Water Data'!G19)),NA())</f>
        <v>#N/A</v>
      </c>
      <c r="N25" s="95" t="e">
        <f ca="true">+IF(AND(ISNUMBER(OFFSET('Water Data'!$G$6,0,10*ROW('Water Data'!G19))),'Data Summary'!CC25="Yes"),OFFSET('Water Data'!$G$6,0,10*ROW('Water Data'!G19)),NA())</f>
        <v>#N/A</v>
      </c>
      <c r="O25" s="95" t="e">
        <f ca="true">+IF(AND(ISNUMBER(OFFSET('Water Data'!$G$9,0,10*ROW('Water Data'!G19))),'Data Summary'!CD25="Yes"),OFFSET('Water Data'!$G$9,0,10*ROW('Water Data'!G19)),NA())</f>
        <v>#N/A</v>
      </c>
      <c r="P25" s="95" t="e">
        <f ca="true">+IF(AND(ISNUMBER(OFFSET('Water Data'!$H$4,0,10*ROW('Water Data'!H19))),'Data Summary'!CE25="Yes"),100-OFFSET('Water Data'!$H$4,0,10*ROW('Water Data'!H19)),NA())</f>
        <v>#N/A</v>
      </c>
      <c r="Q25" s="95" t="e">
        <f ca="true">+IF(AND(ISNUMBER(OFFSET('Water Data'!$H$6,0,10*ROW('Water Data'!H19))),'Data Summary'!CF25="Yes"),OFFSET('Water Data'!$H$6,0,10*ROW('Water Data'!H19)),NA())</f>
        <v>#N/A</v>
      </c>
      <c r="R25" s="95" t="e">
        <f ca="true">+IF(AND(ISNUMBER(OFFSET('Water Data'!$H$9,0,10*ROW('Water Data'!H19))),'Data Summary'!CG25="Yes"),OFFSET('Water Data'!$H$9,0,10*ROW('Water Data'!H19)),NA())</f>
        <v>#N/A</v>
      </c>
      <c r="S25" s="95" t="e">
        <f ca="true">+IF(AND(ISNUMBER(OFFSET('Water Data'!$I$4,0,10*ROW('Water Data'!I19))),'Data Summary'!CH25="Yes"),100-OFFSET('Water Data'!$I$4,0,10*ROW('Water Data'!I19)),NA())</f>
        <v>#N/A</v>
      </c>
      <c r="T25" s="95" t="e">
        <f ca="true">+IF(AND(ISNUMBER(OFFSET('Water Data'!$I$6,0,10*ROW('Water Data'!I19))),'Data Summary'!CI25="Yes"),OFFSET('Water Data'!$I$6,0,10*ROW('Water Data'!I19)),NA())</f>
        <v>#N/A</v>
      </c>
      <c r="U25" s="95" t="e">
        <f ca="true">+IF(AND(ISNUMBER(OFFSET('Water Data'!$I$9,0,10*ROW('Water Data'!I19))),'Data Summary'!CJ25="Yes"),OFFSET('Water Data'!$I$9,0,10*ROW('Water Data'!I19)),NA())</f>
        <v>#N/A</v>
      </c>
      <c r="V25" s="96" t="e">
        <f ca="true">+IF(AND(ISNUMBER(OFFSET('Sanitation Data'!$D$4,0,10*ROW('Sanitation Data'!D19))),'Data Summary'!CK25="Yes"),100-OFFSET('Sanitation Data'!$D$4,0,10*ROW('Sanitation Data'!D19)),NA())</f>
        <v>#N/A</v>
      </c>
      <c r="W25" s="96" t="e">
        <f ca="true">+IF(AND(ISNUMBER(OFFSET('Sanitation Data'!$D$6,0,10*ROW('Sanitation Data'!D19))),'Data Summary'!CL25="Yes"),OFFSET('Sanitation Data'!$D$6,0,10*ROW('Sanitation Data'!D19)),NA())</f>
        <v>#N/A</v>
      </c>
      <c r="X25" s="96" t="e">
        <f ca="true">+IF(AND(ISNUMBER(OFFSET('Sanitation Data'!$D$10,0,10*ROW('Sanitation Data'!D19))),'Data Summary'!CM25="Yes"),OFFSET('Sanitation Data'!$D$10,0,10*ROW('Sanitation Data'!D19)),NA())</f>
        <v>#N/A</v>
      </c>
      <c r="Y25" s="96" t="e">
        <f ca="true">+IF(AND(ISNUMBER(OFFSET('Sanitation Data'!$D$11,0,10*ROW('Sanitation Data'!D19))),'Data Summary'!CN25="Yes"),OFFSET('Sanitation Data'!$D$11,0,10*ROW('Sanitation Data'!D19)),NA())</f>
        <v>#N/A</v>
      </c>
      <c r="Z25" s="96" t="e">
        <f ca="true">+IF(AND(ISNUMBER(OFFSET('Sanitation Data'!$D$12,0,10*ROW('Sanitation Data'!D19))),'Data Summary'!CO25="Yes"),OFFSET('Sanitation Data'!$D$12,0,10*ROW('Sanitation Data'!D19)),NA())</f>
        <v>#N/A</v>
      </c>
      <c r="AA25" s="96" t="e">
        <f ca="true">+IF(AND(ISNUMBER(OFFSET('Sanitation Data'!$E$4,0,10*ROW('Sanitation Data'!E19))),'Data Summary'!CP25="Yes"),100-OFFSET('Sanitation Data'!$E$4,0,10*ROW('Sanitation Data'!E19)),NA())</f>
        <v>#N/A</v>
      </c>
      <c r="AB25" s="96" t="e">
        <f ca="true">+IF(AND(ISNUMBER(OFFSET('Sanitation Data'!$E$6,0,10*ROW('Sanitation Data'!E19))),'Data Summary'!CQ25="Yes"),OFFSET('Sanitation Data'!$E$6,0,10*ROW('Sanitation Data'!E19)),NA())</f>
        <v>#N/A</v>
      </c>
      <c r="AC25" s="96" t="e">
        <f ca="true">+IF(AND(ISNUMBER(OFFSET('Sanitation Data'!$E$10,0,10*ROW('Sanitation Data'!E19))),'Data Summary'!CR25="Yes"),OFFSET('Sanitation Data'!$E$10,0,10*ROW('Sanitation Data'!E19)),NA())</f>
        <v>#N/A</v>
      </c>
      <c r="AD25" s="96" t="e">
        <f ca="true">+IF(AND(ISNUMBER(OFFSET('Sanitation Data'!$E$11,0,10*ROW('Sanitation Data'!E19))),'Data Summary'!CS25="Yes"),OFFSET('Sanitation Data'!$E$11,0,10*ROW('Sanitation Data'!E19)),NA())</f>
        <v>#N/A</v>
      </c>
      <c r="AE25" s="96" t="e">
        <f ca="true">+IF(AND(ISNUMBER(OFFSET('Sanitation Data'!$E$12,0,10*ROW('Sanitation Data'!E19))),'Data Summary'!CT25="Yes"),OFFSET('Sanitation Data'!$E$12,0,10*ROW('Sanitation Data'!E19)),NA())</f>
        <v>#N/A</v>
      </c>
      <c r="AF25" s="96" t="e">
        <f ca="true">+IF(AND(ISNUMBER(OFFSET('Sanitation Data'!$F$4,0,10*ROW('Sanitation Data'!F19))),'Data Summary'!CU25="Yes"),100-OFFSET('Sanitation Data'!$F$4,0,10*ROW('Sanitation Data'!F19)),NA())</f>
        <v>#N/A</v>
      </c>
      <c r="AG25" s="96" t="e">
        <f ca="true">+IF(AND(ISNUMBER(OFFSET('Sanitation Data'!$F$6,0,10*ROW('Sanitation Data'!F19))),'Data Summary'!CV25="Yes"),OFFSET('Sanitation Data'!$F$6,0,10*ROW('Sanitation Data'!F19)),NA())</f>
        <v>#N/A</v>
      </c>
      <c r="AH25" s="96" t="e">
        <f ca="true">+IF(AND(ISNUMBER(OFFSET('Sanitation Data'!$F$10,0,10*ROW('Sanitation Data'!F19))),'Data Summary'!CW25="Yes"),OFFSET('Sanitation Data'!$F$10,0,10*ROW('Sanitation Data'!F19)),NA())</f>
        <v>#N/A</v>
      </c>
      <c r="AI25" s="96" t="e">
        <f ca="true">+IF(AND(ISNUMBER(OFFSET('Sanitation Data'!$F$11,0,10*ROW('Sanitation Data'!F19))),'Data Summary'!CX25="Yes"),OFFSET('Sanitation Data'!$F$11,0,10*ROW('Sanitation Data'!F19)),NA())</f>
        <v>#N/A</v>
      </c>
      <c r="AJ25" s="96" t="e">
        <f ca="true">+IF(AND(ISNUMBER(OFFSET('Sanitation Data'!$F$12,0,10*ROW('Sanitation Data'!F19))),'Data Summary'!CY25="Yes"),OFFSET('Sanitation Data'!$F$12,0,10*ROW('Sanitation Data'!F19)),NA())</f>
        <v>#N/A</v>
      </c>
      <c r="AK25" s="96" t="e">
        <f ca="true">+IF(AND(ISNUMBER(OFFSET('Sanitation Data'!$G$4,0,10*ROW('Sanitation Data'!G19))),'Data Summary'!CZ25="Yes"),100-OFFSET('Sanitation Data'!$G$4,0,10*ROW('Sanitation Data'!G19)),NA())</f>
        <v>#N/A</v>
      </c>
      <c r="AL25" s="96" t="e">
        <f ca="true">+IF(AND(ISNUMBER(OFFSET('Sanitation Data'!$G$6,0,10*ROW('Sanitation Data'!G19))),'Data Summary'!DA25="Yes"),OFFSET('Sanitation Data'!$G$6,0,10*ROW('Sanitation Data'!G19)),NA())</f>
        <v>#N/A</v>
      </c>
      <c r="AM25" s="96" t="e">
        <f ca="true">+IF(AND(ISNUMBER(OFFSET('Sanitation Data'!$G$10,0,10*ROW('Sanitation Data'!G19))),'Data Summary'!DB25="Yes"),OFFSET('Sanitation Data'!$G$10,0,10*ROW('Sanitation Data'!G19)),NA())</f>
        <v>#N/A</v>
      </c>
      <c r="AN25" s="96" t="e">
        <f ca="true">+IF(AND(ISNUMBER(OFFSET('Sanitation Data'!$G$11,0,10*ROW('Sanitation Data'!G19))),'Data Summary'!DC25="Yes"),OFFSET('Sanitation Data'!$G$11,0,10*ROW('Sanitation Data'!G19)),NA())</f>
        <v>#N/A</v>
      </c>
      <c r="AO25" s="96" t="e">
        <f ca="true">+IF(AND(ISNUMBER(OFFSET('Sanitation Data'!$G$12,0,10*ROW('Sanitation Data'!G19))),'Data Summary'!DD25="Yes"),OFFSET('Sanitation Data'!$G$12,0,10*ROW('Sanitation Data'!G19)),NA())</f>
        <v>#N/A</v>
      </c>
      <c r="AP25" s="96" t="e">
        <f ca="true">+IF(AND(ISNUMBER(OFFSET('Sanitation Data'!$H$4,0,10*ROW('Sanitation Data'!H19))),'Data Summary'!DE25="Yes"),100-OFFSET('Sanitation Data'!$H$4,0,10*ROW('Sanitation Data'!H19)),NA())</f>
        <v>#N/A</v>
      </c>
      <c r="AQ25" s="96" t="e">
        <f ca="true">+IF(AND(ISNUMBER(OFFSET('Sanitation Data'!$H$6,0,10*ROW('Sanitation Data'!H19))),'Data Summary'!DF25="Yes"),OFFSET('Sanitation Data'!$H$6,0,10*ROW('Sanitation Data'!H19)),NA())</f>
        <v>#N/A</v>
      </c>
      <c r="AR25" s="96" t="e">
        <f ca="true">+IF(AND(ISNUMBER(OFFSET('Sanitation Data'!$H$10,0,10*ROW('Sanitation Data'!H19))),'Data Summary'!DG25="Yes"),OFFSET('Sanitation Data'!$H$10,0,10*ROW('Sanitation Data'!H19)),NA())</f>
        <v>#N/A</v>
      </c>
      <c r="AS25" s="96" t="e">
        <f ca="true">+IF(AND(ISNUMBER(OFFSET('Sanitation Data'!$H$11,0,10*ROW('Sanitation Data'!H19))),'Data Summary'!DH25="Yes"),OFFSET('Sanitation Data'!$H$11,0,10*ROW('Sanitation Data'!H19)),NA())</f>
        <v>#N/A</v>
      </c>
      <c r="AT25" s="96" t="e">
        <f ca="true">+IF(AND(ISNUMBER(OFFSET('Sanitation Data'!$H$12,0,10*ROW('Sanitation Data'!H19))),'Data Summary'!DI25="Yes"),OFFSET('Sanitation Data'!$H$12,0,10*ROW('Sanitation Data'!H19)),NA())</f>
        <v>#N/A</v>
      </c>
      <c r="AU25" s="96" t="e">
        <f ca="true">+IF(AND(ISNUMBER(OFFSET('Sanitation Data'!$I$4,0,10*ROW('Sanitation Data'!I19))),'Data Summary'!DJ25="Yes"),100-OFFSET('Sanitation Data'!$I$4,0,10*ROW('Sanitation Data'!I19)),NA())</f>
        <v>#N/A</v>
      </c>
      <c r="AV25" s="96" t="e">
        <f ca="true">+IF(AND(ISNUMBER(OFFSET('Sanitation Data'!$I$6,0,10*ROW('Sanitation Data'!I19))),'Data Summary'!DK25="Yes"),OFFSET('Sanitation Data'!$I$6,0,10*ROW('Sanitation Data'!I19)),NA())</f>
        <v>#N/A</v>
      </c>
      <c r="AW25" s="96" t="e">
        <f ca="true">+IF(AND(ISNUMBER(OFFSET('Sanitation Data'!$I$10,0,10*ROW('Sanitation Data'!I19))),'Data Summary'!DL25="Yes"),OFFSET('Sanitation Data'!$I$10,0,10*ROW('Sanitation Data'!I19)),NA())</f>
        <v>#N/A</v>
      </c>
      <c r="AX25" s="96" t="e">
        <f ca="true">+IF(AND(ISNUMBER(OFFSET('Sanitation Data'!$I$11,0,10*ROW('Sanitation Data'!I19))),'Data Summary'!DM25="Yes"),OFFSET('Sanitation Data'!$I$11,0,10*ROW('Sanitation Data'!I19)),NA())</f>
        <v>#N/A</v>
      </c>
      <c r="AY25" s="96" t="e">
        <f ca="true">+IF(AND(ISNUMBER(OFFSET('Sanitation Data'!$I$12,0,10*ROW('Sanitation Data'!I19))),'Data Summary'!DN25="Yes"),OFFSET('Sanitation Data'!$I$12,0,10*ROW('Sanitation Data'!I19)),NA())</f>
        <v>#N/A</v>
      </c>
      <c r="AZ25" s="97" t="e">
        <f ca="true">+IF(AND(ISNUMBER(OFFSET('Hygiene Data'!$D$5,0,10*ROW('Hygiene Data'!D19))),'Data Summary'!DO25="Yes"),OFFSET('Hygiene Data'!$D$5,0,10*ROW('Hygiene Data'!D19)),NA())</f>
        <v>#N/A</v>
      </c>
      <c r="BA25" s="97" t="e">
        <f ca="true">+IF(AND(ISNUMBER(OFFSET('Hygiene Data'!$D$7,0,10*ROW('Hygiene Data'!D19))),'Data Summary'!DP25="Yes"),OFFSET('Hygiene Data'!$D$7,0,10*ROW('Hygiene Data'!D19)),NA())</f>
        <v>#N/A</v>
      </c>
      <c r="BB25" s="97" t="e">
        <f ca="true">+IF(AND(ISNUMBER(OFFSET('Hygiene Data'!$D$9,0,10*ROW('Hygiene Data'!D19))),'Data Summary'!DQ25="Yes"),OFFSET('Hygiene Data'!$D$9,0,10*ROW('Hygiene Data'!D19)),NA())</f>
        <v>#N/A</v>
      </c>
      <c r="BC25" s="97" t="e">
        <f ca="true">+IF(AND(ISNUMBER(OFFSET('Hygiene Data'!$E$5,0,10*ROW('Hygiene Data'!E19))),'Data Summary'!DR25="Yes"),OFFSET('Hygiene Data'!$E$5,0,10*ROW('Hygiene Data'!E19)),NA())</f>
        <v>#N/A</v>
      </c>
      <c r="BD25" s="97" t="e">
        <f ca="true">+IF(AND(ISNUMBER(OFFSET('Hygiene Data'!$E$7,0,10*ROW('Hygiene Data'!E19))),'Data Summary'!DS25="Yes"),OFFSET('Hygiene Data'!$E$7,0,10*ROW('Hygiene Data'!E19)),NA())</f>
        <v>#N/A</v>
      </c>
      <c r="BE25" s="97" t="e">
        <f ca="true">+IF(AND(ISNUMBER(OFFSET('Hygiene Data'!$E$9,0,10*ROW('Hygiene Data'!E19))),'Data Summary'!DT25="Yes"),OFFSET('Hygiene Data'!$E$9,0,10*ROW('Hygiene Data'!E19)),NA())</f>
        <v>#N/A</v>
      </c>
      <c r="BF25" s="97" t="e">
        <f ca="true">+IF(AND(ISNUMBER(OFFSET('Hygiene Data'!$F$5,0,10*ROW('Hygiene Data'!F19))),'Data Summary'!DU25="Yes"),OFFSET('Hygiene Data'!$F$5,0,10*ROW('Hygiene Data'!F19)),NA())</f>
        <v>#N/A</v>
      </c>
      <c r="BG25" s="97" t="e">
        <f ca="true">+IF(AND(ISNUMBER(OFFSET('Hygiene Data'!$F$7,0,10*ROW('Hygiene Data'!F19))),'Data Summary'!DV25="Yes"),OFFSET('Hygiene Data'!$F$7,0,10*ROW('Hygiene Data'!F19)),NA())</f>
        <v>#N/A</v>
      </c>
      <c r="BH25" s="97" t="e">
        <f ca="true">+IF(AND(ISNUMBER(OFFSET('Hygiene Data'!$F$9,0,10*ROW('Hygiene Data'!F19))),'Data Summary'!DW25="Yes"),OFFSET('Hygiene Data'!$F$9,0,10*ROW('Hygiene Data'!F19)),NA())</f>
        <v>#N/A</v>
      </c>
      <c r="BI25" s="97" t="e">
        <f ca="true">+IF(AND(ISNUMBER(OFFSET('Hygiene Data'!$G$5,0,10*ROW('Hygiene Data'!G19))),'Data Summary'!DX25="Yes"),OFFSET('Hygiene Data'!$G$5,0,10*ROW('Hygiene Data'!G19)),NA())</f>
        <v>#N/A</v>
      </c>
      <c r="BJ25" s="97" t="e">
        <f ca="true">+IF(AND(ISNUMBER(OFFSET('Hygiene Data'!$G$7,0,10*ROW('Hygiene Data'!G19))),'Data Summary'!DY25="Yes"),OFFSET('Hygiene Data'!$G$7,0,10*ROW('Hygiene Data'!G19)),NA())</f>
        <v>#N/A</v>
      </c>
      <c r="BK25" s="97" t="e">
        <f ca="true">+IF(AND(ISNUMBER(OFFSET('Hygiene Data'!$G$9,0,10*ROW('Hygiene Data'!G19))),'Data Summary'!DZ25="Yes"),OFFSET('Hygiene Data'!$G$9,0,10*ROW('Hygiene Data'!G19)),NA())</f>
        <v>#N/A</v>
      </c>
      <c r="BL25" s="97" t="e">
        <f ca="true">+IF(AND(ISNUMBER(OFFSET('Hygiene Data'!$H$5,0,10*ROW('Hygiene Data'!H19))),'Data Summary'!EA25="Yes"),OFFSET('Hygiene Data'!$H$5,0,10*ROW('Hygiene Data'!H19)),NA())</f>
        <v>#N/A</v>
      </c>
      <c r="BM25" s="97" t="e">
        <f ca="true">+IF(AND(ISNUMBER(OFFSET('Hygiene Data'!$H$7,0,10*ROW('Hygiene Data'!H19))),'Data Summary'!EB25="Yes"),OFFSET('Hygiene Data'!$H$7,0,10*ROW('Hygiene Data'!H19)),NA())</f>
        <v>#N/A</v>
      </c>
      <c r="BN25" s="97" t="e">
        <f ca="true">+IF(AND(ISNUMBER(OFFSET('Hygiene Data'!$H$9,0,10*ROW('Hygiene Data'!H19))),'Data Summary'!EC25="Yes"),OFFSET('Hygiene Data'!$H$9,0,10*ROW('Hygiene Data'!H19)),NA())</f>
        <v>#N/A</v>
      </c>
      <c r="BO25" s="97" t="e">
        <f ca="true">+IF(AND(ISNUMBER(OFFSET('Hygiene Data'!$I$5,0,10*ROW('Hygiene Data'!I19))),'Data Summary'!ED25="Yes"),OFFSET('Hygiene Data'!$I$5,0,10*ROW('Hygiene Data'!I19)),NA())</f>
        <v>#N/A</v>
      </c>
      <c r="BP25" s="97" t="e">
        <f ca="true">+IF(AND(ISNUMBER(OFFSET('Hygiene Data'!$I$7,0,10*ROW('Hygiene Data'!I19))),'Data Summary'!EE25="Yes"),OFFSET('Hygiene Data'!$I$7,0,10*ROW('Hygiene Data'!I19)),NA())</f>
        <v>#N/A</v>
      </c>
      <c r="BQ25" s="97"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6" t="str">
        <f ca="true">+IF(ISTEXT('Data Summary'!B26),'Data Summary'!B26,"")</f>
        <v/>
      </c>
      <c r="C26" s="330" t="e">
        <f ca="true">+VALUE('Data Summary'!C26)</f>
        <v>#VALUE!</v>
      </c>
      <c r="D26" s="95" t="e">
        <f ca="true">+IF(AND(ISNUMBER(OFFSET('Water Data'!$D$4,0,10*ROW('Water Data'!D20))),'Data Summary'!BS26="Yes"),100-OFFSET('Water Data'!$D$4,0,10*ROW('Water Data'!D20)),NA())</f>
        <v>#N/A</v>
      </c>
      <c r="E26" s="95" t="e">
        <f ca="true">+IF(AND(ISNUMBER(OFFSET('Water Data'!$D$6,0,10*ROW('Water Data'!D20))),'Data Summary'!BT26="Yes"),OFFSET('Water Data'!$D$6,0,10*ROW('Water Data'!D20)),NA())</f>
        <v>#N/A</v>
      </c>
      <c r="F26" s="95" t="e">
        <f ca="true">+IF(AND(ISNUMBER(OFFSET('Water Data'!$D$9,0,10*ROW('Water Data'!D20))),'Data Summary'!BU26="Yes"),OFFSET('Water Data'!$D$9,0,10*ROW('Water Data'!D20)),NA())</f>
        <v>#N/A</v>
      </c>
      <c r="G26" s="95" t="e">
        <f ca="true">+IF(AND(ISNUMBER(OFFSET('Water Data'!$E$4,0,10*ROW('Water Data'!E20))),'Data Summary'!BV26="Yes"),100-OFFSET('Water Data'!$E$4,0,10*ROW('Water Data'!E20)),NA())</f>
        <v>#N/A</v>
      </c>
      <c r="H26" s="95" t="e">
        <f ca="true">+IF(AND(ISNUMBER(OFFSET('Water Data'!$E$6,0,10*ROW('Water Data'!E20))),'Data Summary'!BW26="Yes"),OFFSET('Water Data'!$E$6,0,10*ROW('Water Data'!E20)),NA())</f>
        <v>#N/A</v>
      </c>
      <c r="I26" s="95" t="e">
        <f ca="true">+IF(AND(ISNUMBER(OFFSET('Water Data'!$E$9,0,10*ROW('Water Data'!E20))),'Data Summary'!BX26="Yes"),OFFSET('Water Data'!$E$9,0,10*ROW('Water Data'!E20)),NA())</f>
        <v>#N/A</v>
      </c>
      <c r="J26" s="95" t="e">
        <f ca="true">+IF(AND(ISNUMBER(OFFSET('Water Data'!$F$4,0,10*ROW('Water Data'!F20))),'Data Summary'!BY26="Yes"),100-OFFSET('Water Data'!$F$4,0,10*ROW('Water Data'!F20)),NA())</f>
        <v>#N/A</v>
      </c>
      <c r="K26" s="95" t="e">
        <f ca="true">+IF(AND(ISNUMBER(OFFSET('Water Data'!$F$6,0,10*ROW('Water Data'!F20))),'Data Summary'!BZ26="Yes"),OFFSET('Water Data'!$F$6,0,10*ROW('Water Data'!F20)),NA())</f>
        <v>#N/A</v>
      </c>
      <c r="L26" s="95" t="e">
        <f ca="true">+IF(AND(ISNUMBER(OFFSET('Water Data'!$F$9,0,10*ROW('Water Data'!F20))),'Data Summary'!CA26="Yes"),OFFSET('Water Data'!$F$9,0,10*ROW('Water Data'!F20)),NA())</f>
        <v>#N/A</v>
      </c>
      <c r="M26" s="95" t="e">
        <f ca="true">+IF(AND(ISNUMBER(OFFSET('Water Data'!$G$4,0,10*ROW('Water Data'!G20))),'Data Summary'!CB26="Yes"),100-OFFSET('Water Data'!$G$4,0,10*ROW('Water Data'!G20)),NA())</f>
        <v>#N/A</v>
      </c>
      <c r="N26" s="95" t="e">
        <f ca="true">+IF(AND(ISNUMBER(OFFSET('Water Data'!$G$6,0,10*ROW('Water Data'!G20))),'Data Summary'!CC26="Yes"),OFFSET('Water Data'!$G$6,0,10*ROW('Water Data'!G20)),NA())</f>
        <v>#N/A</v>
      </c>
      <c r="O26" s="95" t="e">
        <f ca="true">+IF(AND(ISNUMBER(OFFSET('Water Data'!$G$9,0,10*ROW('Water Data'!G20))),'Data Summary'!CD26="Yes"),OFFSET('Water Data'!$G$9,0,10*ROW('Water Data'!G20)),NA())</f>
        <v>#N/A</v>
      </c>
      <c r="P26" s="95" t="e">
        <f ca="true">+IF(AND(ISNUMBER(OFFSET('Water Data'!$H$4,0,10*ROW('Water Data'!H20))),'Data Summary'!CE26="Yes"),100-OFFSET('Water Data'!$H$4,0,10*ROW('Water Data'!H20)),NA())</f>
        <v>#N/A</v>
      </c>
      <c r="Q26" s="95" t="e">
        <f ca="true">+IF(AND(ISNUMBER(OFFSET('Water Data'!$H$6,0,10*ROW('Water Data'!H20))),'Data Summary'!CF26="Yes"),OFFSET('Water Data'!$H$6,0,10*ROW('Water Data'!H20)),NA())</f>
        <v>#N/A</v>
      </c>
      <c r="R26" s="95" t="e">
        <f ca="true">+IF(AND(ISNUMBER(OFFSET('Water Data'!$H$9,0,10*ROW('Water Data'!H20))),'Data Summary'!CG26="Yes"),OFFSET('Water Data'!$H$9,0,10*ROW('Water Data'!H20)),NA())</f>
        <v>#N/A</v>
      </c>
      <c r="S26" s="95" t="e">
        <f ca="true">+IF(AND(ISNUMBER(OFFSET('Water Data'!$I$4,0,10*ROW('Water Data'!I20))),'Data Summary'!CH26="Yes"),100-OFFSET('Water Data'!$I$4,0,10*ROW('Water Data'!I20)),NA())</f>
        <v>#N/A</v>
      </c>
      <c r="T26" s="95" t="e">
        <f ca="true">+IF(AND(ISNUMBER(OFFSET('Water Data'!$I$6,0,10*ROW('Water Data'!I20))),'Data Summary'!CI26="Yes"),OFFSET('Water Data'!$I$6,0,10*ROW('Water Data'!I20)),NA())</f>
        <v>#N/A</v>
      </c>
      <c r="U26" s="95" t="e">
        <f ca="true">+IF(AND(ISNUMBER(OFFSET('Water Data'!$I$9,0,10*ROW('Water Data'!I20))),'Data Summary'!CJ26="Yes"),OFFSET('Water Data'!$I$9,0,10*ROW('Water Data'!I20)),NA())</f>
        <v>#N/A</v>
      </c>
      <c r="V26" s="96" t="e">
        <f ca="true">+IF(AND(ISNUMBER(OFFSET('Sanitation Data'!$D$4,0,10*ROW('Sanitation Data'!D20))),'Data Summary'!CK26="Yes"),100-OFFSET('Sanitation Data'!$D$4,0,10*ROW('Sanitation Data'!D20)),NA())</f>
        <v>#N/A</v>
      </c>
      <c r="W26" s="96" t="e">
        <f ca="true">+IF(AND(ISNUMBER(OFFSET('Sanitation Data'!$D$6,0,10*ROW('Sanitation Data'!D20))),'Data Summary'!CL26="Yes"),OFFSET('Sanitation Data'!$D$6,0,10*ROW('Sanitation Data'!D20)),NA())</f>
        <v>#N/A</v>
      </c>
      <c r="X26" s="96" t="e">
        <f ca="true">+IF(AND(ISNUMBER(OFFSET('Sanitation Data'!$D$10,0,10*ROW('Sanitation Data'!D20))),'Data Summary'!CM26="Yes"),OFFSET('Sanitation Data'!$D$10,0,10*ROW('Sanitation Data'!D20)),NA())</f>
        <v>#N/A</v>
      </c>
      <c r="Y26" s="96" t="e">
        <f ca="true">+IF(AND(ISNUMBER(OFFSET('Sanitation Data'!$D$11,0,10*ROW('Sanitation Data'!D20))),'Data Summary'!CN26="Yes"),OFFSET('Sanitation Data'!$D$11,0,10*ROW('Sanitation Data'!D20)),NA())</f>
        <v>#N/A</v>
      </c>
      <c r="Z26" s="96" t="e">
        <f ca="true">+IF(AND(ISNUMBER(OFFSET('Sanitation Data'!$D$12,0,10*ROW('Sanitation Data'!D20))),'Data Summary'!CO26="Yes"),OFFSET('Sanitation Data'!$D$12,0,10*ROW('Sanitation Data'!D20)),NA())</f>
        <v>#N/A</v>
      </c>
      <c r="AA26" s="96" t="e">
        <f ca="true">+IF(AND(ISNUMBER(OFFSET('Sanitation Data'!$E$4,0,10*ROW('Sanitation Data'!E20))),'Data Summary'!CP26="Yes"),100-OFFSET('Sanitation Data'!$E$4,0,10*ROW('Sanitation Data'!E20)),NA())</f>
        <v>#N/A</v>
      </c>
      <c r="AB26" s="96" t="e">
        <f ca="true">+IF(AND(ISNUMBER(OFFSET('Sanitation Data'!$E$6,0,10*ROW('Sanitation Data'!E20))),'Data Summary'!CQ26="Yes"),OFFSET('Sanitation Data'!$E$6,0,10*ROW('Sanitation Data'!E20)),NA())</f>
        <v>#N/A</v>
      </c>
      <c r="AC26" s="96" t="e">
        <f ca="true">+IF(AND(ISNUMBER(OFFSET('Sanitation Data'!$E$10,0,10*ROW('Sanitation Data'!E20))),'Data Summary'!CR26="Yes"),OFFSET('Sanitation Data'!$E$10,0,10*ROW('Sanitation Data'!E20)),NA())</f>
        <v>#N/A</v>
      </c>
      <c r="AD26" s="96" t="e">
        <f ca="true">+IF(AND(ISNUMBER(OFFSET('Sanitation Data'!$E$11,0,10*ROW('Sanitation Data'!E20))),'Data Summary'!CS26="Yes"),OFFSET('Sanitation Data'!$E$11,0,10*ROW('Sanitation Data'!E20)),NA())</f>
        <v>#N/A</v>
      </c>
      <c r="AE26" s="96" t="e">
        <f ca="true">+IF(AND(ISNUMBER(OFFSET('Sanitation Data'!$E$12,0,10*ROW('Sanitation Data'!E20))),'Data Summary'!CT26="Yes"),OFFSET('Sanitation Data'!$E$12,0,10*ROW('Sanitation Data'!E20)),NA())</f>
        <v>#N/A</v>
      </c>
      <c r="AF26" s="96" t="e">
        <f ca="true">+IF(AND(ISNUMBER(OFFSET('Sanitation Data'!$F$4,0,10*ROW('Sanitation Data'!F20))),'Data Summary'!CU26="Yes"),100-OFFSET('Sanitation Data'!$F$4,0,10*ROW('Sanitation Data'!F20)),NA())</f>
        <v>#N/A</v>
      </c>
      <c r="AG26" s="96" t="e">
        <f ca="true">+IF(AND(ISNUMBER(OFFSET('Sanitation Data'!$F$6,0,10*ROW('Sanitation Data'!F20))),'Data Summary'!CV26="Yes"),OFFSET('Sanitation Data'!$F$6,0,10*ROW('Sanitation Data'!F20)),NA())</f>
        <v>#N/A</v>
      </c>
      <c r="AH26" s="96" t="e">
        <f ca="true">+IF(AND(ISNUMBER(OFFSET('Sanitation Data'!$F$10,0,10*ROW('Sanitation Data'!F20))),'Data Summary'!CW26="Yes"),OFFSET('Sanitation Data'!$F$10,0,10*ROW('Sanitation Data'!F20)),NA())</f>
        <v>#N/A</v>
      </c>
      <c r="AI26" s="96" t="e">
        <f ca="true">+IF(AND(ISNUMBER(OFFSET('Sanitation Data'!$F$11,0,10*ROW('Sanitation Data'!F20))),'Data Summary'!CX26="Yes"),OFFSET('Sanitation Data'!$F$11,0,10*ROW('Sanitation Data'!F20)),NA())</f>
        <v>#N/A</v>
      </c>
      <c r="AJ26" s="96" t="e">
        <f ca="true">+IF(AND(ISNUMBER(OFFSET('Sanitation Data'!$F$12,0,10*ROW('Sanitation Data'!F20))),'Data Summary'!CY26="Yes"),OFFSET('Sanitation Data'!$F$12,0,10*ROW('Sanitation Data'!F20)),NA())</f>
        <v>#N/A</v>
      </c>
      <c r="AK26" s="96" t="e">
        <f ca="true">+IF(AND(ISNUMBER(OFFSET('Sanitation Data'!$G$4,0,10*ROW('Sanitation Data'!G20))),'Data Summary'!CZ26="Yes"),100-OFFSET('Sanitation Data'!$G$4,0,10*ROW('Sanitation Data'!G20)),NA())</f>
        <v>#N/A</v>
      </c>
      <c r="AL26" s="96" t="e">
        <f ca="true">+IF(AND(ISNUMBER(OFFSET('Sanitation Data'!$G$6,0,10*ROW('Sanitation Data'!G20))),'Data Summary'!DA26="Yes"),OFFSET('Sanitation Data'!$G$6,0,10*ROW('Sanitation Data'!G20)),NA())</f>
        <v>#N/A</v>
      </c>
      <c r="AM26" s="96" t="e">
        <f ca="true">+IF(AND(ISNUMBER(OFFSET('Sanitation Data'!$G$10,0,10*ROW('Sanitation Data'!G20))),'Data Summary'!DB26="Yes"),OFFSET('Sanitation Data'!$G$10,0,10*ROW('Sanitation Data'!G20)),NA())</f>
        <v>#N/A</v>
      </c>
      <c r="AN26" s="96" t="e">
        <f ca="true">+IF(AND(ISNUMBER(OFFSET('Sanitation Data'!$G$11,0,10*ROW('Sanitation Data'!G20))),'Data Summary'!DC26="Yes"),OFFSET('Sanitation Data'!$G$11,0,10*ROW('Sanitation Data'!G20)),NA())</f>
        <v>#N/A</v>
      </c>
      <c r="AO26" s="96" t="e">
        <f ca="true">+IF(AND(ISNUMBER(OFFSET('Sanitation Data'!$G$12,0,10*ROW('Sanitation Data'!G20))),'Data Summary'!DD26="Yes"),OFFSET('Sanitation Data'!$G$12,0,10*ROW('Sanitation Data'!G20)),NA())</f>
        <v>#N/A</v>
      </c>
      <c r="AP26" s="96" t="e">
        <f ca="true">+IF(AND(ISNUMBER(OFFSET('Sanitation Data'!$H$4,0,10*ROW('Sanitation Data'!H20))),'Data Summary'!DE26="Yes"),100-OFFSET('Sanitation Data'!$H$4,0,10*ROW('Sanitation Data'!H20)),NA())</f>
        <v>#N/A</v>
      </c>
      <c r="AQ26" s="96" t="e">
        <f ca="true">+IF(AND(ISNUMBER(OFFSET('Sanitation Data'!$H$6,0,10*ROW('Sanitation Data'!H20))),'Data Summary'!DF26="Yes"),OFFSET('Sanitation Data'!$H$6,0,10*ROW('Sanitation Data'!H20)),NA())</f>
        <v>#N/A</v>
      </c>
      <c r="AR26" s="96" t="e">
        <f ca="true">+IF(AND(ISNUMBER(OFFSET('Sanitation Data'!$H$10,0,10*ROW('Sanitation Data'!H20))),'Data Summary'!DG26="Yes"),OFFSET('Sanitation Data'!$H$10,0,10*ROW('Sanitation Data'!H20)),NA())</f>
        <v>#N/A</v>
      </c>
      <c r="AS26" s="96" t="e">
        <f ca="true">+IF(AND(ISNUMBER(OFFSET('Sanitation Data'!$H$11,0,10*ROW('Sanitation Data'!H20))),'Data Summary'!DH26="Yes"),OFFSET('Sanitation Data'!$H$11,0,10*ROW('Sanitation Data'!H20)),NA())</f>
        <v>#N/A</v>
      </c>
      <c r="AT26" s="96" t="e">
        <f ca="true">+IF(AND(ISNUMBER(OFFSET('Sanitation Data'!$H$12,0,10*ROW('Sanitation Data'!H20))),'Data Summary'!DI26="Yes"),OFFSET('Sanitation Data'!$H$12,0,10*ROW('Sanitation Data'!H20)),NA())</f>
        <v>#N/A</v>
      </c>
      <c r="AU26" s="96" t="e">
        <f ca="true">+IF(AND(ISNUMBER(OFFSET('Sanitation Data'!$I$4,0,10*ROW('Sanitation Data'!I20))),'Data Summary'!DJ26="Yes"),100-OFFSET('Sanitation Data'!$I$4,0,10*ROW('Sanitation Data'!I20)),NA())</f>
        <v>#N/A</v>
      </c>
      <c r="AV26" s="96" t="e">
        <f ca="true">+IF(AND(ISNUMBER(OFFSET('Sanitation Data'!$I$6,0,10*ROW('Sanitation Data'!I20))),'Data Summary'!DK26="Yes"),OFFSET('Sanitation Data'!$I$6,0,10*ROW('Sanitation Data'!I20)),NA())</f>
        <v>#N/A</v>
      </c>
      <c r="AW26" s="96" t="e">
        <f ca="true">+IF(AND(ISNUMBER(OFFSET('Sanitation Data'!$I$10,0,10*ROW('Sanitation Data'!I20))),'Data Summary'!DL26="Yes"),OFFSET('Sanitation Data'!$I$10,0,10*ROW('Sanitation Data'!I20)),NA())</f>
        <v>#N/A</v>
      </c>
      <c r="AX26" s="96" t="e">
        <f ca="true">+IF(AND(ISNUMBER(OFFSET('Sanitation Data'!$I$11,0,10*ROW('Sanitation Data'!I20))),'Data Summary'!DM26="Yes"),OFFSET('Sanitation Data'!$I$11,0,10*ROW('Sanitation Data'!I20)),NA())</f>
        <v>#N/A</v>
      </c>
      <c r="AY26" s="96" t="e">
        <f ca="true">+IF(AND(ISNUMBER(OFFSET('Sanitation Data'!$I$12,0,10*ROW('Sanitation Data'!I20))),'Data Summary'!DN26="Yes"),OFFSET('Sanitation Data'!$I$12,0,10*ROW('Sanitation Data'!I20)),NA())</f>
        <v>#N/A</v>
      </c>
      <c r="AZ26" s="97" t="e">
        <f ca="true">+IF(AND(ISNUMBER(OFFSET('Hygiene Data'!$D$5,0,10*ROW('Hygiene Data'!D20))),'Data Summary'!DO26="Yes"),OFFSET('Hygiene Data'!$D$5,0,10*ROW('Hygiene Data'!D20)),NA())</f>
        <v>#N/A</v>
      </c>
      <c r="BA26" s="97" t="e">
        <f ca="true">+IF(AND(ISNUMBER(OFFSET('Hygiene Data'!$D$7,0,10*ROW('Hygiene Data'!D20))),'Data Summary'!DP26="Yes"),OFFSET('Hygiene Data'!$D$7,0,10*ROW('Hygiene Data'!D20)),NA())</f>
        <v>#N/A</v>
      </c>
      <c r="BB26" s="97" t="e">
        <f ca="true">+IF(AND(ISNUMBER(OFFSET('Hygiene Data'!$D$9,0,10*ROW('Hygiene Data'!D20))),'Data Summary'!DQ26="Yes"),OFFSET('Hygiene Data'!$D$9,0,10*ROW('Hygiene Data'!D20)),NA())</f>
        <v>#N/A</v>
      </c>
      <c r="BC26" s="97" t="e">
        <f ca="true">+IF(AND(ISNUMBER(OFFSET('Hygiene Data'!$E$5,0,10*ROW('Hygiene Data'!E20))),'Data Summary'!DR26="Yes"),OFFSET('Hygiene Data'!$E$5,0,10*ROW('Hygiene Data'!E20)),NA())</f>
        <v>#N/A</v>
      </c>
      <c r="BD26" s="97" t="e">
        <f ca="true">+IF(AND(ISNUMBER(OFFSET('Hygiene Data'!$E$7,0,10*ROW('Hygiene Data'!E20))),'Data Summary'!DS26="Yes"),OFFSET('Hygiene Data'!$E$7,0,10*ROW('Hygiene Data'!E20)),NA())</f>
        <v>#N/A</v>
      </c>
      <c r="BE26" s="97" t="e">
        <f ca="true">+IF(AND(ISNUMBER(OFFSET('Hygiene Data'!$E$9,0,10*ROW('Hygiene Data'!E20))),'Data Summary'!DT26="Yes"),OFFSET('Hygiene Data'!$E$9,0,10*ROW('Hygiene Data'!E20)),NA())</f>
        <v>#N/A</v>
      </c>
      <c r="BF26" s="97" t="e">
        <f ca="true">+IF(AND(ISNUMBER(OFFSET('Hygiene Data'!$F$5,0,10*ROW('Hygiene Data'!F20))),'Data Summary'!DU26="Yes"),OFFSET('Hygiene Data'!$F$5,0,10*ROW('Hygiene Data'!F20)),NA())</f>
        <v>#N/A</v>
      </c>
      <c r="BG26" s="97" t="e">
        <f ca="true">+IF(AND(ISNUMBER(OFFSET('Hygiene Data'!$F$7,0,10*ROW('Hygiene Data'!F20))),'Data Summary'!DV26="Yes"),OFFSET('Hygiene Data'!$F$7,0,10*ROW('Hygiene Data'!F20)),NA())</f>
        <v>#N/A</v>
      </c>
      <c r="BH26" s="97" t="e">
        <f ca="true">+IF(AND(ISNUMBER(OFFSET('Hygiene Data'!$F$9,0,10*ROW('Hygiene Data'!F20))),'Data Summary'!DW26="Yes"),OFFSET('Hygiene Data'!$F$9,0,10*ROW('Hygiene Data'!F20)),NA())</f>
        <v>#N/A</v>
      </c>
      <c r="BI26" s="97" t="e">
        <f ca="true">+IF(AND(ISNUMBER(OFFSET('Hygiene Data'!$G$5,0,10*ROW('Hygiene Data'!G20))),'Data Summary'!DX26="Yes"),OFFSET('Hygiene Data'!$G$5,0,10*ROW('Hygiene Data'!G20)),NA())</f>
        <v>#N/A</v>
      </c>
      <c r="BJ26" s="97" t="e">
        <f ca="true">+IF(AND(ISNUMBER(OFFSET('Hygiene Data'!$G$7,0,10*ROW('Hygiene Data'!G20))),'Data Summary'!DY26="Yes"),OFFSET('Hygiene Data'!$G$7,0,10*ROW('Hygiene Data'!G20)),NA())</f>
        <v>#N/A</v>
      </c>
      <c r="BK26" s="97" t="e">
        <f ca="true">+IF(AND(ISNUMBER(OFFSET('Hygiene Data'!$G$9,0,10*ROW('Hygiene Data'!G20))),'Data Summary'!DZ26="Yes"),OFFSET('Hygiene Data'!$G$9,0,10*ROW('Hygiene Data'!G20)),NA())</f>
        <v>#N/A</v>
      </c>
      <c r="BL26" s="97" t="e">
        <f ca="true">+IF(AND(ISNUMBER(OFFSET('Hygiene Data'!$H$5,0,10*ROW('Hygiene Data'!H20))),'Data Summary'!EA26="Yes"),OFFSET('Hygiene Data'!$H$5,0,10*ROW('Hygiene Data'!H20)),NA())</f>
        <v>#N/A</v>
      </c>
      <c r="BM26" s="97" t="e">
        <f ca="true">+IF(AND(ISNUMBER(OFFSET('Hygiene Data'!$H$7,0,10*ROW('Hygiene Data'!H20))),'Data Summary'!EB26="Yes"),OFFSET('Hygiene Data'!$H$7,0,10*ROW('Hygiene Data'!H20)),NA())</f>
        <v>#N/A</v>
      </c>
      <c r="BN26" s="97" t="e">
        <f ca="true">+IF(AND(ISNUMBER(OFFSET('Hygiene Data'!$H$9,0,10*ROW('Hygiene Data'!H20))),'Data Summary'!EC26="Yes"),OFFSET('Hygiene Data'!$H$9,0,10*ROW('Hygiene Data'!H20)),NA())</f>
        <v>#N/A</v>
      </c>
      <c r="BO26" s="97" t="e">
        <f ca="true">+IF(AND(ISNUMBER(OFFSET('Hygiene Data'!$I$5,0,10*ROW('Hygiene Data'!I20))),'Data Summary'!ED26="Yes"),OFFSET('Hygiene Data'!$I$5,0,10*ROW('Hygiene Data'!I20)),NA())</f>
        <v>#N/A</v>
      </c>
      <c r="BP26" s="97" t="e">
        <f ca="true">+IF(AND(ISNUMBER(OFFSET('Hygiene Data'!$I$7,0,10*ROW('Hygiene Data'!I20))),'Data Summary'!EE26="Yes"),OFFSET('Hygiene Data'!$I$7,0,10*ROW('Hygiene Data'!I20)),NA())</f>
        <v>#N/A</v>
      </c>
      <c r="BQ26" s="97"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6" t="str">
        <f ca="true">+IF(ISTEXT('Data Summary'!B27),'Data Summary'!B27,"")</f>
        <v/>
      </c>
      <c r="C27" s="330" t="e">
        <f ca="true">+VALUE('Data Summary'!C27)</f>
        <v>#VALUE!</v>
      </c>
      <c r="D27" s="95" t="e">
        <f ca="true">+IF(AND(ISNUMBER(OFFSET('Water Data'!$D$4,0,10*ROW('Water Data'!D21))),'Data Summary'!BS27="Yes"),100-OFFSET('Water Data'!$D$4,0,10*ROW('Water Data'!D21)),NA())</f>
        <v>#N/A</v>
      </c>
      <c r="E27" s="95" t="e">
        <f ca="true">+IF(AND(ISNUMBER(OFFSET('Water Data'!$D$6,0,10*ROW('Water Data'!D21))),'Data Summary'!BT27="Yes"),OFFSET('Water Data'!$D$6,0,10*ROW('Water Data'!D21)),NA())</f>
        <v>#N/A</v>
      </c>
      <c r="F27" s="95" t="e">
        <f ca="true">+IF(AND(ISNUMBER(OFFSET('Water Data'!$D$9,0,10*ROW('Water Data'!D21))),'Data Summary'!BU27="Yes"),OFFSET('Water Data'!$D$9,0,10*ROW('Water Data'!D21)),NA())</f>
        <v>#N/A</v>
      </c>
      <c r="G27" s="95" t="e">
        <f ca="true">+IF(AND(ISNUMBER(OFFSET('Water Data'!$E$4,0,10*ROW('Water Data'!E21))),'Data Summary'!BV27="Yes"),100-OFFSET('Water Data'!$E$4,0,10*ROW('Water Data'!E21)),NA())</f>
        <v>#N/A</v>
      </c>
      <c r="H27" s="95" t="e">
        <f ca="true">+IF(AND(ISNUMBER(OFFSET('Water Data'!$E$6,0,10*ROW('Water Data'!E21))),'Data Summary'!BW27="Yes"),OFFSET('Water Data'!$E$6,0,10*ROW('Water Data'!E21)),NA())</f>
        <v>#N/A</v>
      </c>
      <c r="I27" s="95" t="e">
        <f ca="true">+IF(AND(ISNUMBER(OFFSET('Water Data'!$E$9,0,10*ROW('Water Data'!E21))),'Data Summary'!BX27="Yes"),OFFSET('Water Data'!$E$9,0,10*ROW('Water Data'!E21)),NA())</f>
        <v>#N/A</v>
      </c>
      <c r="J27" s="95" t="e">
        <f ca="true">+IF(AND(ISNUMBER(OFFSET('Water Data'!$F$4,0,10*ROW('Water Data'!F21))),'Data Summary'!BY27="Yes"),100-OFFSET('Water Data'!$F$4,0,10*ROW('Water Data'!F21)),NA())</f>
        <v>#N/A</v>
      </c>
      <c r="K27" s="95" t="e">
        <f ca="true">+IF(AND(ISNUMBER(OFFSET('Water Data'!$F$6,0,10*ROW('Water Data'!F21))),'Data Summary'!BZ27="Yes"),OFFSET('Water Data'!$F$6,0,10*ROW('Water Data'!F21)),NA())</f>
        <v>#N/A</v>
      </c>
      <c r="L27" s="95" t="e">
        <f ca="true">+IF(AND(ISNUMBER(OFFSET('Water Data'!$F$9,0,10*ROW('Water Data'!F21))),'Data Summary'!CA27="Yes"),OFFSET('Water Data'!$F$9,0,10*ROW('Water Data'!F21)),NA())</f>
        <v>#N/A</v>
      </c>
      <c r="M27" s="95" t="e">
        <f ca="true">+IF(AND(ISNUMBER(OFFSET('Water Data'!$G$4,0,10*ROW('Water Data'!G21))),'Data Summary'!CB27="Yes"),100-OFFSET('Water Data'!$G$4,0,10*ROW('Water Data'!G21)),NA())</f>
        <v>#N/A</v>
      </c>
      <c r="N27" s="95" t="e">
        <f ca="true">+IF(AND(ISNUMBER(OFFSET('Water Data'!$G$6,0,10*ROW('Water Data'!G21))),'Data Summary'!CC27="Yes"),OFFSET('Water Data'!$G$6,0,10*ROW('Water Data'!G21)),NA())</f>
        <v>#N/A</v>
      </c>
      <c r="O27" s="95" t="e">
        <f ca="true">+IF(AND(ISNUMBER(OFFSET('Water Data'!$G$9,0,10*ROW('Water Data'!G21))),'Data Summary'!CD27="Yes"),OFFSET('Water Data'!$G$9,0,10*ROW('Water Data'!G21)),NA())</f>
        <v>#N/A</v>
      </c>
      <c r="P27" s="95" t="e">
        <f ca="true">+IF(AND(ISNUMBER(OFFSET('Water Data'!$H$4,0,10*ROW('Water Data'!H21))),'Data Summary'!CE27="Yes"),100-OFFSET('Water Data'!$H$4,0,10*ROW('Water Data'!H21)),NA())</f>
        <v>#N/A</v>
      </c>
      <c r="Q27" s="95" t="e">
        <f ca="true">+IF(AND(ISNUMBER(OFFSET('Water Data'!$H$6,0,10*ROW('Water Data'!H21))),'Data Summary'!CF27="Yes"),OFFSET('Water Data'!$H$6,0,10*ROW('Water Data'!H21)),NA())</f>
        <v>#N/A</v>
      </c>
      <c r="R27" s="95" t="e">
        <f ca="true">+IF(AND(ISNUMBER(OFFSET('Water Data'!$H$9,0,10*ROW('Water Data'!H21))),'Data Summary'!CG27="Yes"),OFFSET('Water Data'!$H$9,0,10*ROW('Water Data'!H21)),NA())</f>
        <v>#N/A</v>
      </c>
      <c r="S27" s="95" t="e">
        <f ca="true">+IF(AND(ISNUMBER(OFFSET('Water Data'!$I$4,0,10*ROW('Water Data'!I21))),'Data Summary'!CH27="Yes"),100-OFFSET('Water Data'!$I$4,0,10*ROW('Water Data'!I21)),NA())</f>
        <v>#N/A</v>
      </c>
      <c r="T27" s="95" t="e">
        <f ca="true">+IF(AND(ISNUMBER(OFFSET('Water Data'!$I$6,0,10*ROW('Water Data'!I21))),'Data Summary'!CI27="Yes"),OFFSET('Water Data'!$I$6,0,10*ROW('Water Data'!I21)),NA())</f>
        <v>#N/A</v>
      </c>
      <c r="U27" s="95" t="e">
        <f ca="true">+IF(AND(ISNUMBER(OFFSET('Water Data'!$I$9,0,10*ROW('Water Data'!I21))),'Data Summary'!CJ27="Yes"),OFFSET('Water Data'!$I$9,0,10*ROW('Water Data'!I21)),NA())</f>
        <v>#N/A</v>
      </c>
      <c r="V27" s="96" t="e">
        <f ca="true">+IF(AND(ISNUMBER(OFFSET('Sanitation Data'!$D$4,0,10*ROW('Sanitation Data'!D21))),'Data Summary'!CK27="Yes"),100-OFFSET('Sanitation Data'!$D$4,0,10*ROW('Sanitation Data'!D21)),NA())</f>
        <v>#N/A</v>
      </c>
      <c r="W27" s="96" t="e">
        <f ca="true">+IF(AND(ISNUMBER(OFFSET('Sanitation Data'!$D$6,0,10*ROW('Sanitation Data'!D21))),'Data Summary'!CL27="Yes"),OFFSET('Sanitation Data'!$D$6,0,10*ROW('Sanitation Data'!D21)),NA())</f>
        <v>#N/A</v>
      </c>
      <c r="X27" s="96" t="e">
        <f ca="true">+IF(AND(ISNUMBER(OFFSET('Sanitation Data'!$D$10,0,10*ROW('Sanitation Data'!D21))),'Data Summary'!CM27="Yes"),OFFSET('Sanitation Data'!$D$10,0,10*ROW('Sanitation Data'!D21)),NA())</f>
        <v>#N/A</v>
      </c>
      <c r="Y27" s="96" t="e">
        <f ca="true">+IF(AND(ISNUMBER(OFFSET('Sanitation Data'!$D$11,0,10*ROW('Sanitation Data'!D21))),'Data Summary'!CN27="Yes"),OFFSET('Sanitation Data'!$D$11,0,10*ROW('Sanitation Data'!D21)),NA())</f>
        <v>#N/A</v>
      </c>
      <c r="Z27" s="96" t="e">
        <f ca="true">+IF(AND(ISNUMBER(OFFSET('Sanitation Data'!$D$12,0,10*ROW('Sanitation Data'!D21))),'Data Summary'!CO27="Yes"),OFFSET('Sanitation Data'!$D$12,0,10*ROW('Sanitation Data'!D21)),NA())</f>
        <v>#N/A</v>
      </c>
      <c r="AA27" s="96" t="e">
        <f ca="true">+IF(AND(ISNUMBER(OFFSET('Sanitation Data'!$E$4,0,10*ROW('Sanitation Data'!E21))),'Data Summary'!CP27="Yes"),100-OFFSET('Sanitation Data'!$E$4,0,10*ROW('Sanitation Data'!E21)),NA())</f>
        <v>#N/A</v>
      </c>
      <c r="AB27" s="96" t="e">
        <f ca="true">+IF(AND(ISNUMBER(OFFSET('Sanitation Data'!$E$6,0,10*ROW('Sanitation Data'!E21))),'Data Summary'!CQ27="Yes"),OFFSET('Sanitation Data'!$E$6,0,10*ROW('Sanitation Data'!E21)),NA())</f>
        <v>#N/A</v>
      </c>
      <c r="AC27" s="96" t="e">
        <f ca="true">+IF(AND(ISNUMBER(OFFSET('Sanitation Data'!$E$10,0,10*ROW('Sanitation Data'!E21))),'Data Summary'!CR27="Yes"),OFFSET('Sanitation Data'!$E$10,0,10*ROW('Sanitation Data'!E21)),NA())</f>
        <v>#N/A</v>
      </c>
      <c r="AD27" s="96" t="e">
        <f ca="true">+IF(AND(ISNUMBER(OFFSET('Sanitation Data'!$E$11,0,10*ROW('Sanitation Data'!E21))),'Data Summary'!CS27="Yes"),OFFSET('Sanitation Data'!$E$11,0,10*ROW('Sanitation Data'!E21)),NA())</f>
        <v>#N/A</v>
      </c>
      <c r="AE27" s="96" t="e">
        <f ca="true">+IF(AND(ISNUMBER(OFFSET('Sanitation Data'!$E$12,0,10*ROW('Sanitation Data'!E21))),'Data Summary'!CT27="Yes"),OFFSET('Sanitation Data'!$E$12,0,10*ROW('Sanitation Data'!E21)),NA())</f>
        <v>#N/A</v>
      </c>
      <c r="AF27" s="96" t="e">
        <f ca="true">+IF(AND(ISNUMBER(OFFSET('Sanitation Data'!$F$4,0,10*ROW('Sanitation Data'!F21))),'Data Summary'!CU27="Yes"),100-OFFSET('Sanitation Data'!$F$4,0,10*ROW('Sanitation Data'!F21)),NA())</f>
        <v>#N/A</v>
      </c>
      <c r="AG27" s="96" t="e">
        <f ca="true">+IF(AND(ISNUMBER(OFFSET('Sanitation Data'!$F$6,0,10*ROW('Sanitation Data'!F21))),'Data Summary'!CV27="Yes"),OFFSET('Sanitation Data'!$F$6,0,10*ROW('Sanitation Data'!F21)),NA())</f>
        <v>#N/A</v>
      </c>
      <c r="AH27" s="96" t="e">
        <f ca="true">+IF(AND(ISNUMBER(OFFSET('Sanitation Data'!$F$10,0,10*ROW('Sanitation Data'!F21))),'Data Summary'!CW27="Yes"),OFFSET('Sanitation Data'!$F$10,0,10*ROW('Sanitation Data'!F21)),NA())</f>
        <v>#N/A</v>
      </c>
      <c r="AI27" s="96" t="e">
        <f ca="true">+IF(AND(ISNUMBER(OFFSET('Sanitation Data'!$F$11,0,10*ROW('Sanitation Data'!F21))),'Data Summary'!CX27="Yes"),OFFSET('Sanitation Data'!$F$11,0,10*ROW('Sanitation Data'!F21)),NA())</f>
        <v>#N/A</v>
      </c>
      <c r="AJ27" s="96" t="e">
        <f ca="true">+IF(AND(ISNUMBER(OFFSET('Sanitation Data'!$F$12,0,10*ROW('Sanitation Data'!F21))),'Data Summary'!CY27="Yes"),OFFSET('Sanitation Data'!$F$12,0,10*ROW('Sanitation Data'!F21)),NA())</f>
        <v>#N/A</v>
      </c>
      <c r="AK27" s="96" t="e">
        <f ca="true">+IF(AND(ISNUMBER(OFFSET('Sanitation Data'!$G$4,0,10*ROW('Sanitation Data'!G21))),'Data Summary'!CZ27="Yes"),100-OFFSET('Sanitation Data'!$G$4,0,10*ROW('Sanitation Data'!G21)),NA())</f>
        <v>#N/A</v>
      </c>
      <c r="AL27" s="96" t="e">
        <f ca="true">+IF(AND(ISNUMBER(OFFSET('Sanitation Data'!$G$6,0,10*ROW('Sanitation Data'!G21))),'Data Summary'!DA27="Yes"),OFFSET('Sanitation Data'!$G$6,0,10*ROW('Sanitation Data'!G21)),NA())</f>
        <v>#N/A</v>
      </c>
      <c r="AM27" s="96" t="e">
        <f ca="true">+IF(AND(ISNUMBER(OFFSET('Sanitation Data'!$G$10,0,10*ROW('Sanitation Data'!G21))),'Data Summary'!DB27="Yes"),OFFSET('Sanitation Data'!$G$10,0,10*ROW('Sanitation Data'!G21)),NA())</f>
        <v>#N/A</v>
      </c>
      <c r="AN27" s="96" t="e">
        <f ca="true">+IF(AND(ISNUMBER(OFFSET('Sanitation Data'!$G$11,0,10*ROW('Sanitation Data'!G21))),'Data Summary'!DC27="Yes"),OFFSET('Sanitation Data'!$G$11,0,10*ROW('Sanitation Data'!G21)),NA())</f>
        <v>#N/A</v>
      </c>
      <c r="AO27" s="96" t="e">
        <f ca="true">+IF(AND(ISNUMBER(OFFSET('Sanitation Data'!$G$12,0,10*ROW('Sanitation Data'!G21))),'Data Summary'!DD27="Yes"),OFFSET('Sanitation Data'!$G$12,0,10*ROW('Sanitation Data'!G21)),NA())</f>
        <v>#N/A</v>
      </c>
      <c r="AP27" s="96" t="e">
        <f ca="true">+IF(AND(ISNUMBER(OFFSET('Sanitation Data'!$H$4,0,10*ROW('Sanitation Data'!H21))),'Data Summary'!DE27="Yes"),100-OFFSET('Sanitation Data'!$H$4,0,10*ROW('Sanitation Data'!H21)),NA())</f>
        <v>#N/A</v>
      </c>
      <c r="AQ27" s="96" t="e">
        <f ca="true">+IF(AND(ISNUMBER(OFFSET('Sanitation Data'!$H$6,0,10*ROW('Sanitation Data'!H21))),'Data Summary'!DF27="Yes"),OFFSET('Sanitation Data'!$H$6,0,10*ROW('Sanitation Data'!H21)),NA())</f>
        <v>#N/A</v>
      </c>
      <c r="AR27" s="96" t="e">
        <f ca="true">+IF(AND(ISNUMBER(OFFSET('Sanitation Data'!$H$10,0,10*ROW('Sanitation Data'!H21))),'Data Summary'!DG27="Yes"),OFFSET('Sanitation Data'!$H$10,0,10*ROW('Sanitation Data'!H21)),NA())</f>
        <v>#N/A</v>
      </c>
      <c r="AS27" s="96" t="e">
        <f ca="true">+IF(AND(ISNUMBER(OFFSET('Sanitation Data'!$H$11,0,10*ROW('Sanitation Data'!H21))),'Data Summary'!DH27="Yes"),OFFSET('Sanitation Data'!$H$11,0,10*ROW('Sanitation Data'!H21)),NA())</f>
        <v>#N/A</v>
      </c>
      <c r="AT27" s="96" t="e">
        <f ca="true">+IF(AND(ISNUMBER(OFFSET('Sanitation Data'!$H$12,0,10*ROW('Sanitation Data'!H21))),'Data Summary'!DI27="Yes"),OFFSET('Sanitation Data'!$H$12,0,10*ROW('Sanitation Data'!H21)),NA())</f>
        <v>#N/A</v>
      </c>
      <c r="AU27" s="96" t="e">
        <f ca="true">+IF(AND(ISNUMBER(OFFSET('Sanitation Data'!$I$4,0,10*ROW('Sanitation Data'!I21))),'Data Summary'!DJ27="Yes"),100-OFFSET('Sanitation Data'!$I$4,0,10*ROW('Sanitation Data'!I21)),NA())</f>
        <v>#N/A</v>
      </c>
      <c r="AV27" s="96" t="e">
        <f ca="true">+IF(AND(ISNUMBER(OFFSET('Sanitation Data'!$I$6,0,10*ROW('Sanitation Data'!I21))),'Data Summary'!DK27="Yes"),OFFSET('Sanitation Data'!$I$6,0,10*ROW('Sanitation Data'!I21)),NA())</f>
        <v>#N/A</v>
      </c>
      <c r="AW27" s="96" t="e">
        <f ca="true">+IF(AND(ISNUMBER(OFFSET('Sanitation Data'!$I$10,0,10*ROW('Sanitation Data'!I21))),'Data Summary'!DL27="Yes"),OFFSET('Sanitation Data'!$I$10,0,10*ROW('Sanitation Data'!I21)),NA())</f>
        <v>#N/A</v>
      </c>
      <c r="AX27" s="96" t="e">
        <f ca="true">+IF(AND(ISNUMBER(OFFSET('Sanitation Data'!$I$11,0,10*ROW('Sanitation Data'!I21))),'Data Summary'!DM27="Yes"),OFFSET('Sanitation Data'!$I$11,0,10*ROW('Sanitation Data'!I21)),NA())</f>
        <v>#N/A</v>
      </c>
      <c r="AY27" s="96" t="e">
        <f ca="true">+IF(AND(ISNUMBER(OFFSET('Sanitation Data'!$I$12,0,10*ROW('Sanitation Data'!I21))),'Data Summary'!DN27="Yes"),OFFSET('Sanitation Data'!$I$12,0,10*ROW('Sanitation Data'!I21)),NA())</f>
        <v>#N/A</v>
      </c>
      <c r="AZ27" s="97" t="e">
        <f ca="true">+IF(AND(ISNUMBER(OFFSET('Hygiene Data'!$D$5,0,10*ROW('Hygiene Data'!D21))),'Data Summary'!DO27="Yes"),OFFSET('Hygiene Data'!$D$5,0,10*ROW('Hygiene Data'!D21)),NA())</f>
        <v>#N/A</v>
      </c>
      <c r="BA27" s="97" t="e">
        <f ca="true">+IF(AND(ISNUMBER(OFFSET('Hygiene Data'!$D$7,0,10*ROW('Hygiene Data'!D21))),'Data Summary'!DP27="Yes"),OFFSET('Hygiene Data'!$D$7,0,10*ROW('Hygiene Data'!D21)),NA())</f>
        <v>#N/A</v>
      </c>
      <c r="BB27" s="97" t="e">
        <f ca="true">+IF(AND(ISNUMBER(OFFSET('Hygiene Data'!$D$9,0,10*ROW('Hygiene Data'!D21))),'Data Summary'!DQ27="Yes"),OFFSET('Hygiene Data'!$D$9,0,10*ROW('Hygiene Data'!D21)),NA())</f>
        <v>#N/A</v>
      </c>
      <c r="BC27" s="97" t="e">
        <f ca="true">+IF(AND(ISNUMBER(OFFSET('Hygiene Data'!$E$5,0,10*ROW('Hygiene Data'!E21))),'Data Summary'!DR27="Yes"),OFFSET('Hygiene Data'!$E$5,0,10*ROW('Hygiene Data'!E21)),NA())</f>
        <v>#N/A</v>
      </c>
      <c r="BD27" s="97" t="e">
        <f ca="true">+IF(AND(ISNUMBER(OFFSET('Hygiene Data'!$E$7,0,10*ROW('Hygiene Data'!E21))),'Data Summary'!DS27="Yes"),OFFSET('Hygiene Data'!$E$7,0,10*ROW('Hygiene Data'!E21)),NA())</f>
        <v>#N/A</v>
      </c>
      <c r="BE27" s="97" t="e">
        <f ca="true">+IF(AND(ISNUMBER(OFFSET('Hygiene Data'!$E$9,0,10*ROW('Hygiene Data'!E21))),'Data Summary'!DT27="Yes"),OFFSET('Hygiene Data'!$E$9,0,10*ROW('Hygiene Data'!E21)),NA())</f>
        <v>#N/A</v>
      </c>
      <c r="BF27" s="97" t="e">
        <f ca="true">+IF(AND(ISNUMBER(OFFSET('Hygiene Data'!$F$5,0,10*ROW('Hygiene Data'!F21))),'Data Summary'!DU27="Yes"),OFFSET('Hygiene Data'!$F$5,0,10*ROW('Hygiene Data'!F21)),NA())</f>
        <v>#N/A</v>
      </c>
      <c r="BG27" s="97" t="e">
        <f ca="true">+IF(AND(ISNUMBER(OFFSET('Hygiene Data'!$F$7,0,10*ROW('Hygiene Data'!F21))),'Data Summary'!DV27="Yes"),OFFSET('Hygiene Data'!$F$7,0,10*ROW('Hygiene Data'!F21)),NA())</f>
        <v>#N/A</v>
      </c>
      <c r="BH27" s="97" t="e">
        <f ca="true">+IF(AND(ISNUMBER(OFFSET('Hygiene Data'!$F$9,0,10*ROW('Hygiene Data'!F21))),'Data Summary'!DW27="Yes"),OFFSET('Hygiene Data'!$F$9,0,10*ROW('Hygiene Data'!F21)),NA())</f>
        <v>#N/A</v>
      </c>
      <c r="BI27" s="97" t="e">
        <f ca="true">+IF(AND(ISNUMBER(OFFSET('Hygiene Data'!$G$5,0,10*ROW('Hygiene Data'!G21))),'Data Summary'!DX27="Yes"),OFFSET('Hygiene Data'!$G$5,0,10*ROW('Hygiene Data'!G21)),NA())</f>
        <v>#N/A</v>
      </c>
      <c r="BJ27" s="97" t="e">
        <f ca="true">+IF(AND(ISNUMBER(OFFSET('Hygiene Data'!$G$7,0,10*ROW('Hygiene Data'!G21))),'Data Summary'!DY27="Yes"),OFFSET('Hygiene Data'!$G$7,0,10*ROW('Hygiene Data'!G21)),NA())</f>
        <v>#N/A</v>
      </c>
      <c r="BK27" s="97" t="e">
        <f ca="true">+IF(AND(ISNUMBER(OFFSET('Hygiene Data'!$G$9,0,10*ROW('Hygiene Data'!G21))),'Data Summary'!DZ27="Yes"),OFFSET('Hygiene Data'!$G$9,0,10*ROW('Hygiene Data'!G21)),NA())</f>
        <v>#N/A</v>
      </c>
      <c r="BL27" s="97" t="e">
        <f ca="true">+IF(AND(ISNUMBER(OFFSET('Hygiene Data'!$H$5,0,10*ROW('Hygiene Data'!H21))),'Data Summary'!EA27="Yes"),OFFSET('Hygiene Data'!$H$5,0,10*ROW('Hygiene Data'!H21)),NA())</f>
        <v>#N/A</v>
      </c>
      <c r="BM27" s="97" t="e">
        <f ca="true">+IF(AND(ISNUMBER(OFFSET('Hygiene Data'!$H$7,0,10*ROW('Hygiene Data'!H21))),'Data Summary'!EB27="Yes"),OFFSET('Hygiene Data'!$H$7,0,10*ROW('Hygiene Data'!H21)),NA())</f>
        <v>#N/A</v>
      </c>
      <c r="BN27" s="97" t="e">
        <f ca="true">+IF(AND(ISNUMBER(OFFSET('Hygiene Data'!$H$9,0,10*ROW('Hygiene Data'!H21))),'Data Summary'!EC27="Yes"),OFFSET('Hygiene Data'!$H$9,0,10*ROW('Hygiene Data'!H21)),NA())</f>
        <v>#N/A</v>
      </c>
      <c r="BO27" s="97" t="e">
        <f ca="true">+IF(AND(ISNUMBER(OFFSET('Hygiene Data'!$I$5,0,10*ROW('Hygiene Data'!I21))),'Data Summary'!ED27="Yes"),OFFSET('Hygiene Data'!$I$5,0,10*ROW('Hygiene Data'!I21)),NA())</f>
        <v>#N/A</v>
      </c>
      <c r="BP27" s="97" t="e">
        <f ca="true">+IF(AND(ISNUMBER(OFFSET('Hygiene Data'!$I$7,0,10*ROW('Hygiene Data'!I21))),'Data Summary'!EE27="Yes"),OFFSET('Hygiene Data'!$I$7,0,10*ROW('Hygiene Data'!I21)),NA())</f>
        <v>#N/A</v>
      </c>
      <c r="BQ27" s="97"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6" t="str">
        <f ca="true">+IF(ISTEXT('Data Summary'!B28),'Data Summary'!B28,"")</f>
        <v/>
      </c>
      <c r="C28" s="330" t="e">
        <f ca="true">+VALUE('Data Summary'!C28)</f>
        <v>#VALUE!</v>
      </c>
      <c r="D28" s="95" t="e">
        <f ca="true">+IF(AND(ISNUMBER(OFFSET('Water Data'!$D$4,0,10*ROW('Water Data'!D22))),'Data Summary'!BS28="Yes"),100-OFFSET('Water Data'!$D$4,0,10*ROW('Water Data'!D22)),NA())</f>
        <v>#N/A</v>
      </c>
      <c r="E28" s="95" t="e">
        <f ca="true">+IF(AND(ISNUMBER(OFFSET('Water Data'!$D$6,0,10*ROW('Water Data'!D22))),'Data Summary'!BT28="Yes"),OFFSET('Water Data'!$D$6,0,10*ROW('Water Data'!D22)),NA())</f>
        <v>#N/A</v>
      </c>
      <c r="F28" s="95" t="e">
        <f ca="true">+IF(AND(ISNUMBER(OFFSET('Water Data'!$D$9,0,10*ROW('Water Data'!D22))),'Data Summary'!BU28="Yes"),OFFSET('Water Data'!$D$9,0,10*ROW('Water Data'!D22)),NA())</f>
        <v>#N/A</v>
      </c>
      <c r="G28" s="95" t="e">
        <f ca="true">+IF(AND(ISNUMBER(OFFSET('Water Data'!$E$4,0,10*ROW('Water Data'!E22))),'Data Summary'!BV28="Yes"),100-OFFSET('Water Data'!$E$4,0,10*ROW('Water Data'!E22)),NA())</f>
        <v>#N/A</v>
      </c>
      <c r="H28" s="95" t="e">
        <f ca="true">+IF(AND(ISNUMBER(OFFSET('Water Data'!$E$6,0,10*ROW('Water Data'!E22))),'Data Summary'!BW28="Yes"),OFFSET('Water Data'!$E$6,0,10*ROW('Water Data'!E22)),NA())</f>
        <v>#N/A</v>
      </c>
      <c r="I28" s="95" t="e">
        <f ca="true">+IF(AND(ISNUMBER(OFFSET('Water Data'!$E$9,0,10*ROW('Water Data'!E22))),'Data Summary'!BX28="Yes"),OFFSET('Water Data'!$E$9,0,10*ROW('Water Data'!E22)),NA())</f>
        <v>#N/A</v>
      </c>
      <c r="J28" s="95" t="e">
        <f ca="true">+IF(AND(ISNUMBER(OFFSET('Water Data'!$F$4,0,10*ROW('Water Data'!F22))),'Data Summary'!BY28="Yes"),100-OFFSET('Water Data'!$F$4,0,10*ROW('Water Data'!F22)),NA())</f>
        <v>#N/A</v>
      </c>
      <c r="K28" s="95" t="e">
        <f ca="true">+IF(AND(ISNUMBER(OFFSET('Water Data'!$F$6,0,10*ROW('Water Data'!F22))),'Data Summary'!BZ28="Yes"),OFFSET('Water Data'!$F$6,0,10*ROW('Water Data'!F22)),NA())</f>
        <v>#N/A</v>
      </c>
      <c r="L28" s="95" t="e">
        <f ca="true">+IF(AND(ISNUMBER(OFFSET('Water Data'!$F$9,0,10*ROW('Water Data'!F22))),'Data Summary'!CA28="Yes"),OFFSET('Water Data'!$F$9,0,10*ROW('Water Data'!F22)),NA())</f>
        <v>#N/A</v>
      </c>
      <c r="M28" s="95" t="e">
        <f ca="true">+IF(AND(ISNUMBER(OFFSET('Water Data'!$G$4,0,10*ROW('Water Data'!G22))),'Data Summary'!CB28="Yes"),100-OFFSET('Water Data'!$G$4,0,10*ROW('Water Data'!G22)),NA())</f>
        <v>#N/A</v>
      </c>
      <c r="N28" s="95" t="e">
        <f ca="true">+IF(AND(ISNUMBER(OFFSET('Water Data'!$G$6,0,10*ROW('Water Data'!G22))),'Data Summary'!CC28="Yes"),OFFSET('Water Data'!$G$6,0,10*ROW('Water Data'!G22)),NA())</f>
        <v>#N/A</v>
      </c>
      <c r="O28" s="95" t="e">
        <f ca="true">+IF(AND(ISNUMBER(OFFSET('Water Data'!$G$9,0,10*ROW('Water Data'!G22))),'Data Summary'!CD28="Yes"),OFFSET('Water Data'!$G$9,0,10*ROW('Water Data'!G22)),NA())</f>
        <v>#N/A</v>
      </c>
      <c r="P28" s="95" t="e">
        <f ca="true">+IF(AND(ISNUMBER(OFFSET('Water Data'!$H$4,0,10*ROW('Water Data'!H22))),'Data Summary'!CE28="Yes"),100-OFFSET('Water Data'!$H$4,0,10*ROW('Water Data'!H22)),NA())</f>
        <v>#N/A</v>
      </c>
      <c r="Q28" s="95" t="e">
        <f ca="true">+IF(AND(ISNUMBER(OFFSET('Water Data'!$H$6,0,10*ROW('Water Data'!H22))),'Data Summary'!CF28="Yes"),OFFSET('Water Data'!$H$6,0,10*ROW('Water Data'!H22)),NA())</f>
        <v>#N/A</v>
      </c>
      <c r="R28" s="95" t="e">
        <f ca="true">+IF(AND(ISNUMBER(OFFSET('Water Data'!$H$9,0,10*ROW('Water Data'!H22))),'Data Summary'!CG28="Yes"),OFFSET('Water Data'!$H$9,0,10*ROW('Water Data'!H22)),NA())</f>
        <v>#N/A</v>
      </c>
      <c r="S28" s="95" t="e">
        <f ca="true">+IF(AND(ISNUMBER(OFFSET('Water Data'!$I$4,0,10*ROW('Water Data'!I22))),'Data Summary'!CH28="Yes"),100-OFFSET('Water Data'!$I$4,0,10*ROW('Water Data'!I22)),NA())</f>
        <v>#N/A</v>
      </c>
      <c r="T28" s="95" t="e">
        <f ca="true">+IF(AND(ISNUMBER(OFFSET('Water Data'!$I$6,0,10*ROW('Water Data'!I22))),'Data Summary'!CI28="Yes"),OFFSET('Water Data'!$I$6,0,10*ROW('Water Data'!I22)),NA())</f>
        <v>#N/A</v>
      </c>
      <c r="U28" s="95" t="e">
        <f ca="true">+IF(AND(ISNUMBER(OFFSET('Water Data'!$I$9,0,10*ROW('Water Data'!I22))),'Data Summary'!CJ28="Yes"),OFFSET('Water Data'!$I$9,0,10*ROW('Water Data'!I22)),NA())</f>
        <v>#N/A</v>
      </c>
      <c r="V28" s="96" t="e">
        <f ca="true">+IF(AND(ISNUMBER(OFFSET('Sanitation Data'!$D$4,0,10*ROW('Sanitation Data'!D22))),'Data Summary'!CK28="Yes"),100-OFFSET('Sanitation Data'!$D$4,0,10*ROW('Sanitation Data'!D22)),NA())</f>
        <v>#N/A</v>
      </c>
      <c r="W28" s="96" t="e">
        <f ca="true">+IF(AND(ISNUMBER(OFFSET('Sanitation Data'!$D$6,0,10*ROW('Sanitation Data'!D22))),'Data Summary'!CL28="Yes"),OFFSET('Sanitation Data'!$D$6,0,10*ROW('Sanitation Data'!D22)),NA())</f>
        <v>#N/A</v>
      </c>
      <c r="X28" s="96" t="e">
        <f ca="true">+IF(AND(ISNUMBER(OFFSET('Sanitation Data'!$D$10,0,10*ROW('Sanitation Data'!D22))),'Data Summary'!CM28="Yes"),OFFSET('Sanitation Data'!$D$10,0,10*ROW('Sanitation Data'!D22)),NA())</f>
        <v>#N/A</v>
      </c>
      <c r="Y28" s="96" t="e">
        <f ca="true">+IF(AND(ISNUMBER(OFFSET('Sanitation Data'!$D$11,0,10*ROW('Sanitation Data'!D22))),'Data Summary'!CN28="Yes"),OFFSET('Sanitation Data'!$D$11,0,10*ROW('Sanitation Data'!D22)),NA())</f>
        <v>#N/A</v>
      </c>
      <c r="Z28" s="96" t="e">
        <f ca="true">+IF(AND(ISNUMBER(OFFSET('Sanitation Data'!$D$12,0,10*ROW('Sanitation Data'!D22))),'Data Summary'!CO28="Yes"),OFFSET('Sanitation Data'!$D$12,0,10*ROW('Sanitation Data'!D22)),NA())</f>
        <v>#N/A</v>
      </c>
      <c r="AA28" s="96" t="e">
        <f ca="true">+IF(AND(ISNUMBER(OFFSET('Sanitation Data'!$E$4,0,10*ROW('Sanitation Data'!E22))),'Data Summary'!CP28="Yes"),100-OFFSET('Sanitation Data'!$E$4,0,10*ROW('Sanitation Data'!E22)),NA())</f>
        <v>#N/A</v>
      </c>
      <c r="AB28" s="96" t="e">
        <f ca="true">+IF(AND(ISNUMBER(OFFSET('Sanitation Data'!$E$6,0,10*ROW('Sanitation Data'!E22))),'Data Summary'!CQ28="Yes"),OFFSET('Sanitation Data'!$E$6,0,10*ROW('Sanitation Data'!E22)),NA())</f>
        <v>#N/A</v>
      </c>
      <c r="AC28" s="96" t="e">
        <f ca="true">+IF(AND(ISNUMBER(OFFSET('Sanitation Data'!$E$10,0,10*ROW('Sanitation Data'!E22))),'Data Summary'!CR28="Yes"),OFFSET('Sanitation Data'!$E$10,0,10*ROW('Sanitation Data'!E22)),NA())</f>
        <v>#N/A</v>
      </c>
      <c r="AD28" s="96" t="e">
        <f ca="true">+IF(AND(ISNUMBER(OFFSET('Sanitation Data'!$E$11,0,10*ROW('Sanitation Data'!E22))),'Data Summary'!CS28="Yes"),OFFSET('Sanitation Data'!$E$11,0,10*ROW('Sanitation Data'!E22)),NA())</f>
        <v>#N/A</v>
      </c>
      <c r="AE28" s="96" t="e">
        <f ca="true">+IF(AND(ISNUMBER(OFFSET('Sanitation Data'!$E$12,0,10*ROW('Sanitation Data'!E22))),'Data Summary'!CT28="Yes"),OFFSET('Sanitation Data'!$E$12,0,10*ROW('Sanitation Data'!E22)),NA())</f>
        <v>#N/A</v>
      </c>
      <c r="AF28" s="96" t="e">
        <f ca="true">+IF(AND(ISNUMBER(OFFSET('Sanitation Data'!$F$4,0,10*ROW('Sanitation Data'!F22))),'Data Summary'!CU28="Yes"),100-OFFSET('Sanitation Data'!$F$4,0,10*ROW('Sanitation Data'!F22)),NA())</f>
        <v>#N/A</v>
      </c>
      <c r="AG28" s="96" t="e">
        <f ca="true">+IF(AND(ISNUMBER(OFFSET('Sanitation Data'!$F$6,0,10*ROW('Sanitation Data'!F22))),'Data Summary'!CV28="Yes"),OFFSET('Sanitation Data'!$F$6,0,10*ROW('Sanitation Data'!F22)),NA())</f>
        <v>#N/A</v>
      </c>
      <c r="AH28" s="96" t="e">
        <f ca="true">+IF(AND(ISNUMBER(OFFSET('Sanitation Data'!$F$10,0,10*ROW('Sanitation Data'!F22))),'Data Summary'!CW28="Yes"),OFFSET('Sanitation Data'!$F$10,0,10*ROW('Sanitation Data'!F22)),NA())</f>
        <v>#N/A</v>
      </c>
      <c r="AI28" s="96" t="e">
        <f ca="true">+IF(AND(ISNUMBER(OFFSET('Sanitation Data'!$F$11,0,10*ROW('Sanitation Data'!F22))),'Data Summary'!CX28="Yes"),OFFSET('Sanitation Data'!$F$11,0,10*ROW('Sanitation Data'!F22)),NA())</f>
        <v>#N/A</v>
      </c>
      <c r="AJ28" s="96" t="e">
        <f ca="true">+IF(AND(ISNUMBER(OFFSET('Sanitation Data'!$F$12,0,10*ROW('Sanitation Data'!F22))),'Data Summary'!CY28="Yes"),OFFSET('Sanitation Data'!$F$12,0,10*ROW('Sanitation Data'!F22)),NA())</f>
        <v>#N/A</v>
      </c>
      <c r="AK28" s="96" t="e">
        <f ca="true">+IF(AND(ISNUMBER(OFFSET('Sanitation Data'!$G$4,0,10*ROW('Sanitation Data'!G22))),'Data Summary'!CZ28="Yes"),100-OFFSET('Sanitation Data'!$G$4,0,10*ROW('Sanitation Data'!G22)),NA())</f>
        <v>#N/A</v>
      </c>
      <c r="AL28" s="96" t="e">
        <f ca="true">+IF(AND(ISNUMBER(OFFSET('Sanitation Data'!$G$6,0,10*ROW('Sanitation Data'!G22))),'Data Summary'!DA28="Yes"),OFFSET('Sanitation Data'!$G$6,0,10*ROW('Sanitation Data'!G22)),NA())</f>
        <v>#N/A</v>
      </c>
      <c r="AM28" s="96" t="e">
        <f ca="true">+IF(AND(ISNUMBER(OFFSET('Sanitation Data'!$G$10,0,10*ROW('Sanitation Data'!G22))),'Data Summary'!DB28="Yes"),OFFSET('Sanitation Data'!$G$10,0,10*ROW('Sanitation Data'!G22)),NA())</f>
        <v>#N/A</v>
      </c>
      <c r="AN28" s="96" t="e">
        <f ca="true">+IF(AND(ISNUMBER(OFFSET('Sanitation Data'!$G$11,0,10*ROW('Sanitation Data'!G22))),'Data Summary'!DC28="Yes"),OFFSET('Sanitation Data'!$G$11,0,10*ROW('Sanitation Data'!G22)),NA())</f>
        <v>#N/A</v>
      </c>
      <c r="AO28" s="96" t="e">
        <f ca="true">+IF(AND(ISNUMBER(OFFSET('Sanitation Data'!$G$12,0,10*ROW('Sanitation Data'!G22))),'Data Summary'!DD28="Yes"),OFFSET('Sanitation Data'!$G$12,0,10*ROW('Sanitation Data'!G22)),NA())</f>
        <v>#N/A</v>
      </c>
      <c r="AP28" s="96" t="e">
        <f ca="true">+IF(AND(ISNUMBER(OFFSET('Sanitation Data'!$H$4,0,10*ROW('Sanitation Data'!H22))),'Data Summary'!DE28="Yes"),100-OFFSET('Sanitation Data'!$H$4,0,10*ROW('Sanitation Data'!H22)),NA())</f>
        <v>#N/A</v>
      </c>
      <c r="AQ28" s="96" t="e">
        <f ca="true">+IF(AND(ISNUMBER(OFFSET('Sanitation Data'!$H$6,0,10*ROW('Sanitation Data'!H22))),'Data Summary'!DF28="Yes"),OFFSET('Sanitation Data'!$H$6,0,10*ROW('Sanitation Data'!H22)),NA())</f>
        <v>#N/A</v>
      </c>
      <c r="AR28" s="96" t="e">
        <f ca="true">+IF(AND(ISNUMBER(OFFSET('Sanitation Data'!$H$10,0,10*ROW('Sanitation Data'!H22))),'Data Summary'!DG28="Yes"),OFFSET('Sanitation Data'!$H$10,0,10*ROW('Sanitation Data'!H22)),NA())</f>
        <v>#N/A</v>
      </c>
      <c r="AS28" s="96" t="e">
        <f ca="true">+IF(AND(ISNUMBER(OFFSET('Sanitation Data'!$H$11,0,10*ROW('Sanitation Data'!H22))),'Data Summary'!DH28="Yes"),OFFSET('Sanitation Data'!$H$11,0,10*ROW('Sanitation Data'!H22)),NA())</f>
        <v>#N/A</v>
      </c>
      <c r="AT28" s="96" t="e">
        <f ca="true">+IF(AND(ISNUMBER(OFFSET('Sanitation Data'!$H$12,0,10*ROW('Sanitation Data'!H22))),'Data Summary'!DI28="Yes"),OFFSET('Sanitation Data'!$H$12,0,10*ROW('Sanitation Data'!H22)),NA())</f>
        <v>#N/A</v>
      </c>
      <c r="AU28" s="96" t="e">
        <f ca="true">+IF(AND(ISNUMBER(OFFSET('Sanitation Data'!$I$4,0,10*ROW('Sanitation Data'!I22))),'Data Summary'!DJ28="Yes"),100-OFFSET('Sanitation Data'!$I$4,0,10*ROW('Sanitation Data'!I22)),NA())</f>
        <v>#N/A</v>
      </c>
      <c r="AV28" s="96" t="e">
        <f ca="true">+IF(AND(ISNUMBER(OFFSET('Sanitation Data'!$I$6,0,10*ROW('Sanitation Data'!I22))),'Data Summary'!DK28="Yes"),OFFSET('Sanitation Data'!$I$6,0,10*ROW('Sanitation Data'!I22)),NA())</f>
        <v>#N/A</v>
      </c>
      <c r="AW28" s="96" t="e">
        <f ca="true">+IF(AND(ISNUMBER(OFFSET('Sanitation Data'!$I$10,0,10*ROW('Sanitation Data'!I22))),'Data Summary'!DL28="Yes"),OFFSET('Sanitation Data'!$I$10,0,10*ROW('Sanitation Data'!I22)),NA())</f>
        <v>#N/A</v>
      </c>
      <c r="AX28" s="96" t="e">
        <f ca="true">+IF(AND(ISNUMBER(OFFSET('Sanitation Data'!$I$11,0,10*ROW('Sanitation Data'!I22))),'Data Summary'!DM28="Yes"),OFFSET('Sanitation Data'!$I$11,0,10*ROW('Sanitation Data'!I22)),NA())</f>
        <v>#N/A</v>
      </c>
      <c r="AY28" s="96" t="e">
        <f ca="true">+IF(AND(ISNUMBER(OFFSET('Sanitation Data'!$I$12,0,10*ROW('Sanitation Data'!I22))),'Data Summary'!DN28="Yes"),OFFSET('Sanitation Data'!$I$12,0,10*ROW('Sanitation Data'!I22)),NA())</f>
        <v>#N/A</v>
      </c>
      <c r="AZ28" s="97" t="e">
        <f ca="true">+IF(AND(ISNUMBER(OFFSET('Hygiene Data'!$D$5,0,10*ROW('Hygiene Data'!D22))),'Data Summary'!DO28="Yes"),OFFSET('Hygiene Data'!$D$5,0,10*ROW('Hygiene Data'!D22)),NA())</f>
        <v>#N/A</v>
      </c>
      <c r="BA28" s="97" t="e">
        <f ca="true">+IF(AND(ISNUMBER(OFFSET('Hygiene Data'!$D$7,0,10*ROW('Hygiene Data'!D22))),'Data Summary'!DP28="Yes"),OFFSET('Hygiene Data'!$D$7,0,10*ROW('Hygiene Data'!D22)),NA())</f>
        <v>#N/A</v>
      </c>
      <c r="BB28" s="97" t="e">
        <f ca="true">+IF(AND(ISNUMBER(OFFSET('Hygiene Data'!$D$9,0,10*ROW('Hygiene Data'!D22))),'Data Summary'!DQ28="Yes"),OFFSET('Hygiene Data'!$D$9,0,10*ROW('Hygiene Data'!D22)),NA())</f>
        <v>#N/A</v>
      </c>
      <c r="BC28" s="97" t="e">
        <f ca="true">+IF(AND(ISNUMBER(OFFSET('Hygiene Data'!$E$5,0,10*ROW('Hygiene Data'!E22))),'Data Summary'!DR28="Yes"),OFFSET('Hygiene Data'!$E$5,0,10*ROW('Hygiene Data'!E22)),NA())</f>
        <v>#N/A</v>
      </c>
      <c r="BD28" s="97" t="e">
        <f ca="true">+IF(AND(ISNUMBER(OFFSET('Hygiene Data'!$E$7,0,10*ROW('Hygiene Data'!E22))),'Data Summary'!DS28="Yes"),OFFSET('Hygiene Data'!$E$7,0,10*ROW('Hygiene Data'!E22)),NA())</f>
        <v>#N/A</v>
      </c>
      <c r="BE28" s="97" t="e">
        <f ca="true">+IF(AND(ISNUMBER(OFFSET('Hygiene Data'!$E$9,0,10*ROW('Hygiene Data'!E22))),'Data Summary'!DT28="Yes"),OFFSET('Hygiene Data'!$E$9,0,10*ROW('Hygiene Data'!E22)),NA())</f>
        <v>#N/A</v>
      </c>
      <c r="BF28" s="97" t="e">
        <f ca="true">+IF(AND(ISNUMBER(OFFSET('Hygiene Data'!$F$5,0,10*ROW('Hygiene Data'!F22))),'Data Summary'!DU28="Yes"),OFFSET('Hygiene Data'!$F$5,0,10*ROW('Hygiene Data'!F22)),NA())</f>
        <v>#N/A</v>
      </c>
      <c r="BG28" s="97" t="e">
        <f ca="true">+IF(AND(ISNUMBER(OFFSET('Hygiene Data'!$F$7,0,10*ROW('Hygiene Data'!F22))),'Data Summary'!DV28="Yes"),OFFSET('Hygiene Data'!$F$7,0,10*ROW('Hygiene Data'!F22)),NA())</f>
        <v>#N/A</v>
      </c>
      <c r="BH28" s="97" t="e">
        <f ca="true">+IF(AND(ISNUMBER(OFFSET('Hygiene Data'!$F$9,0,10*ROW('Hygiene Data'!F22))),'Data Summary'!DW28="Yes"),OFFSET('Hygiene Data'!$F$9,0,10*ROW('Hygiene Data'!F22)),NA())</f>
        <v>#N/A</v>
      </c>
      <c r="BI28" s="97" t="e">
        <f ca="true">+IF(AND(ISNUMBER(OFFSET('Hygiene Data'!$G$5,0,10*ROW('Hygiene Data'!G22))),'Data Summary'!DX28="Yes"),OFFSET('Hygiene Data'!$G$5,0,10*ROW('Hygiene Data'!G22)),NA())</f>
        <v>#N/A</v>
      </c>
      <c r="BJ28" s="97" t="e">
        <f ca="true">+IF(AND(ISNUMBER(OFFSET('Hygiene Data'!$G$7,0,10*ROW('Hygiene Data'!G22))),'Data Summary'!DY28="Yes"),OFFSET('Hygiene Data'!$G$7,0,10*ROW('Hygiene Data'!G22)),NA())</f>
        <v>#N/A</v>
      </c>
      <c r="BK28" s="97" t="e">
        <f ca="true">+IF(AND(ISNUMBER(OFFSET('Hygiene Data'!$G$9,0,10*ROW('Hygiene Data'!G22))),'Data Summary'!DZ28="Yes"),OFFSET('Hygiene Data'!$G$9,0,10*ROW('Hygiene Data'!G22)),NA())</f>
        <v>#N/A</v>
      </c>
      <c r="BL28" s="97" t="e">
        <f ca="true">+IF(AND(ISNUMBER(OFFSET('Hygiene Data'!$H$5,0,10*ROW('Hygiene Data'!H22))),'Data Summary'!EA28="Yes"),OFFSET('Hygiene Data'!$H$5,0,10*ROW('Hygiene Data'!H22)),NA())</f>
        <v>#N/A</v>
      </c>
      <c r="BM28" s="97" t="e">
        <f ca="true">+IF(AND(ISNUMBER(OFFSET('Hygiene Data'!$H$7,0,10*ROW('Hygiene Data'!H22))),'Data Summary'!EB28="Yes"),OFFSET('Hygiene Data'!$H$7,0,10*ROW('Hygiene Data'!H22)),NA())</f>
        <v>#N/A</v>
      </c>
      <c r="BN28" s="97" t="e">
        <f ca="true">+IF(AND(ISNUMBER(OFFSET('Hygiene Data'!$H$9,0,10*ROW('Hygiene Data'!H22))),'Data Summary'!EC28="Yes"),OFFSET('Hygiene Data'!$H$9,0,10*ROW('Hygiene Data'!H22)),NA())</f>
        <v>#N/A</v>
      </c>
      <c r="BO28" s="97" t="e">
        <f ca="true">+IF(AND(ISNUMBER(OFFSET('Hygiene Data'!$I$5,0,10*ROW('Hygiene Data'!I22))),'Data Summary'!ED28="Yes"),OFFSET('Hygiene Data'!$I$5,0,10*ROW('Hygiene Data'!I22)),NA())</f>
        <v>#N/A</v>
      </c>
      <c r="BP28" s="97" t="e">
        <f ca="true">+IF(AND(ISNUMBER(OFFSET('Hygiene Data'!$I$7,0,10*ROW('Hygiene Data'!I22))),'Data Summary'!EE28="Yes"),OFFSET('Hygiene Data'!$I$7,0,10*ROW('Hygiene Data'!I22)),NA())</f>
        <v>#N/A</v>
      </c>
      <c r="BQ28" s="97"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6" t="str">
        <f ca="true">+IF(ISTEXT('Data Summary'!B29),'Data Summary'!B29,"")</f>
        <v/>
      </c>
      <c r="C29" s="330" t="e">
        <f ca="true">+VALUE('Data Summary'!C29)</f>
        <v>#VALUE!</v>
      </c>
      <c r="D29" s="95" t="e">
        <f ca="true">+IF(AND(ISNUMBER(OFFSET('Water Data'!$D$4,0,10*ROW('Water Data'!D23))),'Data Summary'!BS29="Yes"),100-OFFSET('Water Data'!$D$4,0,10*ROW('Water Data'!D23)),NA())</f>
        <v>#N/A</v>
      </c>
      <c r="E29" s="95" t="e">
        <f ca="true">+IF(AND(ISNUMBER(OFFSET('Water Data'!$D$6,0,10*ROW('Water Data'!D23))),'Data Summary'!BT29="Yes"),OFFSET('Water Data'!$D$6,0,10*ROW('Water Data'!D23)),NA())</f>
        <v>#N/A</v>
      </c>
      <c r="F29" s="95" t="e">
        <f ca="true">+IF(AND(ISNUMBER(OFFSET('Water Data'!$D$9,0,10*ROW('Water Data'!D23))),'Data Summary'!BU29="Yes"),OFFSET('Water Data'!$D$9,0,10*ROW('Water Data'!D23)),NA())</f>
        <v>#N/A</v>
      </c>
      <c r="G29" s="95" t="e">
        <f ca="true">+IF(AND(ISNUMBER(OFFSET('Water Data'!$E$4,0,10*ROW('Water Data'!E23))),'Data Summary'!BV29="Yes"),100-OFFSET('Water Data'!$E$4,0,10*ROW('Water Data'!E23)),NA())</f>
        <v>#N/A</v>
      </c>
      <c r="H29" s="95" t="e">
        <f ca="true">+IF(AND(ISNUMBER(OFFSET('Water Data'!$E$6,0,10*ROW('Water Data'!E23))),'Data Summary'!BW29="Yes"),OFFSET('Water Data'!$E$6,0,10*ROW('Water Data'!E23)),NA())</f>
        <v>#N/A</v>
      </c>
      <c r="I29" s="95" t="e">
        <f ca="true">+IF(AND(ISNUMBER(OFFSET('Water Data'!$E$9,0,10*ROW('Water Data'!E23))),'Data Summary'!BX29="Yes"),OFFSET('Water Data'!$E$9,0,10*ROW('Water Data'!E23)),NA())</f>
        <v>#N/A</v>
      </c>
      <c r="J29" s="95" t="e">
        <f ca="true">+IF(AND(ISNUMBER(OFFSET('Water Data'!$F$4,0,10*ROW('Water Data'!F23))),'Data Summary'!BY29="Yes"),100-OFFSET('Water Data'!$F$4,0,10*ROW('Water Data'!F23)),NA())</f>
        <v>#N/A</v>
      </c>
      <c r="K29" s="95" t="e">
        <f ca="true">+IF(AND(ISNUMBER(OFFSET('Water Data'!$F$6,0,10*ROW('Water Data'!F23))),'Data Summary'!BZ29="Yes"),OFFSET('Water Data'!$F$6,0,10*ROW('Water Data'!F23)),NA())</f>
        <v>#N/A</v>
      </c>
      <c r="L29" s="95" t="e">
        <f ca="true">+IF(AND(ISNUMBER(OFFSET('Water Data'!$F$9,0,10*ROW('Water Data'!F23))),'Data Summary'!CA29="Yes"),OFFSET('Water Data'!$F$9,0,10*ROW('Water Data'!F23)),NA())</f>
        <v>#N/A</v>
      </c>
      <c r="M29" s="95" t="e">
        <f ca="true">+IF(AND(ISNUMBER(OFFSET('Water Data'!$G$4,0,10*ROW('Water Data'!G23))),'Data Summary'!CB29="Yes"),100-OFFSET('Water Data'!$G$4,0,10*ROW('Water Data'!G23)),NA())</f>
        <v>#N/A</v>
      </c>
      <c r="N29" s="95" t="e">
        <f ca="true">+IF(AND(ISNUMBER(OFFSET('Water Data'!$G$6,0,10*ROW('Water Data'!G23))),'Data Summary'!CC29="Yes"),OFFSET('Water Data'!$G$6,0,10*ROW('Water Data'!G23)),NA())</f>
        <v>#N/A</v>
      </c>
      <c r="O29" s="95" t="e">
        <f ca="true">+IF(AND(ISNUMBER(OFFSET('Water Data'!$G$9,0,10*ROW('Water Data'!G23))),'Data Summary'!CD29="Yes"),OFFSET('Water Data'!$G$9,0,10*ROW('Water Data'!G23)),NA())</f>
        <v>#N/A</v>
      </c>
      <c r="P29" s="95" t="e">
        <f ca="true">+IF(AND(ISNUMBER(OFFSET('Water Data'!$H$4,0,10*ROW('Water Data'!H23))),'Data Summary'!CE29="Yes"),100-OFFSET('Water Data'!$H$4,0,10*ROW('Water Data'!H23)),NA())</f>
        <v>#N/A</v>
      </c>
      <c r="Q29" s="95" t="e">
        <f ca="true">+IF(AND(ISNUMBER(OFFSET('Water Data'!$H$6,0,10*ROW('Water Data'!H23))),'Data Summary'!CF29="Yes"),OFFSET('Water Data'!$H$6,0,10*ROW('Water Data'!H23)),NA())</f>
        <v>#N/A</v>
      </c>
      <c r="R29" s="95" t="e">
        <f ca="true">+IF(AND(ISNUMBER(OFFSET('Water Data'!$H$9,0,10*ROW('Water Data'!H23))),'Data Summary'!CG29="Yes"),OFFSET('Water Data'!$H$9,0,10*ROW('Water Data'!H23)),NA())</f>
        <v>#N/A</v>
      </c>
      <c r="S29" s="95" t="e">
        <f ca="true">+IF(AND(ISNUMBER(OFFSET('Water Data'!$I$4,0,10*ROW('Water Data'!I23))),'Data Summary'!CH29="Yes"),100-OFFSET('Water Data'!$I$4,0,10*ROW('Water Data'!I23)),NA())</f>
        <v>#N/A</v>
      </c>
      <c r="T29" s="95" t="e">
        <f ca="true">+IF(AND(ISNUMBER(OFFSET('Water Data'!$I$6,0,10*ROW('Water Data'!I23))),'Data Summary'!CI29="Yes"),OFFSET('Water Data'!$I$6,0,10*ROW('Water Data'!I23)),NA())</f>
        <v>#N/A</v>
      </c>
      <c r="U29" s="95" t="e">
        <f ca="true">+IF(AND(ISNUMBER(OFFSET('Water Data'!$I$9,0,10*ROW('Water Data'!I23))),'Data Summary'!CJ29="Yes"),OFFSET('Water Data'!$I$9,0,10*ROW('Water Data'!I23)),NA())</f>
        <v>#N/A</v>
      </c>
      <c r="V29" s="96" t="e">
        <f ca="true">+IF(AND(ISNUMBER(OFFSET('Sanitation Data'!$D$4,0,10*ROW('Sanitation Data'!D23))),'Data Summary'!CK29="Yes"),100-OFFSET('Sanitation Data'!$D$4,0,10*ROW('Sanitation Data'!D23)),NA())</f>
        <v>#N/A</v>
      </c>
      <c r="W29" s="96" t="e">
        <f ca="true">+IF(AND(ISNUMBER(OFFSET('Sanitation Data'!$D$6,0,10*ROW('Sanitation Data'!D23))),'Data Summary'!CL29="Yes"),OFFSET('Sanitation Data'!$D$6,0,10*ROW('Sanitation Data'!D23)),NA())</f>
        <v>#N/A</v>
      </c>
      <c r="X29" s="96" t="e">
        <f ca="true">+IF(AND(ISNUMBER(OFFSET('Sanitation Data'!$D$10,0,10*ROW('Sanitation Data'!D23))),'Data Summary'!CM29="Yes"),OFFSET('Sanitation Data'!$D$10,0,10*ROW('Sanitation Data'!D23)),NA())</f>
        <v>#N/A</v>
      </c>
      <c r="Y29" s="96" t="e">
        <f ca="true">+IF(AND(ISNUMBER(OFFSET('Sanitation Data'!$D$11,0,10*ROW('Sanitation Data'!D23))),'Data Summary'!CN29="Yes"),OFFSET('Sanitation Data'!$D$11,0,10*ROW('Sanitation Data'!D23)),NA())</f>
        <v>#N/A</v>
      </c>
      <c r="Z29" s="96" t="e">
        <f ca="true">+IF(AND(ISNUMBER(OFFSET('Sanitation Data'!$D$12,0,10*ROW('Sanitation Data'!D23))),'Data Summary'!CO29="Yes"),OFFSET('Sanitation Data'!$D$12,0,10*ROW('Sanitation Data'!D23)),NA())</f>
        <v>#N/A</v>
      </c>
      <c r="AA29" s="96" t="e">
        <f ca="true">+IF(AND(ISNUMBER(OFFSET('Sanitation Data'!$E$4,0,10*ROW('Sanitation Data'!E23))),'Data Summary'!CP29="Yes"),100-OFFSET('Sanitation Data'!$E$4,0,10*ROW('Sanitation Data'!E23)),NA())</f>
        <v>#N/A</v>
      </c>
      <c r="AB29" s="96" t="e">
        <f ca="true">+IF(AND(ISNUMBER(OFFSET('Sanitation Data'!$E$6,0,10*ROW('Sanitation Data'!E23))),'Data Summary'!CQ29="Yes"),OFFSET('Sanitation Data'!$E$6,0,10*ROW('Sanitation Data'!E23)),NA())</f>
        <v>#N/A</v>
      </c>
      <c r="AC29" s="96" t="e">
        <f ca="true">+IF(AND(ISNUMBER(OFFSET('Sanitation Data'!$E$10,0,10*ROW('Sanitation Data'!E23))),'Data Summary'!CR29="Yes"),OFFSET('Sanitation Data'!$E$10,0,10*ROW('Sanitation Data'!E23)),NA())</f>
        <v>#N/A</v>
      </c>
      <c r="AD29" s="96" t="e">
        <f ca="true">+IF(AND(ISNUMBER(OFFSET('Sanitation Data'!$E$11,0,10*ROW('Sanitation Data'!E23))),'Data Summary'!CS29="Yes"),OFFSET('Sanitation Data'!$E$11,0,10*ROW('Sanitation Data'!E23)),NA())</f>
        <v>#N/A</v>
      </c>
      <c r="AE29" s="96" t="e">
        <f ca="true">+IF(AND(ISNUMBER(OFFSET('Sanitation Data'!$E$12,0,10*ROW('Sanitation Data'!E23))),'Data Summary'!CT29="Yes"),OFFSET('Sanitation Data'!$E$12,0,10*ROW('Sanitation Data'!E23)),NA())</f>
        <v>#N/A</v>
      </c>
      <c r="AF29" s="96" t="e">
        <f ca="true">+IF(AND(ISNUMBER(OFFSET('Sanitation Data'!$F$4,0,10*ROW('Sanitation Data'!F23))),'Data Summary'!CU29="Yes"),100-OFFSET('Sanitation Data'!$F$4,0,10*ROW('Sanitation Data'!F23)),NA())</f>
        <v>#N/A</v>
      </c>
      <c r="AG29" s="96" t="e">
        <f ca="true">+IF(AND(ISNUMBER(OFFSET('Sanitation Data'!$F$6,0,10*ROW('Sanitation Data'!F23))),'Data Summary'!CV29="Yes"),OFFSET('Sanitation Data'!$F$6,0,10*ROW('Sanitation Data'!F23)),NA())</f>
        <v>#N/A</v>
      </c>
      <c r="AH29" s="96" t="e">
        <f ca="true">+IF(AND(ISNUMBER(OFFSET('Sanitation Data'!$F$10,0,10*ROW('Sanitation Data'!F23))),'Data Summary'!CW29="Yes"),OFFSET('Sanitation Data'!$F$10,0,10*ROW('Sanitation Data'!F23)),NA())</f>
        <v>#N/A</v>
      </c>
      <c r="AI29" s="96" t="e">
        <f ca="true">+IF(AND(ISNUMBER(OFFSET('Sanitation Data'!$F$11,0,10*ROW('Sanitation Data'!F23))),'Data Summary'!CX29="Yes"),OFFSET('Sanitation Data'!$F$11,0,10*ROW('Sanitation Data'!F23)),NA())</f>
        <v>#N/A</v>
      </c>
      <c r="AJ29" s="96" t="e">
        <f ca="true">+IF(AND(ISNUMBER(OFFSET('Sanitation Data'!$F$12,0,10*ROW('Sanitation Data'!F23))),'Data Summary'!CY29="Yes"),OFFSET('Sanitation Data'!$F$12,0,10*ROW('Sanitation Data'!F23)),NA())</f>
        <v>#N/A</v>
      </c>
      <c r="AK29" s="96" t="e">
        <f ca="true">+IF(AND(ISNUMBER(OFFSET('Sanitation Data'!$G$4,0,10*ROW('Sanitation Data'!G23))),'Data Summary'!CZ29="Yes"),100-OFFSET('Sanitation Data'!$G$4,0,10*ROW('Sanitation Data'!G23)),NA())</f>
        <v>#N/A</v>
      </c>
      <c r="AL29" s="96" t="e">
        <f ca="true">+IF(AND(ISNUMBER(OFFSET('Sanitation Data'!$G$6,0,10*ROW('Sanitation Data'!G23))),'Data Summary'!DA29="Yes"),OFFSET('Sanitation Data'!$G$6,0,10*ROW('Sanitation Data'!G23)),NA())</f>
        <v>#N/A</v>
      </c>
      <c r="AM29" s="96" t="e">
        <f ca="true">+IF(AND(ISNUMBER(OFFSET('Sanitation Data'!$G$10,0,10*ROW('Sanitation Data'!G23))),'Data Summary'!DB29="Yes"),OFFSET('Sanitation Data'!$G$10,0,10*ROW('Sanitation Data'!G23)),NA())</f>
        <v>#N/A</v>
      </c>
      <c r="AN29" s="96" t="e">
        <f ca="true">+IF(AND(ISNUMBER(OFFSET('Sanitation Data'!$G$11,0,10*ROW('Sanitation Data'!G23))),'Data Summary'!DC29="Yes"),OFFSET('Sanitation Data'!$G$11,0,10*ROW('Sanitation Data'!G23)),NA())</f>
        <v>#N/A</v>
      </c>
      <c r="AO29" s="96" t="e">
        <f ca="true">+IF(AND(ISNUMBER(OFFSET('Sanitation Data'!$G$12,0,10*ROW('Sanitation Data'!G23))),'Data Summary'!DD29="Yes"),OFFSET('Sanitation Data'!$G$12,0,10*ROW('Sanitation Data'!G23)),NA())</f>
        <v>#N/A</v>
      </c>
      <c r="AP29" s="96" t="e">
        <f ca="true">+IF(AND(ISNUMBER(OFFSET('Sanitation Data'!$H$4,0,10*ROW('Sanitation Data'!H23))),'Data Summary'!DE29="Yes"),100-OFFSET('Sanitation Data'!$H$4,0,10*ROW('Sanitation Data'!H23)),NA())</f>
        <v>#N/A</v>
      </c>
      <c r="AQ29" s="96" t="e">
        <f ca="true">+IF(AND(ISNUMBER(OFFSET('Sanitation Data'!$H$6,0,10*ROW('Sanitation Data'!H23))),'Data Summary'!DF29="Yes"),OFFSET('Sanitation Data'!$H$6,0,10*ROW('Sanitation Data'!H23)),NA())</f>
        <v>#N/A</v>
      </c>
      <c r="AR29" s="96" t="e">
        <f ca="true">+IF(AND(ISNUMBER(OFFSET('Sanitation Data'!$H$10,0,10*ROW('Sanitation Data'!H23))),'Data Summary'!DG29="Yes"),OFFSET('Sanitation Data'!$H$10,0,10*ROW('Sanitation Data'!H23)),NA())</f>
        <v>#N/A</v>
      </c>
      <c r="AS29" s="96" t="e">
        <f ca="true">+IF(AND(ISNUMBER(OFFSET('Sanitation Data'!$H$11,0,10*ROW('Sanitation Data'!H23))),'Data Summary'!DH29="Yes"),OFFSET('Sanitation Data'!$H$11,0,10*ROW('Sanitation Data'!H23)),NA())</f>
        <v>#N/A</v>
      </c>
      <c r="AT29" s="96" t="e">
        <f ca="true">+IF(AND(ISNUMBER(OFFSET('Sanitation Data'!$H$12,0,10*ROW('Sanitation Data'!H23))),'Data Summary'!DI29="Yes"),OFFSET('Sanitation Data'!$H$12,0,10*ROW('Sanitation Data'!H23)),NA())</f>
        <v>#N/A</v>
      </c>
      <c r="AU29" s="96" t="e">
        <f ca="true">+IF(AND(ISNUMBER(OFFSET('Sanitation Data'!$I$4,0,10*ROW('Sanitation Data'!I23))),'Data Summary'!DJ29="Yes"),100-OFFSET('Sanitation Data'!$I$4,0,10*ROW('Sanitation Data'!I23)),NA())</f>
        <v>#N/A</v>
      </c>
      <c r="AV29" s="96" t="e">
        <f ca="true">+IF(AND(ISNUMBER(OFFSET('Sanitation Data'!$I$6,0,10*ROW('Sanitation Data'!I23))),'Data Summary'!DK29="Yes"),OFFSET('Sanitation Data'!$I$6,0,10*ROW('Sanitation Data'!I23)),NA())</f>
        <v>#N/A</v>
      </c>
      <c r="AW29" s="96" t="e">
        <f ca="true">+IF(AND(ISNUMBER(OFFSET('Sanitation Data'!$I$10,0,10*ROW('Sanitation Data'!I23))),'Data Summary'!DL29="Yes"),OFFSET('Sanitation Data'!$I$10,0,10*ROW('Sanitation Data'!I23)),NA())</f>
        <v>#N/A</v>
      </c>
      <c r="AX29" s="96" t="e">
        <f ca="true">+IF(AND(ISNUMBER(OFFSET('Sanitation Data'!$I$11,0,10*ROW('Sanitation Data'!I23))),'Data Summary'!DM29="Yes"),OFFSET('Sanitation Data'!$I$11,0,10*ROW('Sanitation Data'!I23)),NA())</f>
        <v>#N/A</v>
      </c>
      <c r="AY29" s="96" t="e">
        <f ca="true">+IF(AND(ISNUMBER(OFFSET('Sanitation Data'!$I$12,0,10*ROW('Sanitation Data'!I23))),'Data Summary'!DN29="Yes"),OFFSET('Sanitation Data'!$I$12,0,10*ROW('Sanitation Data'!I23)),NA())</f>
        <v>#N/A</v>
      </c>
      <c r="AZ29" s="97" t="e">
        <f ca="true">+IF(AND(ISNUMBER(OFFSET('Hygiene Data'!$D$5,0,10*ROW('Hygiene Data'!D23))),'Data Summary'!DO29="Yes"),OFFSET('Hygiene Data'!$D$5,0,10*ROW('Hygiene Data'!D23)),NA())</f>
        <v>#N/A</v>
      </c>
      <c r="BA29" s="97" t="e">
        <f ca="true">+IF(AND(ISNUMBER(OFFSET('Hygiene Data'!$D$7,0,10*ROW('Hygiene Data'!D23))),'Data Summary'!DP29="Yes"),OFFSET('Hygiene Data'!$D$7,0,10*ROW('Hygiene Data'!D23)),NA())</f>
        <v>#N/A</v>
      </c>
      <c r="BB29" s="97" t="e">
        <f ca="true">+IF(AND(ISNUMBER(OFFSET('Hygiene Data'!$D$9,0,10*ROW('Hygiene Data'!D23))),'Data Summary'!DQ29="Yes"),OFFSET('Hygiene Data'!$D$9,0,10*ROW('Hygiene Data'!D23)),NA())</f>
        <v>#N/A</v>
      </c>
      <c r="BC29" s="97" t="e">
        <f ca="true">+IF(AND(ISNUMBER(OFFSET('Hygiene Data'!$E$5,0,10*ROW('Hygiene Data'!E23))),'Data Summary'!DR29="Yes"),OFFSET('Hygiene Data'!$E$5,0,10*ROW('Hygiene Data'!E23)),NA())</f>
        <v>#N/A</v>
      </c>
      <c r="BD29" s="97" t="e">
        <f ca="true">+IF(AND(ISNUMBER(OFFSET('Hygiene Data'!$E$7,0,10*ROW('Hygiene Data'!E23))),'Data Summary'!DS29="Yes"),OFFSET('Hygiene Data'!$E$7,0,10*ROW('Hygiene Data'!E23)),NA())</f>
        <v>#N/A</v>
      </c>
      <c r="BE29" s="97" t="e">
        <f ca="true">+IF(AND(ISNUMBER(OFFSET('Hygiene Data'!$E$9,0,10*ROW('Hygiene Data'!E23))),'Data Summary'!DT29="Yes"),OFFSET('Hygiene Data'!$E$9,0,10*ROW('Hygiene Data'!E23)),NA())</f>
        <v>#N/A</v>
      </c>
      <c r="BF29" s="97" t="e">
        <f ca="true">+IF(AND(ISNUMBER(OFFSET('Hygiene Data'!$F$5,0,10*ROW('Hygiene Data'!F23))),'Data Summary'!DU29="Yes"),OFFSET('Hygiene Data'!$F$5,0,10*ROW('Hygiene Data'!F23)),NA())</f>
        <v>#N/A</v>
      </c>
      <c r="BG29" s="97" t="e">
        <f ca="true">+IF(AND(ISNUMBER(OFFSET('Hygiene Data'!$F$7,0,10*ROW('Hygiene Data'!F23))),'Data Summary'!DV29="Yes"),OFFSET('Hygiene Data'!$F$7,0,10*ROW('Hygiene Data'!F23)),NA())</f>
        <v>#N/A</v>
      </c>
      <c r="BH29" s="97" t="e">
        <f ca="true">+IF(AND(ISNUMBER(OFFSET('Hygiene Data'!$F$9,0,10*ROW('Hygiene Data'!F23))),'Data Summary'!DW29="Yes"),OFFSET('Hygiene Data'!$F$9,0,10*ROW('Hygiene Data'!F23)),NA())</f>
        <v>#N/A</v>
      </c>
      <c r="BI29" s="97" t="e">
        <f ca="true">+IF(AND(ISNUMBER(OFFSET('Hygiene Data'!$G$5,0,10*ROW('Hygiene Data'!G23))),'Data Summary'!DX29="Yes"),OFFSET('Hygiene Data'!$G$5,0,10*ROW('Hygiene Data'!G23)),NA())</f>
        <v>#N/A</v>
      </c>
      <c r="BJ29" s="97" t="e">
        <f ca="true">+IF(AND(ISNUMBER(OFFSET('Hygiene Data'!$G$7,0,10*ROW('Hygiene Data'!G23))),'Data Summary'!DY29="Yes"),OFFSET('Hygiene Data'!$G$7,0,10*ROW('Hygiene Data'!G23)),NA())</f>
        <v>#N/A</v>
      </c>
      <c r="BK29" s="97" t="e">
        <f ca="true">+IF(AND(ISNUMBER(OFFSET('Hygiene Data'!$G$9,0,10*ROW('Hygiene Data'!G23))),'Data Summary'!DZ29="Yes"),OFFSET('Hygiene Data'!$G$9,0,10*ROW('Hygiene Data'!G23)),NA())</f>
        <v>#N/A</v>
      </c>
      <c r="BL29" s="97" t="e">
        <f ca="true">+IF(AND(ISNUMBER(OFFSET('Hygiene Data'!$H$5,0,10*ROW('Hygiene Data'!H23))),'Data Summary'!EA29="Yes"),OFFSET('Hygiene Data'!$H$5,0,10*ROW('Hygiene Data'!H23)),NA())</f>
        <v>#N/A</v>
      </c>
      <c r="BM29" s="97" t="e">
        <f ca="true">+IF(AND(ISNUMBER(OFFSET('Hygiene Data'!$H$7,0,10*ROW('Hygiene Data'!H23))),'Data Summary'!EB29="Yes"),OFFSET('Hygiene Data'!$H$7,0,10*ROW('Hygiene Data'!H23)),NA())</f>
        <v>#N/A</v>
      </c>
      <c r="BN29" s="97" t="e">
        <f ca="true">+IF(AND(ISNUMBER(OFFSET('Hygiene Data'!$H$9,0,10*ROW('Hygiene Data'!H23))),'Data Summary'!EC29="Yes"),OFFSET('Hygiene Data'!$H$9,0,10*ROW('Hygiene Data'!H23)),NA())</f>
        <v>#N/A</v>
      </c>
      <c r="BO29" s="97" t="e">
        <f ca="true">+IF(AND(ISNUMBER(OFFSET('Hygiene Data'!$I$5,0,10*ROW('Hygiene Data'!I23))),'Data Summary'!ED29="Yes"),OFFSET('Hygiene Data'!$I$5,0,10*ROW('Hygiene Data'!I23)),NA())</f>
        <v>#N/A</v>
      </c>
      <c r="BP29" s="97" t="e">
        <f ca="true">+IF(AND(ISNUMBER(OFFSET('Hygiene Data'!$I$7,0,10*ROW('Hygiene Data'!I23))),'Data Summary'!EE29="Yes"),OFFSET('Hygiene Data'!$I$7,0,10*ROW('Hygiene Data'!I23)),NA())</f>
        <v>#N/A</v>
      </c>
      <c r="BQ29" s="97"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6" t="str">
        <f ca="true">+IF(ISTEXT('Data Summary'!B30),'Data Summary'!B30,"")</f>
        <v/>
      </c>
      <c r="C30" s="330" t="e">
        <f ca="true">+VALUE('Data Summary'!C30)</f>
        <v>#VALUE!</v>
      </c>
      <c r="D30" s="95" t="e">
        <f ca="true">+IF(AND(ISNUMBER(OFFSET('Water Data'!$D$4,0,10*ROW('Water Data'!D24))),'Data Summary'!BS30="Yes"),100-OFFSET('Water Data'!$D$4,0,10*ROW('Water Data'!D24)),NA())</f>
        <v>#N/A</v>
      </c>
      <c r="E30" s="95" t="e">
        <f ca="true">+IF(AND(ISNUMBER(OFFSET('Water Data'!$D$6,0,10*ROW('Water Data'!D24))),'Data Summary'!BT30="Yes"),OFFSET('Water Data'!$D$6,0,10*ROW('Water Data'!D24)),NA())</f>
        <v>#N/A</v>
      </c>
      <c r="F30" s="95" t="e">
        <f ca="true">+IF(AND(ISNUMBER(OFFSET('Water Data'!$D$9,0,10*ROW('Water Data'!D24))),'Data Summary'!BU30="Yes"),OFFSET('Water Data'!$D$9,0,10*ROW('Water Data'!D24)),NA())</f>
        <v>#N/A</v>
      </c>
      <c r="G30" s="95" t="e">
        <f ca="true">+IF(AND(ISNUMBER(OFFSET('Water Data'!$E$4,0,10*ROW('Water Data'!E24))),'Data Summary'!BV30="Yes"),100-OFFSET('Water Data'!$E$4,0,10*ROW('Water Data'!E24)),NA())</f>
        <v>#N/A</v>
      </c>
      <c r="H30" s="95" t="e">
        <f ca="true">+IF(AND(ISNUMBER(OFFSET('Water Data'!$E$6,0,10*ROW('Water Data'!E24))),'Data Summary'!BW30="Yes"),OFFSET('Water Data'!$E$6,0,10*ROW('Water Data'!E24)),NA())</f>
        <v>#N/A</v>
      </c>
      <c r="I30" s="95" t="e">
        <f ca="true">+IF(AND(ISNUMBER(OFFSET('Water Data'!$E$9,0,10*ROW('Water Data'!E24))),'Data Summary'!BX30="Yes"),OFFSET('Water Data'!$E$9,0,10*ROW('Water Data'!E24)),NA())</f>
        <v>#N/A</v>
      </c>
      <c r="J30" s="95" t="e">
        <f ca="true">+IF(AND(ISNUMBER(OFFSET('Water Data'!$F$4,0,10*ROW('Water Data'!F24))),'Data Summary'!BY30="Yes"),100-OFFSET('Water Data'!$F$4,0,10*ROW('Water Data'!F24)),NA())</f>
        <v>#N/A</v>
      </c>
      <c r="K30" s="95" t="e">
        <f ca="true">+IF(AND(ISNUMBER(OFFSET('Water Data'!$F$6,0,10*ROW('Water Data'!F24))),'Data Summary'!BZ30="Yes"),OFFSET('Water Data'!$F$6,0,10*ROW('Water Data'!F24)),NA())</f>
        <v>#N/A</v>
      </c>
      <c r="L30" s="95" t="e">
        <f ca="true">+IF(AND(ISNUMBER(OFFSET('Water Data'!$F$9,0,10*ROW('Water Data'!F24))),'Data Summary'!CA30="Yes"),OFFSET('Water Data'!$F$9,0,10*ROW('Water Data'!F24)),NA())</f>
        <v>#N/A</v>
      </c>
      <c r="M30" s="95" t="e">
        <f ca="true">+IF(AND(ISNUMBER(OFFSET('Water Data'!$G$4,0,10*ROW('Water Data'!G24))),'Data Summary'!CB30="Yes"),100-OFFSET('Water Data'!$G$4,0,10*ROW('Water Data'!G24)),NA())</f>
        <v>#N/A</v>
      </c>
      <c r="N30" s="95" t="e">
        <f ca="true">+IF(AND(ISNUMBER(OFFSET('Water Data'!$G$6,0,10*ROW('Water Data'!G24))),'Data Summary'!CC30="Yes"),OFFSET('Water Data'!$G$6,0,10*ROW('Water Data'!G24)),NA())</f>
        <v>#N/A</v>
      </c>
      <c r="O30" s="95" t="e">
        <f ca="true">+IF(AND(ISNUMBER(OFFSET('Water Data'!$G$9,0,10*ROW('Water Data'!G24))),'Data Summary'!CD30="Yes"),OFFSET('Water Data'!$G$9,0,10*ROW('Water Data'!G24)),NA())</f>
        <v>#N/A</v>
      </c>
      <c r="P30" s="95" t="e">
        <f ca="true">+IF(AND(ISNUMBER(OFFSET('Water Data'!$H$4,0,10*ROW('Water Data'!H24))),'Data Summary'!CE30="Yes"),100-OFFSET('Water Data'!$H$4,0,10*ROW('Water Data'!H24)),NA())</f>
        <v>#N/A</v>
      </c>
      <c r="Q30" s="95" t="e">
        <f ca="true">+IF(AND(ISNUMBER(OFFSET('Water Data'!$H$6,0,10*ROW('Water Data'!H24))),'Data Summary'!CF30="Yes"),OFFSET('Water Data'!$H$6,0,10*ROW('Water Data'!H24)),NA())</f>
        <v>#N/A</v>
      </c>
      <c r="R30" s="95" t="e">
        <f ca="true">+IF(AND(ISNUMBER(OFFSET('Water Data'!$H$9,0,10*ROW('Water Data'!H24))),'Data Summary'!CG30="Yes"),OFFSET('Water Data'!$H$9,0,10*ROW('Water Data'!H24)),NA())</f>
        <v>#N/A</v>
      </c>
      <c r="S30" s="95" t="e">
        <f ca="true">+IF(AND(ISNUMBER(OFFSET('Water Data'!$I$4,0,10*ROW('Water Data'!I24))),'Data Summary'!CH30="Yes"),100-OFFSET('Water Data'!$I$4,0,10*ROW('Water Data'!I24)),NA())</f>
        <v>#N/A</v>
      </c>
      <c r="T30" s="95" t="e">
        <f ca="true">+IF(AND(ISNUMBER(OFFSET('Water Data'!$I$6,0,10*ROW('Water Data'!I24))),'Data Summary'!CI30="Yes"),OFFSET('Water Data'!$I$6,0,10*ROW('Water Data'!I24)),NA())</f>
        <v>#N/A</v>
      </c>
      <c r="U30" s="95" t="e">
        <f ca="true">+IF(AND(ISNUMBER(OFFSET('Water Data'!$I$9,0,10*ROW('Water Data'!I24))),'Data Summary'!CJ30="Yes"),OFFSET('Water Data'!$I$9,0,10*ROW('Water Data'!I24)),NA())</f>
        <v>#N/A</v>
      </c>
      <c r="V30" s="96" t="e">
        <f ca="true">+IF(AND(ISNUMBER(OFFSET('Sanitation Data'!$D$4,0,10*ROW('Sanitation Data'!D24))),'Data Summary'!CK30="Yes"),100-OFFSET('Sanitation Data'!$D$4,0,10*ROW('Sanitation Data'!D24)),NA())</f>
        <v>#N/A</v>
      </c>
      <c r="W30" s="96" t="e">
        <f ca="true">+IF(AND(ISNUMBER(OFFSET('Sanitation Data'!$D$6,0,10*ROW('Sanitation Data'!D24))),'Data Summary'!CL30="Yes"),OFFSET('Sanitation Data'!$D$6,0,10*ROW('Sanitation Data'!D24)),NA())</f>
        <v>#N/A</v>
      </c>
      <c r="X30" s="96" t="e">
        <f ca="true">+IF(AND(ISNUMBER(OFFSET('Sanitation Data'!$D$10,0,10*ROW('Sanitation Data'!D24))),'Data Summary'!CM30="Yes"),OFFSET('Sanitation Data'!$D$10,0,10*ROW('Sanitation Data'!D24)),NA())</f>
        <v>#N/A</v>
      </c>
      <c r="Y30" s="96" t="e">
        <f ca="true">+IF(AND(ISNUMBER(OFFSET('Sanitation Data'!$D$11,0,10*ROW('Sanitation Data'!D24))),'Data Summary'!CN30="Yes"),OFFSET('Sanitation Data'!$D$11,0,10*ROW('Sanitation Data'!D24)),NA())</f>
        <v>#N/A</v>
      </c>
      <c r="Z30" s="96" t="e">
        <f ca="true">+IF(AND(ISNUMBER(OFFSET('Sanitation Data'!$D$12,0,10*ROW('Sanitation Data'!D24))),'Data Summary'!CO30="Yes"),OFFSET('Sanitation Data'!$D$12,0,10*ROW('Sanitation Data'!D24)),NA())</f>
        <v>#N/A</v>
      </c>
      <c r="AA30" s="96" t="e">
        <f ca="true">+IF(AND(ISNUMBER(OFFSET('Sanitation Data'!$E$4,0,10*ROW('Sanitation Data'!E24))),'Data Summary'!CP30="Yes"),100-OFFSET('Sanitation Data'!$E$4,0,10*ROW('Sanitation Data'!E24)),NA())</f>
        <v>#N/A</v>
      </c>
      <c r="AB30" s="96" t="e">
        <f ca="true">+IF(AND(ISNUMBER(OFFSET('Sanitation Data'!$E$6,0,10*ROW('Sanitation Data'!E24))),'Data Summary'!CQ30="Yes"),OFFSET('Sanitation Data'!$E$6,0,10*ROW('Sanitation Data'!E24)),NA())</f>
        <v>#N/A</v>
      </c>
      <c r="AC30" s="96" t="e">
        <f ca="true">+IF(AND(ISNUMBER(OFFSET('Sanitation Data'!$E$10,0,10*ROW('Sanitation Data'!E24))),'Data Summary'!CR30="Yes"),OFFSET('Sanitation Data'!$E$10,0,10*ROW('Sanitation Data'!E24)),NA())</f>
        <v>#N/A</v>
      </c>
      <c r="AD30" s="96" t="e">
        <f ca="true">+IF(AND(ISNUMBER(OFFSET('Sanitation Data'!$E$11,0,10*ROW('Sanitation Data'!E24))),'Data Summary'!CS30="Yes"),OFFSET('Sanitation Data'!$E$11,0,10*ROW('Sanitation Data'!E24)),NA())</f>
        <v>#N/A</v>
      </c>
      <c r="AE30" s="96" t="e">
        <f ca="true">+IF(AND(ISNUMBER(OFFSET('Sanitation Data'!$E$12,0,10*ROW('Sanitation Data'!E24))),'Data Summary'!CT30="Yes"),OFFSET('Sanitation Data'!$E$12,0,10*ROW('Sanitation Data'!E24)),NA())</f>
        <v>#N/A</v>
      </c>
      <c r="AF30" s="96" t="e">
        <f ca="true">+IF(AND(ISNUMBER(OFFSET('Sanitation Data'!$F$4,0,10*ROW('Sanitation Data'!F24))),'Data Summary'!CU30="Yes"),100-OFFSET('Sanitation Data'!$F$4,0,10*ROW('Sanitation Data'!F24)),NA())</f>
        <v>#N/A</v>
      </c>
      <c r="AG30" s="96" t="e">
        <f ca="true">+IF(AND(ISNUMBER(OFFSET('Sanitation Data'!$F$6,0,10*ROW('Sanitation Data'!F24))),'Data Summary'!CV30="Yes"),OFFSET('Sanitation Data'!$F$6,0,10*ROW('Sanitation Data'!F24)),NA())</f>
        <v>#N/A</v>
      </c>
      <c r="AH30" s="96" t="e">
        <f ca="true">+IF(AND(ISNUMBER(OFFSET('Sanitation Data'!$F$10,0,10*ROW('Sanitation Data'!F24))),'Data Summary'!CW30="Yes"),OFFSET('Sanitation Data'!$F$10,0,10*ROW('Sanitation Data'!F24)),NA())</f>
        <v>#N/A</v>
      </c>
      <c r="AI30" s="96" t="e">
        <f ca="true">+IF(AND(ISNUMBER(OFFSET('Sanitation Data'!$F$11,0,10*ROW('Sanitation Data'!F24))),'Data Summary'!CX30="Yes"),OFFSET('Sanitation Data'!$F$11,0,10*ROW('Sanitation Data'!F24)),NA())</f>
        <v>#N/A</v>
      </c>
      <c r="AJ30" s="96" t="e">
        <f ca="true">+IF(AND(ISNUMBER(OFFSET('Sanitation Data'!$F$12,0,10*ROW('Sanitation Data'!F24))),'Data Summary'!CY30="Yes"),OFFSET('Sanitation Data'!$F$12,0,10*ROW('Sanitation Data'!F24)),NA())</f>
        <v>#N/A</v>
      </c>
      <c r="AK30" s="96" t="e">
        <f ca="true">+IF(AND(ISNUMBER(OFFSET('Sanitation Data'!$G$4,0,10*ROW('Sanitation Data'!G24))),'Data Summary'!CZ30="Yes"),100-OFFSET('Sanitation Data'!$G$4,0,10*ROW('Sanitation Data'!G24)),NA())</f>
        <v>#N/A</v>
      </c>
      <c r="AL30" s="96" t="e">
        <f ca="true">+IF(AND(ISNUMBER(OFFSET('Sanitation Data'!$G$6,0,10*ROW('Sanitation Data'!G24))),'Data Summary'!DA30="Yes"),OFFSET('Sanitation Data'!$G$6,0,10*ROW('Sanitation Data'!G24)),NA())</f>
        <v>#N/A</v>
      </c>
      <c r="AM30" s="96" t="e">
        <f ca="true">+IF(AND(ISNUMBER(OFFSET('Sanitation Data'!$G$10,0,10*ROW('Sanitation Data'!G24))),'Data Summary'!DB30="Yes"),OFFSET('Sanitation Data'!$G$10,0,10*ROW('Sanitation Data'!G24)),NA())</f>
        <v>#N/A</v>
      </c>
      <c r="AN30" s="96" t="e">
        <f ca="true">+IF(AND(ISNUMBER(OFFSET('Sanitation Data'!$G$11,0,10*ROW('Sanitation Data'!G24))),'Data Summary'!DC30="Yes"),OFFSET('Sanitation Data'!$G$11,0,10*ROW('Sanitation Data'!G24)),NA())</f>
        <v>#N/A</v>
      </c>
      <c r="AO30" s="96" t="e">
        <f ca="true">+IF(AND(ISNUMBER(OFFSET('Sanitation Data'!$G$12,0,10*ROW('Sanitation Data'!G24))),'Data Summary'!DD30="Yes"),OFFSET('Sanitation Data'!$G$12,0,10*ROW('Sanitation Data'!G24)),NA())</f>
        <v>#N/A</v>
      </c>
      <c r="AP30" s="96" t="e">
        <f ca="true">+IF(AND(ISNUMBER(OFFSET('Sanitation Data'!$H$4,0,10*ROW('Sanitation Data'!H24))),'Data Summary'!DE30="Yes"),100-OFFSET('Sanitation Data'!$H$4,0,10*ROW('Sanitation Data'!H24)),NA())</f>
        <v>#N/A</v>
      </c>
      <c r="AQ30" s="96" t="e">
        <f ca="true">+IF(AND(ISNUMBER(OFFSET('Sanitation Data'!$H$6,0,10*ROW('Sanitation Data'!H24))),'Data Summary'!DF30="Yes"),OFFSET('Sanitation Data'!$H$6,0,10*ROW('Sanitation Data'!H24)),NA())</f>
        <v>#N/A</v>
      </c>
      <c r="AR30" s="96" t="e">
        <f ca="true">+IF(AND(ISNUMBER(OFFSET('Sanitation Data'!$H$10,0,10*ROW('Sanitation Data'!H24))),'Data Summary'!DG30="Yes"),OFFSET('Sanitation Data'!$H$10,0,10*ROW('Sanitation Data'!H24)),NA())</f>
        <v>#N/A</v>
      </c>
      <c r="AS30" s="96" t="e">
        <f ca="true">+IF(AND(ISNUMBER(OFFSET('Sanitation Data'!$H$11,0,10*ROW('Sanitation Data'!H24))),'Data Summary'!DH30="Yes"),OFFSET('Sanitation Data'!$H$11,0,10*ROW('Sanitation Data'!H24)),NA())</f>
        <v>#N/A</v>
      </c>
      <c r="AT30" s="96" t="e">
        <f ca="true">+IF(AND(ISNUMBER(OFFSET('Sanitation Data'!$H$12,0,10*ROW('Sanitation Data'!H24))),'Data Summary'!DI30="Yes"),OFFSET('Sanitation Data'!$H$12,0,10*ROW('Sanitation Data'!H24)),NA())</f>
        <v>#N/A</v>
      </c>
      <c r="AU30" s="96" t="e">
        <f ca="true">+IF(AND(ISNUMBER(OFFSET('Sanitation Data'!$I$4,0,10*ROW('Sanitation Data'!I24))),'Data Summary'!DJ30="Yes"),100-OFFSET('Sanitation Data'!$I$4,0,10*ROW('Sanitation Data'!I24)),NA())</f>
        <v>#N/A</v>
      </c>
      <c r="AV30" s="96" t="e">
        <f ca="true">+IF(AND(ISNUMBER(OFFSET('Sanitation Data'!$I$6,0,10*ROW('Sanitation Data'!I24))),'Data Summary'!DK30="Yes"),OFFSET('Sanitation Data'!$I$6,0,10*ROW('Sanitation Data'!I24)),NA())</f>
        <v>#N/A</v>
      </c>
      <c r="AW30" s="96" t="e">
        <f ca="true">+IF(AND(ISNUMBER(OFFSET('Sanitation Data'!$I$10,0,10*ROW('Sanitation Data'!I24))),'Data Summary'!DL30="Yes"),OFFSET('Sanitation Data'!$I$10,0,10*ROW('Sanitation Data'!I24)),NA())</f>
        <v>#N/A</v>
      </c>
      <c r="AX30" s="96" t="e">
        <f ca="true">+IF(AND(ISNUMBER(OFFSET('Sanitation Data'!$I$11,0,10*ROW('Sanitation Data'!I24))),'Data Summary'!DM30="Yes"),OFFSET('Sanitation Data'!$I$11,0,10*ROW('Sanitation Data'!I24)),NA())</f>
        <v>#N/A</v>
      </c>
      <c r="AY30" s="96" t="e">
        <f ca="true">+IF(AND(ISNUMBER(OFFSET('Sanitation Data'!$I$12,0,10*ROW('Sanitation Data'!I24))),'Data Summary'!DN30="Yes"),OFFSET('Sanitation Data'!$I$12,0,10*ROW('Sanitation Data'!I24)),NA())</f>
        <v>#N/A</v>
      </c>
      <c r="AZ30" s="97" t="e">
        <f ca="true">+IF(AND(ISNUMBER(OFFSET('Hygiene Data'!$D$5,0,10*ROW('Hygiene Data'!D24))),'Data Summary'!DO30="Yes"),OFFSET('Hygiene Data'!$D$5,0,10*ROW('Hygiene Data'!D24)),NA())</f>
        <v>#N/A</v>
      </c>
      <c r="BA30" s="97" t="e">
        <f ca="true">+IF(AND(ISNUMBER(OFFSET('Hygiene Data'!$D$7,0,10*ROW('Hygiene Data'!D24))),'Data Summary'!DP30="Yes"),OFFSET('Hygiene Data'!$D$7,0,10*ROW('Hygiene Data'!D24)),NA())</f>
        <v>#N/A</v>
      </c>
      <c r="BB30" s="97" t="e">
        <f ca="true">+IF(AND(ISNUMBER(OFFSET('Hygiene Data'!$D$9,0,10*ROW('Hygiene Data'!D24))),'Data Summary'!DQ30="Yes"),OFFSET('Hygiene Data'!$D$9,0,10*ROW('Hygiene Data'!D24)),NA())</f>
        <v>#N/A</v>
      </c>
      <c r="BC30" s="97" t="e">
        <f ca="true">+IF(AND(ISNUMBER(OFFSET('Hygiene Data'!$E$5,0,10*ROW('Hygiene Data'!E24))),'Data Summary'!DR30="Yes"),OFFSET('Hygiene Data'!$E$5,0,10*ROW('Hygiene Data'!E24)),NA())</f>
        <v>#N/A</v>
      </c>
      <c r="BD30" s="97" t="e">
        <f ca="true">+IF(AND(ISNUMBER(OFFSET('Hygiene Data'!$E$7,0,10*ROW('Hygiene Data'!E24))),'Data Summary'!DS30="Yes"),OFFSET('Hygiene Data'!$E$7,0,10*ROW('Hygiene Data'!E24)),NA())</f>
        <v>#N/A</v>
      </c>
      <c r="BE30" s="97" t="e">
        <f ca="true">+IF(AND(ISNUMBER(OFFSET('Hygiene Data'!$E$9,0,10*ROW('Hygiene Data'!E24))),'Data Summary'!DT30="Yes"),OFFSET('Hygiene Data'!$E$9,0,10*ROW('Hygiene Data'!E24)),NA())</f>
        <v>#N/A</v>
      </c>
      <c r="BF30" s="97" t="e">
        <f ca="true">+IF(AND(ISNUMBER(OFFSET('Hygiene Data'!$F$5,0,10*ROW('Hygiene Data'!F24))),'Data Summary'!DU30="Yes"),OFFSET('Hygiene Data'!$F$5,0,10*ROW('Hygiene Data'!F24)),NA())</f>
        <v>#N/A</v>
      </c>
      <c r="BG30" s="97" t="e">
        <f ca="true">+IF(AND(ISNUMBER(OFFSET('Hygiene Data'!$F$7,0,10*ROW('Hygiene Data'!F24))),'Data Summary'!DV30="Yes"),OFFSET('Hygiene Data'!$F$7,0,10*ROW('Hygiene Data'!F24)),NA())</f>
        <v>#N/A</v>
      </c>
      <c r="BH30" s="97" t="e">
        <f ca="true">+IF(AND(ISNUMBER(OFFSET('Hygiene Data'!$F$9,0,10*ROW('Hygiene Data'!F24))),'Data Summary'!DW30="Yes"),OFFSET('Hygiene Data'!$F$9,0,10*ROW('Hygiene Data'!F24)),NA())</f>
        <v>#N/A</v>
      </c>
      <c r="BI30" s="97" t="e">
        <f ca="true">+IF(AND(ISNUMBER(OFFSET('Hygiene Data'!$G$5,0,10*ROW('Hygiene Data'!G24))),'Data Summary'!DX30="Yes"),OFFSET('Hygiene Data'!$G$5,0,10*ROW('Hygiene Data'!G24)),NA())</f>
        <v>#N/A</v>
      </c>
      <c r="BJ30" s="97" t="e">
        <f ca="true">+IF(AND(ISNUMBER(OFFSET('Hygiene Data'!$G$7,0,10*ROW('Hygiene Data'!G24))),'Data Summary'!DY30="Yes"),OFFSET('Hygiene Data'!$G$7,0,10*ROW('Hygiene Data'!G24)),NA())</f>
        <v>#N/A</v>
      </c>
      <c r="BK30" s="97" t="e">
        <f ca="true">+IF(AND(ISNUMBER(OFFSET('Hygiene Data'!$G$9,0,10*ROW('Hygiene Data'!G24))),'Data Summary'!DZ30="Yes"),OFFSET('Hygiene Data'!$G$9,0,10*ROW('Hygiene Data'!G24)),NA())</f>
        <v>#N/A</v>
      </c>
      <c r="BL30" s="97" t="e">
        <f ca="true">+IF(AND(ISNUMBER(OFFSET('Hygiene Data'!$H$5,0,10*ROW('Hygiene Data'!H24))),'Data Summary'!EA30="Yes"),OFFSET('Hygiene Data'!$H$5,0,10*ROW('Hygiene Data'!H24)),NA())</f>
        <v>#N/A</v>
      </c>
      <c r="BM30" s="97" t="e">
        <f ca="true">+IF(AND(ISNUMBER(OFFSET('Hygiene Data'!$H$7,0,10*ROW('Hygiene Data'!H24))),'Data Summary'!EB30="Yes"),OFFSET('Hygiene Data'!$H$7,0,10*ROW('Hygiene Data'!H24)),NA())</f>
        <v>#N/A</v>
      </c>
      <c r="BN30" s="97" t="e">
        <f ca="true">+IF(AND(ISNUMBER(OFFSET('Hygiene Data'!$H$9,0,10*ROW('Hygiene Data'!H24))),'Data Summary'!EC30="Yes"),OFFSET('Hygiene Data'!$H$9,0,10*ROW('Hygiene Data'!H24)),NA())</f>
        <v>#N/A</v>
      </c>
      <c r="BO30" s="97" t="e">
        <f ca="true">+IF(AND(ISNUMBER(OFFSET('Hygiene Data'!$I$5,0,10*ROW('Hygiene Data'!I24))),'Data Summary'!ED30="Yes"),OFFSET('Hygiene Data'!$I$5,0,10*ROW('Hygiene Data'!I24)),NA())</f>
        <v>#N/A</v>
      </c>
      <c r="BP30" s="97" t="e">
        <f ca="true">+IF(AND(ISNUMBER(OFFSET('Hygiene Data'!$I$7,0,10*ROW('Hygiene Data'!I24))),'Data Summary'!EE30="Yes"),OFFSET('Hygiene Data'!$I$7,0,10*ROW('Hygiene Data'!I24)),NA())</f>
        <v>#N/A</v>
      </c>
      <c r="BQ30" s="97"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6" t="str">
        <f ca="true">+IF(ISTEXT('Data Summary'!B31),'Data Summary'!B31,"")</f>
        <v/>
      </c>
      <c r="C31" s="330" t="e">
        <f ca="true">+VALUE('Data Summary'!C31)</f>
        <v>#VALUE!</v>
      </c>
      <c r="D31" s="95" t="e">
        <f ca="true">+IF(AND(ISNUMBER(OFFSET('Water Data'!$D$4,0,10*ROW('Water Data'!D25))),'Data Summary'!BS31="Yes"),100-OFFSET('Water Data'!$D$4,0,10*ROW('Water Data'!D25)),NA())</f>
        <v>#N/A</v>
      </c>
      <c r="E31" s="95" t="e">
        <f ca="true">+IF(AND(ISNUMBER(OFFSET('Water Data'!$D$6,0,10*ROW('Water Data'!D25))),'Data Summary'!BT31="Yes"),OFFSET('Water Data'!$D$6,0,10*ROW('Water Data'!D25)),NA())</f>
        <v>#N/A</v>
      </c>
      <c r="F31" s="95" t="e">
        <f ca="true">+IF(AND(ISNUMBER(OFFSET('Water Data'!$D$9,0,10*ROW('Water Data'!D25))),'Data Summary'!BU31="Yes"),OFFSET('Water Data'!$D$9,0,10*ROW('Water Data'!D25)),NA())</f>
        <v>#N/A</v>
      </c>
      <c r="G31" s="95" t="e">
        <f ca="true">+IF(AND(ISNUMBER(OFFSET('Water Data'!$E$4,0,10*ROW('Water Data'!E25))),'Data Summary'!BV31="Yes"),100-OFFSET('Water Data'!$E$4,0,10*ROW('Water Data'!E25)),NA())</f>
        <v>#N/A</v>
      </c>
      <c r="H31" s="95" t="e">
        <f ca="true">+IF(AND(ISNUMBER(OFFSET('Water Data'!$E$6,0,10*ROW('Water Data'!E25))),'Data Summary'!BW31="Yes"),OFFSET('Water Data'!$E$6,0,10*ROW('Water Data'!E25)),NA())</f>
        <v>#N/A</v>
      </c>
      <c r="I31" s="95" t="e">
        <f ca="true">+IF(AND(ISNUMBER(OFFSET('Water Data'!$E$9,0,10*ROW('Water Data'!E25))),'Data Summary'!BX31="Yes"),OFFSET('Water Data'!$E$9,0,10*ROW('Water Data'!E25)),NA())</f>
        <v>#N/A</v>
      </c>
      <c r="J31" s="95" t="e">
        <f ca="true">+IF(AND(ISNUMBER(OFFSET('Water Data'!$F$4,0,10*ROW('Water Data'!F25))),'Data Summary'!BY31="Yes"),100-OFFSET('Water Data'!$F$4,0,10*ROW('Water Data'!F25)),NA())</f>
        <v>#N/A</v>
      </c>
      <c r="K31" s="95" t="e">
        <f ca="true">+IF(AND(ISNUMBER(OFFSET('Water Data'!$F$6,0,10*ROW('Water Data'!F25))),'Data Summary'!BZ31="Yes"),OFFSET('Water Data'!$F$6,0,10*ROW('Water Data'!F25)),NA())</f>
        <v>#N/A</v>
      </c>
      <c r="L31" s="95" t="e">
        <f ca="true">+IF(AND(ISNUMBER(OFFSET('Water Data'!$F$9,0,10*ROW('Water Data'!F25))),'Data Summary'!CA31="Yes"),OFFSET('Water Data'!$F$9,0,10*ROW('Water Data'!F25)),NA())</f>
        <v>#N/A</v>
      </c>
      <c r="M31" s="95" t="e">
        <f ca="true">+IF(AND(ISNUMBER(OFFSET('Water Data'!$G$4,0,10*ROW('Water Data'!G25))),'Data Summary'!CB31="Yes"),100-OFFSET('Water Data'!$G$4,0,10*ROW('Water Data'!G25)),NA())</f>
        <v>#N/A</v>
      </c>
      <c r="N31" s="95" t="e">
        <f ca="true">+IF(AND(ISNUMBER(OFFSET('Water Data'!$G$6,0,10*ROW('Water Data'!G25))),'Data Summary'!CC31="Yes"),OFFSET('Water Data'!$G$6,0,10*ROW('Water Data'!G25)),NA())</f>
        <v>#N/A</v>
      </c>
      <c r="O31" s="95" t="e">
        <f ca="true">+IF(AND(ISNUMBER(OFFSET('Water Data'!$G$9,0,10*ROW('Water Data'!G25))),'Data Summary'!CD31="Yes"),OFFSET('Water Data'!$G$9,0,10*ROW('Water Data'!G25)),NA())</f>
        <v>#N/A</v>
      </c>
      <c r="P31" s="95" t="e">
        <f ca="true">+IF(AND(ISNUMBER(OFFSET('Water Data'!$H$4,0,10*ROW('Water Data'!H25))),'Data Summary'!CE31="Yes"),100-OFFSET('Water Data'!$H$4,0,10*ROW('Water Data'!H25)),NA())</f>
        <v>#N/A</v>
      </c>
      <c r="Q31" s="95" t="e">
        <f ca="true">+IF(AND(ISNUMBER(OFFSET('Water Data'!$H$6,0,10*ROW('Water Data'!H25))),'Data Summary'!CF31="Yes"),OFFSET('Water Data'!$H$6,0,10*ROW('Water Data'!H25)),NA())</f>
        <v>#N/A</v>
      </c>
      <c r="R31" s="95" t="e">
        <f ca="true">+IF(AND(ISNUMBER(OFFSET('Water Data'!$H$9,0,10*ROW('Water Data'!H25))),'Data Summary'!CG31="Yes"),OFFSET('Water Data'!$H$9,0,10*ROW('Water Data'!H25)),NA())</f>
        <v>#N/A</v>
      </c>
      <c r="S31" s="95" t="e">
        <f ca="true">+IF(AND(ISNUMBER(OFFSET('Water Data'!$I$4,0,10*ROW('Water Data'!I25))),'Data Summary'!CH31="Yes"),100-OFFSET('Water Data'!$I$4,0,10*ROW('Water Data'!I25)),NA())</f>
        <v>#N/A</v>
      </c>
      <c r="T31" s="95" t="e">
        <f ca="true">+IF(AND(ISNUMBER(OFFSET('Water Data'!$I$6,0,10*ROW('Water Data'!I25))),'Data Summary'!CI31="Yes"),OFFSET('Water Data'!$I$6,0,10*ROW('Water Data'!I25)),NA())</f>
        <v>#N/A</v>
      </c>
      <c r="U31" s="95" t="e">
        <f ca="true">+IF(AND(ISNUMBER(OFFSET('Water Data'!$I$9,0,10*ROW('Water Data'!I25))),'Data Summary'!CJ31="Yes"),OFFSET('Water Data'!$I$9,0,10*ROW('Water Data'!I25)),NA())</f>
        <v>#N/A</v>
      </c>
      <c r="V31" s="96" t="e">
        <f ca="true">+IF(AND(ISNUMBER(OFFSET('Sanitation Data'!$D$4,0,10*ROW('Sanitation Data'!D25))),'Data Summary'!CK31="Yes"),100-OFFSET('Sanitation Data'!$D$4,0,10*ROW('Sanitation Data'!D25)),NA())</f>
        <v>#N/A</v>
      </c>
      <c r="W31" s="96" t="e">
        <f ca="true">+IF(AND(ISNUMBER(OFFSET('Sanitation Data'!$D$6,0,10*ROW('Sanitation Data'!D25))),'Data Summary'!CL31="Yes"),OFFSET('Sanitation Data'!$D$6,0,10*ROW('Sanitation Data'!D25)),NA())</f>
        <v>#N/A</v>
      </c>
      <c r="X31" s="96" t="e">
        <f ca="true">+IF(AND(ISNUMBER(OFFSET('Sanitation Data'!$D$10,0,10*ROW('Sanitation Data'!D25))),'Data Summary'!CM31="Yes"),OFFSET('Sanitation Data'!$D$10,0,10*ROW('Sanitation Data'!D25)),NA())</f>
        <v>#N/A</v>
      </c>
      <c r="Y31" s="96" t="e">
        <f ca="true">+IF(AND(ISNUMBER(OFFSET('Sanitation Data'!$D$11,0,10*ROW('Sanitation Data'!D25))),'Data Summary'!CN31="Yes"),OFFSET('Sanitation Data'!$D$11,0,10*ROW('Sanitation Data'!D25)),NA())</f>
        <v>#N/A</v>
      </c>
      <c r="Z31" s="96" t="e">
        <f ca="true">+IF(AND(ISNUMBER(OFFSET('Sanitation Data'!$D$12,0,10*ROW('Sanitation Data'!D25))),'Data Summary'!CO31="Yes"),OFFSET('Sanitation Data'!$D$12,0,10*ROW('Sanitation Data'!D25)),NA())</f>
        <v>#N/A</v>
      </c>
      <c r="AA31" s="96" t="e">
        <f ca="true">+IF(AND(ISNUMBER(OFFSET('Sanitation Data'!$E$4,0,10*ROW('Sanitation Data'!E25))),'Data Summary'!CP31="Yes"),100-OFFSET('Sanitation Data'!$E$4,0,10*ROW('Sanitation Data'!E25)),NA())</f>
        <v>#N/A</v>
      </c>
      <c r="AB31" s="96" t="e">
        <f ca="true">+IF(AND(ISNUMBER(OFFSET('Sanitation Data'!$E$6,0,10*ROW('Sanitation Data'!E25))),'Data Summary'!CQ31="Yes"),OFFSET('Sanitation Data'!$E$6,0,10*ROW('Sanitation Data'!E25)),NA())</f>
        <v>#N/A</v>
      </c>
      <c r="AC31" s="96" t="e">
        <f ca="true">+IF(AND(ISNUMBER(OFFSET('Sanitation Data'!$E$10,0,10*ROW('Sanitation Data'!E25))),'Data Summary'!CR31="Yes"),OFFSET('Sanitation Data'!$E$10,0,10*ROW('Sanitation Data'!E25)),NA())</f>
        <v>#N/A</v>
      </c>
      <c r="AD31" s="96" t="e">
        <f ca="true">+IF(AND(ISNUMBER(OFFSET('Sanitation Data'!$E$11,0,10*ROW('Sanitation Data'!E25))),'Data Summary'!CS31="Yes"),OFFSET('Sanitation Data'!$E$11,0,10*ROW('Sanitation Data'!E25)),NA())</f>
        <v>#N/A</v>
      </c>
      <c r="AE31" s="96" t="e">
        <f ca="true">+IF(AND(ISNUMBER(OFFSET('Sanitation Data'!$E$12,0,10*ROW('Sanitation Data'!E25))),'Data Summary'!CT31="Yes"),OFFSET('Sanitation Data'!$E$12,0,10*ROW('Sanitation Data'!E25)),NA())</f>
        <v>#N/A</v>
      </c>
      <c r="AF31" s="96" t="e">
        <f ca="true">+IF(AND(ISNUMBER(OFFSET('Sanitation Data'!$F$4,0,10*ROW('Sanitation Data'!F25))),'Data Summary'!CU31="Yes"),100-OFFSET('Sanitation Data'!$F$4,0,10*ROW('Sanitation Data'!F25)),NA())</f>
        <v>#N/A</v>
      </c>
      <c r="AG31" s="96" t="e">
        <f ca="true">+IF(AND(ISNUMBER(OFFSET('Sanitation Data'!$F$6,0,10*ROW('Sanitation Data'!F25))),'Data Summary'!CV31="Yes"),OFFSET('Sanitation Data'!$F$6,0,10*ROW('Sanitation Data'!F25)),NA())</f>
        <v>#N/A</v>
      </c>
      <c r="AH31" s="96" t="e">
        <f ca="true">+IF(AND(ISNUMBER(OFFSET('Sanitation Data'!$F$10,0,10*ROW('Sanitation Data'!F25))),'Data Summary'!CW31="Yes"),OFFSET('Sanitation Data'!$F$10,0,10*ROW('Sanitation Data'!F25)),NA())</f>
        <v>#N/A</v>
      </c>
      <c r="AI31" s="96" t="e">
        <f ca="true">+IF(AND(ISNUMBER(OFFSET('Sanitation Data'!$F$11,0,10*ROW('Sanitation Data'!F25))),'Data Summary'!CX31="Yes"),OFFSET('Sanitation Data'!$F$11,0,10*ROW('Sanitation Data'!F25)),NA())</f>
        <v>#N/A</v>
      </c>
      <c r="AJ31" s="96" t="e">
        <f ca="true">+IF(AND(ISNUMBER(OFFSET('Sanitation Data'!$F$12,0,10*ROW('Sanitation Data'!F25))),'Data Summary'!CY31="Yes"),OFFSET('Sanitation Data'!$F$12,0,10*ROW('Sanitation Data'!F25)),NA())</f>
        <v>#N/A</v>
      </c>
      <c r="AK31" s="96" t="e">
        <f ca="true">+IF(AND(ISNUMBER(OFFSET('Sanitation Data'!$G$4,0,10*ROW('Sanitation Data'!G25))),'Data Summary'!CZ31="Yes"),100-OFFSET('Sanitation Data'!$G$4,0,10*ROW('Sanitation Data'!G25)),NA())</f>
        <v>#N/A</v>
      </c>
      <c r="AL31" s="96" t="e">
        <f ca="true">+IF(AND(ISNUMBER(OFFSET('Sanitation Data'!$G$6,0,10*ROW('Sanitation Data'!G25))),'Data Summary'!DA31="Yes"),OFFSET('Sanitation Data'!$G$6,0,10*ROW('Sanitation Data'!G25)),NA())</f>
        <v>#N/A</v>
      </c>
      <c r="AM31" s="96" t="e">
        <f ca="true">+IF(AND(ISNUMBER(OFFSET('Sanitation Data'!$G$10,0,10*ROW('Sanitation Data'!G25))),'Data Summary'!DB31="Yes"),OFFSET('Sanitation Data'!$G$10,0,10*ROW('Sanitation Data'!G25)),NA())</f>
        <v>#N/A</v>
      </c>
      <c r="AN31" s="96" t="e">
        <f ca="true">+IF(AND(ISNUMBER(OFFSET('Sanitation Data'!$G$11,0,10*ROW('Sanitation Data'!G25))),'Data Summary'!DC31="Yes"),OFFSET('Sanitation Data'!$G$11,0,10*ROW('Sanitation Data'!G25)),NA())</f>
        <v>#N/A</v>
      </c>
      <c r="AO31" s="96" t="e">
        <f ca="true">+IF(AND(ISNUMBER(OFFSET('Sanitation Data'!$G$12,0,10*ROW('Sanitation Data'!G25))),'Data Summary'!DD31="Yes"),OFFSET('Sanitation Data'!$G$12,0,10*ROW('Sanitation Data'!G25)),NA())</f>
        <v>#N/A</v>
      </c>
      <c r="AP31" s="96" t="e">
        <f ca="true">+IF(AND(ISNUMBER(OFFSET('Sanitation Data'!$H$4,0,10*ROW('Sanitation Data'!H25))),'Data Summary'!DE31="Yes"),100-OFFSET('Sanitation Data'!$H$4,0,10*ROW('Sanitation Data'!H25)),NA())</f>
        <v>#N/A</v>
      </c>
      <c r="AQ31" s="96" t="e">
        <f ca="true">+IF(AND(ISNUMBER(OFFSET('Sanitation Data'!$H$6,0,10*ROW('Sanitation Data'!H25))),'Data Summary'!DF31="Yes"),OFFSET('Sanitation Data'!$H$6,0,10*ROW('Sanitation Data'!H25)),NA())</f>
        <v>#N/A</v>
      </c>
      <c r="AR31" s="96" t="e">
        <f ca="true">+IF(AND(ISNUMBER(OFFSET('Sanitation Data'!$H$10,0,10*ROW('Sanitation Data'!H25))),'Data Summary'!DG31="Yes"),OFFSET('Sanitation Data'!$H$10,0,10*ROW('Sanitation Data'!H25)),NA())</f>
        <v>#N/A</v>
      </c>
      <c r="AS31" s="96" t="e">
        <f ca="true">+IF(AND(ISNUMBER(OFFSET('Sanitation Data'!$H$11,0,10*ROW('Sanitation Data'!H25))),'Data Summary'!DH31="Yes"),OFFSET('Sanitation Data'!$H$11,0,10*ROW('Sanitation Data'!H25)),NA())</f>
        <v>#N/A</v>
      </c>
      <c r="AT31" s="96" t="e">
        <f ca="true">+IF(AND(ISNUMBER(OFFSET('Sanitation Data'!$H$12,0,10*ROW('Sanitation Data'!H25))),'Data Summary'!DI31="Yes"),OFFSET('Sanitation Data'!$H$12,0,10*ROW('Sanitation Data'!H25)),NA())</f>
        <v>#N/A</v>
      </c>
      <c r="AU31" s="96" t="e">
        <f ca="true">+IF(AND(ISNUMBER(OFFSET('Sanitation Data'!$I$4,0,10*ROW('Sanitation Data'!I25))),'Data Summary'!DJ31="Yes"),100-OFFSET('Sanitation Data'!$I$4,0,10*ROW('Sanitation Data'!I25)),NA())</f>
        <v>#N/A</v>
      </c>
      <c r="AV31" s="96" t="e">
        <f ca="true">+IF(AND(ISNUMBER(OFFSET('Sanitation Data'!$I$6,0,10*ROW('Sanitation Data'!I25))),'Data Summary'!DK31="Yes"),OFFSET('Sanitation Data'!$I$6,0,10*ROW('Sanitation Data'!I25)),NA())</f>
        <v>#N/A</v>
      </c>
      <c r="AW31" s="96" t="e">
        <f ca="true">+IF(AND(ISNUMBER(OFFSET('Sanitation Data'!$I$10,0,10*ROW('Sanitation Data'!I25))),'Data Summary'!DL31="Yes"),OFFSET('Sanitation Data'!$I$10,0,10*ROW('Sanitation Data'!I25)),NA())</f>
        <v>#N/A</v>
      </c>
      <c r="AX31" s="96" t="e">
        <f ca="true">+IF(AND(ISNUMBER(OFFSET('Sanitation Data'!$I$11,0,10*ROW('Sanitation Data'!I25))),'Data Summary'!DM31="Yes"),OFFSET('Sanitation Data'!$I$11,0,10*ROW('Sanitation Data'!I25)),NA())</f>
        <v>#N/A</v>
      </c>
      <c r="AY31" s="96" t="e">
        <f ca="true">+IF(AND(ISNUMBER(OFFSET('Sanitation Data'!$I$12,0,10*ROW('Sanitation Data'!I25))),'Data Summary'!DN31="Yes"),OFFSET('Sanitation Data'!$I$12,0,10*ROW('Sanitation Data'!I25)),NA())</f>
        <v>#N/A</v>
      </c>
      <c r="AZ31" s="97" t="e">
        <f ca="true">+IF(AND(ISNUMBER(OFFSET('Hygiene Data'!$D$5,0,10*ROW('Hygiene Data'!D25))),'Data Summary'!DO31="Yes"),OFFSET('Hygiene Data'!$D$5,0,10*ROW('Hygiene Data'!D25)),NA())</f>
        <v>#N/A</v>
      </c>
      <c r="BA31" s="97" t="e">
        <f ca="true">+IF(AND(ISNUMBER(OFFSET('Hygiene Data'!$D$7,0,10*ROW('Hygiene Data'!D25))),'Data Summary'!DP31="Yes"),OFFSET('Hygiene Data'!$D$7,0,10*ROW('Hygiene Data'!D25)),NA())</f>
        <v>#N/A</v>
      </c>
      <c r="BB31" s="97" t="e">
        <f ca="true">+IF(AND(ISNUMBER(OFFSET('Hygiene Data'!$D$9,0,10*ROW('Hygiene Data'!D25))),'Data Summary'!DQ31="Yes"),OFFSET('Hygiene Data'!$D$9,0,10*ROW('Hygiene Data'!D25)),NA())</f>
        <v>#N/A</v>
      </c>
      <c r="BC31" s="97" t="e">
        <f ca="true">+IF(AND(ISNUMBER(OFFSET('Hygiene Data'!$E$5,0,10*ROW('Hygiene Data'!E25))),'Data Summary'!DR31="Yes"),OFFSET('Hygiene Data'!$E$5,0,10*ROW('Hygiene Data'!E25)),NA())</f>
        <v>#N/A</v>
      </c>
      <c r="BD31" s="97" t="e">
        <f ca="true">+IF(AND(ISNUMBER(OFFSET('Hygiene Data'!$E$7,0,10*ROW('Hygiene Data'!E25))),'Data Summary'!DS31="Yes"),OFFSET('Hygiene Data'!$E$7,0,10*ROW('Hygiene Data'!E25)),NA())</f>
        <v>#N/A</v>
      </c>
      <c r="BE31" s="97" t="e">
        <f ca="true">+IF(AND(ISNUMBER(OFFSET('Hygiene Data'!$E$9,0,10*ROW('Hygiene Data'!E25))),'Data Summary'!DT31="Yes"),OFFSET('Hygiene Data'!$E$9,0,10*ROW('Hygiene Data'!E25)),NA())</f>
        <v>#N/A</v>
      </c>
      <c r="BF31" s="97" t="e">
        <f ca="true">+IF(AND(ISNUMBER(OFFSET('Hygiene Data'!$F$5,0,10*ROW('Hygiene Data'!F25))),'Data Summary'!DU31="Yes"),OFFSET('Hygiene Data'!$F$5,0,10*ROW('Hygiene Data'!F25)),NA())</f>
        <v>#N/A</v>
      </c>
      <c r="BG31" s="97" t="e">
        <f ca="true">+IF(AND(ISNUMBER(OFFSET('Hygiene Data'!$F$7,0,10*ROW('Hygiene Data'!F25))),'Data Summary'!DV31="Yes"),OFFSET('Hygiene Data'!$F$7,0,10*ROW('Hygiene Data'!F25)),NA())</f>
        <v>#N/A</v>
      </c>
      <c r="BH31" s="97" t="e">
        <f ca="true">+IF(AND(ISNUMBER(OFFSET('Hygiene Data'!$F$9,0,10*ROW('Hygiene Data'!F25))),'Data Summary'!DW31="Yes"),OFFSET('Hygiene Data'!$F$9,0,10*ROW('Hygiene Data'!F25)),NA())</f>
        <v>#N/A</v>
      </c>
      <c r="BI31" s="97" t="e">
        <f ca="true">+IF(AND(ISNUMBER(OFFSET('Hygiene Data'!$G$5,0,10*ROW('Hygiene Data'!G25))),'Data Summary'!DX31="Yes"),OFFSET('Hygiene Data'!$G$5,0,10*ROW('Hygiene Data'!G25)),NA())</f>
        <v>#N/A</v>
      </c>
      <c r="BJ31" s="97" t="e">
        <f ca="true">+IF(AND(ISNUMBER(OFFSET('Hygiene Data'!$G$7,0,10*ROW('Hygiene Data'!G25))),'Data Summary'!DY31="Yes"),OFFSET('Hygiene Data'!$G$7,0,10*ROW('Hygiene Data'!G25)),NA())</f>
        <v>#N/A</v>
      </c>
      <c r="BK31" s="97" t="e">
        <f ca="true">+IF(AND(ISNUMBER(OFFSET('Hygiene Data'!$G$9,0,10*ROW('Hygiene Data'!G25))),'Data Summary'!DZ31="Yes"),OFFSET('Hygiene Data'!$G$9,0,10*ROW('Hygiene Data'!G25)),NA())</f>
        <v>#N/A</v>
      </c>
      <c r="BL31" s="97" t="e">
        <f ca="true">+IF(AND(ISNUMBER(OFFSET('Hygiene Data'!$H$5,0,10*ROW('Hygiene Data'!H25))),'Data Summary'!EA31="Yes"),OFFSET('Hygiene Data'!$H$5,0,10*ROW('Hygiene Data'!H25)),NA())</f>
        <v>#N/A</v>
      </c>
      <c r="BM31" s="97" t="e">
        <f ca="true">+IF(AND(ISNUMBER(OFFSET('Hygiene Data'!$H$7,0,10*ROW('Hygiene Data'!H25))),'Data Summary'!EB31="Yes"),OFFSET('Hygiene Data'!$H$7,0,10*ROW('Hygiene Data'!H25)),NA())</f>
        <v>#N/A</v>
      </c>
      <c r="BN31" s="97" t="e">
        <f ca="true">+IF(AND(ISNUMBER(OFFSET('Hygiene Data'!$H$9,0,10*ROW('Hygiene Data'!H25))),'Data Summary'!EC31="Yes"),OFFSET('Hygiene Data'!$H$9,0,10*ROW('Hygiene Data'!H25)),NA())</f>
        <v>#N/A</v>
      </c>
      <c r="BO31" s="97" t="e">
        <f ca="true">+IF(AND(ISNUMBER(OFFSET('Hygiene Data'!$I$5,0,10*ROW('Hygiene Data'!I25))),'Data Summary'!ED31="Yes"),OFFSET('Hygiene Data'!$I$5,0,10*ROW('Hygiene Data'!I25)),NA())</f>
        <v>#N/A</v>
      </c>
      <c r="BP31" s="97" t="e">
        <f ca="true">+IF(AND(ISNUMBER(OFFSET('Hygiene Data'!$I$7,0,10*ROW('Hygiene Data'!I25))),'Data Summary'!EE31="Yes"),OFFSET('Hygiene Data'!$I$7,0,10*ROW('Hygiene Data'!I25)),NA())</f>
        <v>#N/A</v>
      </c>
      <c r="BQ31" s="97"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6" t="str">
        <f ca="true">+IF(ISTEXT('Data Summary'!B32),'Data Summary'!B32,"")</f>
        <v/>
      </c>
      <c r="C32" s="330" t="e">
        <f ca="true">+VALUE('Data Summary'!C32)</f>
        <v>#VALUE!</v>
      </c>
      <c r="D32" s="95" t="e">
        <f ca="true">+IF(AND(ISNUMBER(OFFSET('Water Data'!$D$4,0,10*ROW('Water Data'!D26))),'Data Summary'!BS32="Yes"),100-OFFSET('Water Data'!$D$4,0,10*ROW('Water Data'!D26)),NA())</f>
        <v>#N/A</v>
      </c>
      <c r="E32" s="95" t="e">
        <f ca="true">+IF(AND(ISNUMBER(OFFSET('Water Data'!$D$6,0,10*ROW('Water Data'!D26))),'Data Summary'!BT32="Yes"),OFFSET('Water Data'!$D$6,0,10*ROW('Water Data'!D26)),NA())</f>
        <v>#N/A</v>
      </c>
      <c r="F32" s="95" t="e">
        <f ca="true">+IF(AND(ISNUMBER(OFFSET('Water Data'!$D$9,0,10*ROW('Water Data'!D26))),'Data Summary'!BU32="Yes"),OFFSET('Water Data'!$D$9,0,10*ROW('Water Data'!D26)),NA())</f>
        <v>#N/A</v>
      </c>
      <c r="G32" s="95" t="e">
        <f ca="true">+IF(AND(ISNUMBER(OFFSET('Water Data'!$E$4,0,10*ROW('Water Data'!E26))),'Data Summary'!BV32="Yes"),100-OFFSET('Water Data'!$E$4,0,10*ROW('Water Data'!E26)),NA())</f>
        <v>#N/A</v>
      </c>
      <c r="H32" s="95" t="e">
        <f ca="true">+IF(AND(ISNUMBER(OFFSET('Water Data'!$E$6,0,10*ROW('Water Data'!E26))),'Data Summary'!BW32="Yes"),OFFSET('Water Data'!$E$6,0,10*ROW('Water Data'!E26)),NA())</f>
        <v>#N/A</v>
      </c>
      <c r="I32" s="95" t="e">
        <f ca="true">+IF(AND(ISNUMBER(OFFSET('Water Data'!$E$9,0,10*ROW('Water Data'!E26))),'Data Summary'!BX32="Yes"),OFFSET('Water Data'!$E$9,0,10*ROW('Water Data'!E26)),NA())</f>
        <v>#N/A</v>
      </c>
      <c r="J32" s="95" t="e">
        <f ca="true">+IF(AND(ISNUMBER(OFFSET('Water Data'!$F$4,0,10*ROW('Water Data'!F26))),'Data Summary'!BY32="Yes"),100-OFFSET('Water Data'!$F$4,0,10*ROW('Water Data'!F26)),NA())</f>
        <v>#N/A</v>
      </c>
      <c r="K32" s="95" t="e">
        <f ca="true">+IF(AND(ISNUMBER(OFFSET('Water Data'!$F$6,0,10*ROW('Water Data'!F26))),'Data Summary'!BZ32="Yes"),OFFSET('Water Data'!$F$6,0,10*ROW('Water Data'!F26)),NA())</f>
        <v>#N/A</v>
      </c>
      <c r="L32" s="95" t="e">
        <f ca="true">+IF(AND(ISNUMBER(OFFSET('Water Data'!$F$9,0,10*ROW('Water Data'!F26))),'Data Summary'!CA32="Yes"),OFFSET('Water Data'!$F$9,0,10*ROW('Water Data'!F26)),NA())</f>
        <v>#N/A</v>
      </c>
      <c r="M32" s="95" t="e">
        <f ca="true">+IF(AND(ISNUMBER(OFFSET('Water Data'!$G$4,0,10*ROW('Water Data'!G26))),'Data Summary'!CB32="Yes"),100-OFFSET('Water Data'!$G$4,0,10*ROW('Water Data'!G26)),NA())</f>
        <v>#N/A</v>
      </c>
      <c r="N32" s="95" t="e">
        <f ca="true">+IF(AND(ISNUMBER(OFFSET('Water Data'!$G$6,0,10*ROW('Water Data'!G26))),'Data Summary'!CC32="Yes"),OFFSET('Water Data'!$G$6,0,10*ROW('Water Data'!G26)),NA())</f>
        <v>#N/A</v>
      </c>
      <c r="O32" s="95" t="e">
        <f ca="true">+IF(AND(ISNUMBER(OFFSET('Water Data'!$G$9,0,10*ROW('Water Data'!G26))),'Data Summary'!CD32="Yes"),OFFSET('Water Data'!$G$9,0,10*ROW('Water Data'!G26)),NA())</f>
        <v>#N/A</v>
      </c>
      <c r="P32" s="95" t="e">
        <f ca="true">+IF(AND(ISNUMBER(OFFSET('Water Data'!$H$4,0,10*ROW('Water Data'!H26))),'Data Summary'!CE32="Yes"),100-OFFSET('Water Data'!$H$4,0,10*ROW('Water Data'!H26)),NA())</f>
        <v>#N/A</v>
      </c>
      <c r="Q32" s="95" t="e">
        <f ca="true">+IF(AND(ISNUMBER(OFFSET('Water Data'!$H$6,0,10*ROW('Water Data'!H26))),'Data Summary'!CF32="Yes"),OFFSET('Water Data'!$H$6,0,10*ROW('Water Data'!H26)),NA())</f>
        <v>#N/A</v>
      </c>
      <c r="R32" s="95" t="e">
        <f ca="true">+IF(AND(ISNUMBER(OFFSET('Water Data'!$H$9,0,10*ROW('Water Data'!H26))),'Data Summary'!CG32="Yes"),OFFSET('Water Data'!$H$9,0,10*ROW('Water Data'!H26)),NA())</f>
        <v>#N/A</v>
      </c>
      <c r="S32" s="95" t="e">
        <f ca="true">+IF(AND(ISNUMBER(OFFSET('Water Data'!$I$4,0,10*ROW('Water Data'!I26))),'Data Summary'!CH32="Yes"),100-OFFSET('Water Data'!$I$4,0,10*ROW('Water Data'!I26)),NA())</f>
        <v>#N/A</v>
      </c>
      <c r="T32" s="95" t="e">
        <f ca="true">+IF(AND(ISNUMBER(OFFSET('Water Data'!$I$6,0,10*ROW('Water Data'!I26))),'Data Summary'!CI32="Yes"),OFFSET('Water Data'!$I$6,0,10*ROW('Water Data'!I26)),NA())</f>
        <v>#N/A</v>
      </c>
      <c r="U32" s="95" t="e">
        <f ca="true">+IF(AND(ISNUMBER(OFFSET('Water Data'!$I$9,0,10*ROW('Water Data'!I26))),'Data Summary'!CJ32="Yes"),OFFSET('Water Data'!$I$9,0,10*ROW('Water Data'!I26)),NA())</f>
        <v>#N/A</v>
      </c>
      <c r="V32" s="96" t="e">
        <f ca="true">+IF(AND(ISNUMBER(OFFSET('Sanitation Data'!$D$4,0,10*ROW('Sanitation Data'!D26))),'Data Summary'!CK32="Yes"),100-OFFSET('Sanitation Data'!$D$4,0,10*ROW('Sanitation Data'!D26)),NA())</f>
        <v>#N/A</v>
      </c>
      <c r="W32" s="96" t="e">
        <f ca="true">+IF(AND(ISNUMBER(OFFSET('Sanitation Data'!$D$6,0,10*ROW('Sanitation Data'!D26))),'Data Summary'!CL32="Yes"),OFFSET('Sanitation Data'!$D$6,0,10*ROW('Sanitation Data'!D26)),NA())</f>
        <v>#N/A</v>
      </c>
      <c r="X32" s="96" t="e">
        <f ca="true">+IF(AND(ISNUMBER(OFFSET('Sanitation Data'!$D$10,0,10*ROW('Sanitation Data'!D26))),'Data Summary'!CM32="Yes"),OFFSET('Sanitation Data'!$D$10,0,10*ROW('Sanitation Data'!D26)),NA())</f>
        <v>#N/A</v>
      </c>
      <c r="Y32" s="96" t="e">
        <f ca="true">+IF(AND(ISNUMBER(OFFSET('Sanitation Data'!$D$11,0,10*ROW('Sanitation Data'!D26))),'Data Summary'!CN32="Yes"),OFFSET('Sanitation Data'!$D$11,0,10*ROW('Sanitation Data'!D26)),NA())</f>
        <v>#N/A</v>
      </c>
      <c r="Z32" s="96" t="e">
        <f ca="true">+IF(AND(ISNUMBER(OFFSET('Sanitation Data'!$D$12,0,10*ROW('Sanitation Data'!D26))),'Data Summary'!CO32="Yes"),OFFSET('Sanitation Data'!$D$12,0,10*ROW('Sanitation Data'!D26)),NA())</f>
        <v>#N/A</v>
      </c>
      <c r="AA32" s="96" t="e">
        <f ca="true">+IF(AND(ISNUMBER(OFFSET('Sanitation Data'!$E$4,0,10*ROW('Sanitation Data'!E26))),'Data Summary'!CP32="Yes"),100-OFFSET('Sanitation Data'!$E$4,0,10*ROW('Sanitation Data'!E26)),NA())</f>
        <v>#N/A</v>
      </c>
      <c r="AB32" s="96" t="e">
        <f ca="true">+IF(AND(ISNUMBER(OFFSET('Sanitation Data'!$E$6,0,10*ROW('Sanitation Data'!E26))),'Data Summary'!CQ32="Yes"),OFFSET('Sanitation Data'!$E$6,0,10*ROW('Sanitation Data'!E26)),NA())</f>
        <v>#N/A</v>
      </c>
      <c r="AC32" s="96" t="e">
        <f ca="true">+IF(AND(ISNUMBER(OFFSET('Sanitation Data'!$E$10,0,10*ROW('Sanitation Data'!E26))),'Data Summary'!CR32="Yes"),OFFSET('Sanitation Data'!$E$10,0,10*ROW('Sanitation Data'!E26)),NA())</f>
        <v>#N/A</v>
      </c>
      <c r="AD32" s="96" t="e">
        <f ca="true">+IF(AND(ISNUMBER(OFFSET('Sanitation Data'!$E$11,0,10*ROW('Sanitation Data'!E26))),'Data Summary'!CS32="Yes"),OFFSET('Sanitation Data'!$E$11,0,10*ROW('Sanitation Data'!E26)),NA())</f>
        <v>#N/A</v>
      </c>
      <c r="AE32" s="96" t="e">
        <f ca="true">+IF(AND(ISNUMBER(OFFSET('Sanitation Data'!$E$12,0,10*ROW('Sanitation Data'!E26))),'Data Summary'!CT32="Yes"),OFFSET('Sanitation Data'!$E$12,0,10*ROW('Sanitation Data'!E26)),NA())</f>
        <v>#N/A</v>
      </c>
      <c r="AF32" s="96" t="e">
        <f ca="true">+IF(AND(ISNUMBER(OFFSET('Sanitation Data'!$F$4,0,10*ROW('Sanitation Data'!F26))),'Data Summary'!CU32="Yes"),100-OFFSET('Sanitation Data'!$F$4,0,10*ROW('Sanitation Data'!F26)),NA())</f>
        <v>#N/A</v>
      </c>
      <c r="AG32" s="96" t="e">
        <f ca="true">+IF(AND(ISNUMBER(OFFSET('Sanitation Data'!$F$6,0,10*ROW('Sanitation Data'!F26))),'Data Summary'!CV32="Yes"),OFFSET('Sanitation Data'!$F$6,0,10*ROW('Sanitation Data'!F26)),NA())</f>
        <v>#N/A</v>
      </c>
      <c r="AH32" s="96" t="e">
        <f ca="true">+IF(AND(ISNUMBER(OFFSET('Sanitation Data'!$F$10,0,10*ROW('Sanitation Data'!F26))),'Data Summary'!CW32="Yes"),OFFSET('Sanitation Data'!$F$10,0,10*ROW('Sanitation Data'!F26)),NA())</f>
        <v>#N/A</v>
      </c>
      <c r="AI32" s="96" t="e">
        <f ca="true">+IF(AND(ISNUMBER(OFFSET('Sanitation Data'!$F$11,0,10*ROW('Sanitation Data'!F26))),'Data Summary'!CX32="Yes"),OFFSET('Sanitation Data'!$F$11,0,10*ROW('Sanitation Data'!F26)),NA())</f>
        <v>#N/A</v>
      </c>
      <c r="AJ32" s="96" t="e">
        <f ca="true">+IF(AND(ISNUMBER(OFFSET('Sanitation Data'!$F$12,0,10*ROW('Sanitation Data'!F26))),'Data Summary'!CY32="Yes"),OFFSET('Sanitation Data'!$F$12,0,10*ROW('Sanitation Data'!F26)),NA())</f>
        <v>#N/A</v>
      </c>
      <c r="AK32" s="96" t="e">
        <f ca="true">+IF(AND(ISNUMBER(OFFSET('Sanitation Data'!$G$4,0,10*ROW('Sanitation Data'!G26))),'Data Summary'!CZ32="Yes"),100-OFFSET('Sanitation Data'!$G$4,0,10*ROW('Sanitation Data'!G26)),NA())</f>
        <v>#N/A</v>
      </c>
      <c r="AL32" s="96" t="e">
        <f ca="true">+IF(AND(ISNUMBER(OFFSET('Sanitation Data'!$G$6,0,10*ROW('Sanitation Data'!G26))),'Data Summary'!DA32="Yes"),OFFSET('Sanitation Data'!$G$6,0,10*ROW('Sanitation Data'!G26)),NA())</f>
        <v>#N/A</v>
      </c>
      <c r="AM32" s="96" t="e">
        <f ca="true">+IF(AND(ISNUMBER(OFFSET('Sanitation Data'!$G$10,0,10*ROW('Sanitation Data'!G26))),'Data Summary'!DB32="Yes"),OFFSET('Sanitation Data'!$G$10,0,10*ROW('Sanitation Data'!G26)),NA())</f>
        <v>#N/A</v>
      </c>
      <c r="AN32" s="96" t="e">
        <f ca="true">+IF(AND(ISNUMBER(OFFSET('Sanitation Data'!$G$11,0,10*ROW('Sanitation Data'!G26))),'Data Summary'!DC32="Yes"),OFFSET('Sanitation Data'!$G$11,0,10*ROW('Sanitation Data'!G26)),NA())</f>
        <v>#N/A</v>
      </c>
      <c r="AO32" s="96" t="e">
        <f ca="true">+IF(AND(ISNUMBER(OFFSET('Sanitation Data'!$G$12,0,10*ROW('Sanitation Data'!G26))),'Data Summary'!DD32="Yes"),OFFSET('Sanitation Data'!$G$12,0,10*ROW('Sanitation Data'!G26)),NA())</f>
        <v>#N/A</v>
      </c>
      <c r="AP32" s="96" t="e">
        <f ca="true">+IF(AND(ISNUMBER(OFFSET('Sanitation Data'!$H$4,0,10*ROW('Sanitation Data'!H26))),'Data Summary'!DE32="Yes"),100-OFFSET('Sanitation Data'!$H$4,0,10*ROW('Sanitation Data'!H26)),NA())</f>
        <v>#N/A</v>
      </c>
      <c r="AQ32" s="96" t="e">
        <f ca="true">+IF(AND(ISNUMBER(OFFSET('Sanitation Data'!$H$6,0,10*ROW('Sanitation Data'!H26))),'Data Summary'!DF32="Yes"),OFFSET('Sanitation Data'!$H$6,0,10*ROW('Sanitation Data'!H26)),NA())</f>
        <v>#N/A</v>
      </c>
      <c r="AR32" s="96" t="e">
        <f ca="true">+IF(AND(ISNUMBER(OFFSET('Sanitation Data'!$H$10,0,10*ROW('Sanitation Data'!H26))),'Data Summary'!DG32="Yes"),OFFSET('Sanitation Data'!$H$10,0,10*ROW('Sanitation Data'!H26)),NA())</f>
        <v>#N/A</v>
      </c>
      <c r="AS32" s="96" t="e">
        <f ca="true">+IF(AND(ISNUMBER(OFFSET('Sanitation Data'!$H$11,0,10*ROW('Sanitation Data'!H26))),'Data Summary'!DH32="Yes"),OFFSET('Sanitation Data'!$H$11,0,10*ROW('Sanitation Data'!H26)),NA())</f>
        <v>#N/A</v>
      </c>
      <c r="AT32" s="96" t="e">
        <f ca="true">+IF(AND(ISNUMBER(OFFSET('Sanitation Data'!$H$12,0,10*ROW('Sanitation Data'!H26))),'Data Summary'!DI32="Yes"),OFFSET('Sanitation Data'!$H$12,0,10*ROW('Sanitation Data'!H26)),NA())</f>
        <v>#N/A</v>
      </c>
      <c r="AU32" s="96" t="e">
        <f ca="true">+IF(AND(ISNUMBER(OFFSET('Sanitation Data'!$I$4,0,10*ROW('Sanitation Data'!I26))),'Data Summary'!DJ32="Yes"),100-OFFSET('Sanitation Data'!$I$4,0,10*ROW('Sanitation Data'!I26)),NA())</f>
        <v>#N/A</v>
      </c>
      <c r="AV32" s="96" t="e">
        <f ca="true">+IF(AND(ISNUMBER(OFFSET('Sanitation Data'!$I$6,0,10*ROW('Sanitation Data'!I26))),'Data Summary'!DK32="Yes"),OFFSET('Sanitation Data'!$I$6,0,10*ROW('Sanitation Data'!I26)),NA())</f>
        <v>#N/A</v>
      </c>
      <c r="AW32" s="96" t="e">
        <f ca="true">+IF(AND(ISNUMBER(OFFSET('Sanitation Data'!$I$10,0,10*ROW('Sanitation Data'!I26))),'Data Summary'!DL32="Yes"),OFFSET('Sanitation Data'!$I$10,0,10*ROW('Sanitation Data'!I26)),NA())</f>
        <v>#N/A</v>
      </c>
      <c r="AX32" s="96" t="e">
        <f ca="true">+IF(AND(ISNUMBER(OFFSET('Sanitation Data'!$I$11,0,10*ROW('Sanitation Data'!I26))),'Data Summary'!DM32="Yes"),OFFSET('Sanitation Data'!$I$11,0,10*ROW('Sanitation Data'!I26)),NA())</f>
        <v>#N/A</v>
      </c>
      <c r="AY32" s="96" t="e">
        <f ca="true">+IF(AND(ISNUMBER(OFFSET('Sanitation Data'!$I$12,0,10*ROW('Sanitation Data'!I26))),'Data Summary'!DN32="Yes"),OFFSET('Sanitation Data'!$I$12,0,10*ROW('Sanitation Data'!I26)),NA())</f>
        <v>#N/A</v>
      </c>
      <c r="AZ32" s="97" t="e">
        <f ca="true">+IF(AND(ISNUMBER(OFFSET('Hygiene Data'!$D$5,0,10*ROW('Hygiene Data'!D26))),'Data Summary'!DO32="Yes"),OFFSET('Hygiene Data'!$D$5,0,10*ROW('Hygiene Data'!D26)),NA())</f>
        <v>#N/A</v>
      </c>
      <c r="BA32" s="97" t="e">
        <f ca="true">+IF(AND(ISNUMBER(OFFSET('Hygiene Data'!$D$7,0,10*ROW('Hygiene Data'!D26))),'Data Summary'!DP32="Yes"),OFFSET('Hygiene Data'!$D$7,0,10*ROW('Hygiene Data'!D26)),NA())</f>
        <v>#N/A</v>
      </c>
      <c r="BB32" s="97" t="e">
        <f ca="true">+IF(AND(ISNUMBER(OFFSET('Hygiene Data'!$D$9,0,10*ROW('Hygiene Data'!D26))),'Data Summary'!DQ32="Yes"),OFFSET('Hygiene Data'!$D$9,0,10*ROW('Hygiene Data'!D26)),NA())</f>
        <v>#N/A</v>
      </c>
      <c r="BC32" s="97" t="e">
        <f ca="true">+IF(AND(ISNUMBER(OFFSET('Hygiene Data'!$E$5,0,10*ROW('Hygiene Data'!E26))),'Data Summary'!DR32="Yes"),OFFSET('Hygiene Data'!$E$5,0,10*ROW('Hygiene Data'!E26)),NA())</f>
        <v>#N/A</v>
      </c>
      <c r="BD32" s="97" t="e">
        <f ca="true">+IF(AND(ISNUMBER(OFFSET('Hygiene Data'!$E$7,0,10*ROW('Hygiene Data'!E26))),'Data Summary'!DS32="Yes"),OFFSET('Hygiene Data'!$E$7,0,10*ROW('Hygiene Data'!E26)),NA())</f>
        <v>#N/A</v>
      </c>
      <c r="BE32" s="97" t="e">
        <f ca="true">+IF(AND(ISNUMBER(OFFSET('Hygiene Data'!$E$9,0,10*ROW('Hygiene Data'!E26))),'Data Summary'!DT32="Yes"),OFFSET('Hygiene Data'!$E$9,0,10*ROW('Hygiene Data'!E26)),NA())</f>
        <v>#N/A</v>
      </c>
      <c r="BF32" s="97" t="e">
        <f ca="true">+IF(AND(ISNUMBER(OFFSET('Hygiene Data'!$F$5,0,10*ROW('Hygiene Data'!F26))),'Data Summary'!DU32="Yes"),OFFSET('Hygiene Data'!$F$5,0,10*ROW('Hygiene Data'!F26)),NA())</f>
        <v>#N/A</v>
      </c>
      <c r="BG32" s="97" t="e">
        <f ca="true">+IF(AND(ISNUMBER(OFFSET('Hygiene Data'!$F$7,0,10*ROW('Hygiene Data'!F26))),'Data Summary'!DV32="Yes"),OFFSET('Hygiene Data'!$F$7,0,10*ROW('Hygiene Data'!F26)),NA())</f>
        <v>#N/A</v>
      </c>
      <c r="BH32" s="97" t="e">
        <f ca="true">+IF(AND(ISNUMBER(OFFSET('Hygiene Data'!$F$9,0,10*ROW('Hygiene Data'!F26))),'Data Summary'!DW32="Yes"),OFFSET('Hygiene Data'!$F$9,0,10*ROW('Hygiene Data'!F26)),NA())</f>
        <v>#N/A</v>
      </c>
      <c r="BI32" s="97" t="e">
        <f ca="true">+IF(AND(ISNUMBER(OFFSET('Hygiene Data'!$G$5,0,10*ROW('Hygiene Data'!G26))),'Data Summary'!DX32="Yes"),OFFSET('Hygiene Data'!$G$5,0,10*ROW('Hygiene Data'!G26)),NA())</f>
        <v>#N/A</v>
      </c>
      <c r="BJ32" s="97" t="e">
        <f ca="true">+IF(AND(ISNUMBER(OFFSET('Hygiene Data'!$G$7,0,10*ROW('Hygiene Data'!G26))),'Data Summary'!DY32="Yes"),OFFSET('Hygiene Data'!$G$7,0,10*ROW('Hygiene Data'!G26)),NA())</f>
        <v>#N/A</v>
      </c>
      <c r="BK32" s="97" t="e">
        <f ca="true">+IF(AND(ISNUMBER(OFFSET('Hygiene Data'!$G$9,0,10*ROW('Hygiene Data'!G26))),'Data Summary'!DZ32="Yes"),OFFSET('Hygiene Data'!$G$9,0,10*ROW('Hygiene Data'!G26)),NA())</f>
        <v>#N/A</v>
      </c>
      <c r="BL32" s="97" t="e">
        <f ca="true">+IF(AND(ISNUMBER(OFFSET('Hygiene Data'!$H$5,0,10*ROW('Hygiene Data'!H26))),'Data Summary'!EA32="Yes"),OFFSET('Hygiene Data'!$H$5,0,10*ROW('Hygiene Data'!H26)),NA())</f>
        <v>#N/A</v>
      </c>
      <c r="BM32" s="97" t="e">
        <f ca="true">+IF(AND(ISNUMBER(OFFSET('Hygiene Data'!$H$7,0,10*ROW('Hygiene Data'!H26))),'Data Summary'!EB32="Yes"),OFFSET('Hygiene Data'!$H$7,0,10*ROW('Hygiene Data'!H26)),NA())</f>
        <v>#N/A</v>
      </c>
      <c r="BN32" s="97" t="e">
        <f ca="true">+IF(AND(ISNUMBER(OFFSET('Hygiene Data'!$H$9,0,10*ROW('Hygiene Data'!H26))),'Data Summary'!EC32="Yes"),OFFSET('Hygiene Data'!$H$9,0,10*ROW('Hygiene Data'!H26)),NA())</f>
        <v>#N/A</v>
      </c>
      <c r="BO32" s="97" t="e">
        <f ca="true">+IF(AND(ISNUMBER(OFFSET('Hygiene Data'!$I$5,0,10*ROW('Hygiene Data'!I26))),'Data Summary'!ED32="Yes"),OFFSET('Hygiene Data'!$I$5,0,10*ROW('Hygiene Data'!I26)),NA())</f>
        <v>#N/A</v>
      </c>
      <c r="BP32" s="97" t="e">
        <f ca="true">+IF(AND(ISNUMBER(OFFSET('Hygiene Data'!$I$7,0,10*ROW('Hygiene Data'!I26))),'Data Summary'!EE32="Yes"),OFFSET('Hygiene Data'!$I$7,0,10*ROW('Hygiene Data'!I26)),NA())</f>
        <v>#N/A</v>
      </c>
      <c r="BQ32" s="97"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6" t="str">
        <f ca="true">+IF(ISTEXT('Data Summary'!B33),'Data Summary'!B33,"")</f>
        <v/>
      </c>
      <c r="C33" s="330" t="e">
        <f ca="true">+VALUE('Data Summary'!C33)</f>
        <v>#VALUE!</v>
      </c>
      <c r="D33" s="95" t="e">
        <f ca="true">+IF(AND(ISNUMBER(OFFSET('Water Data'!$D$4,0,10*ROW('Water Data'!D27))),'Data Summary'!BS33="Yes"),100-OFFSET('Water Data'!$D$4,0,10*ROW('Water Data'!D27)),NA())</f>
        <v>#N/A</v>
      </c>
      <c r="E33" s="95" t="e">
        <f ca="true">+IF(AND(ISNUMBER(OFFSET('Water Data'!$D$6,0,10*ROW('Water Data'!D27))),'Data Summary'!BT33="Yes"),OFFSET('Water Data'!$D$6,0,10*ROW('Water Data'!D27)),NA())</f>
        <v>#N/A</v>
      </c>
      <c r="F33" s="95" t="e">
        <f ca="true">+IF(AND(ISNUMBER(OFFSET('Water Data'!$D$9,0,10*ROW('Water Data'!D27))),'Data Summary'!BU33="Yes"),OFFSET('Water Data'!$D$9,0,10*ROW('Water Data'!D27)),NA())</f>
        <v>#N/A</v>
      </c>
      <c r="G33" s="95" t="e">
        <f ca="true">+IF(AND(ISNUMBER(OFFSET('Water Data'!$E$4,0,10*ROW('Water Data'!E27))),'Data Summary'!BV33="Yes"),100-OFFSET('Water Data'!$E$4,0,10*ROW('Water Data'!E27)),NA())</f>
        <v>#N/A</v>
      </c>
      <c r="H33" s="95" t="e">
        <f ca="true">+IF(AND(ISNUMBER(OFFSET('Water Data'!$E$6,0,10*ROW('Water Data'!E27))),'Data Summary'!BW33="Yes"),OFFSET('Water Data'!$E$6,0,10*ROW('Water Data'!E27)),NA())</f>
        <v>#N/A</v>
      </c>
      <c r="I33" s="95" t="e">
        <f ca="true">+IF(AND(ISNUMBER(OFFSET('Water Data'!$E$9,0,10*ROW('Water Data'!E27))),'Data Summary'!BX33="Yes"),OFFSET('Water Data'!$E$9,0,10*ROW('Water Data'!E27)),NA())</f>
        <v>#N/A</v>
      </c>
      <c r="J33" s="95" t="e">
        <f ca="true">+IF(AND(ISNUMBER(OFFSET('Water Data'!$F$4,0,10*ROW('Water Data'!F27))),'Data Summary'!BY33="Yes"),100-OFFSET('Water Data'!$F$4,0,10*ROW('Water Data'!F27)),NA())</f>
        <v>#N/A</v>
      </c>
      <c r="K33" s="95" t="e">
        <f ca="true">+IF(AND(ISNUMBER(OFFSET('Water Data'!$F$6,0,10*ROW('Water Data'!F27))),'Data Summary'!BZ33="Yes"),OFFSET('Water Data'!$F$6,0,10*ROW('Water Data'!F27)),NA())</f>
        <v>#N/A</v>
      </c>
      <c r="L33" s="95" t="e">
        <f ca="true">+IF(AND(ISNUMBER(OFFSET('Water Data'!$F$9,0,10*ROW('Water Data'!F27))),'Data Summary'!CA33="Yes"),OFFSET('Water Data'!$F$9,0,10*ROW('Water Data'!F27)),NA())</f>
        <v>#N/A</v>
      </c>
      <c r="M33" s="95" t="e">
        <f ca="true">+IF(AND(ISNUMBER(OFFSET('Water Data'!$G$4,0,10*ROW('Water Data'!G27))),'Data Summary'!CB33="Yes"),100-OFFSET('Water Data'!$G$4,0,10*ROW('Water Data'!G27)),NA())</f>
        <v>#N/A</v>
      </c>
      <c r="N33" s="95" t="e">
        <f ca="true">+IF(AND(ISNUMBER(OFFSET('Water Data'!$G$6,0,10*ROW('Water Data'!G27))),'Data Summary'!CC33="Yes"),OFFSET('Water Data'!$G$6,0,10*ROW('Water Data'!G27)),NA())</f>
        <v>#N/A</v>
      </c>
      <c r="O33" s="95" t="e">
        <f ca="true">+IF(AND(ISNUMBER(OFFSET('Water Data'!$G$9,0,10*ROW('Water Data'!G27))),'Data Summary'!CD33="Yes"),OFFSET('Water Data'!$G$9,0,10*ROW('Water Data'!G27)),NA())</f>
        <v>#N/A</v>
      </c>
      <c r="P33" s="95" t="e">
        <f ca="true">+IF(AND(ISNUMBER(OFFSET('Water Data'!$H$4,0,10*ROW('Water Data'!H27))),'Data Summary'!CE33="Yes"),100-OFFSET('Water Data'!$H$4,0,10*ROW('Water Data'!H27)),NA())</f>
        <v>#N/A</v>
      </c>
      <c r="Q33" s="95" t="e">
        <f ca="true">+IF(AND(ISNUMBER(OFFSET('Water Data'!$H$6,0,10*ROW('Water Data'!H27))),'Data Summary'!CF33="Yes"),OFFSET('Water Data'!$H$6,0,10*ROW('Water Data'!H27)),NA())</f>
        <v>#N/A</v>
      </c>
      <c r="R33" s="95" t="e">
        <f ca="true">+IF(AND(ISNUMBER(OFFSET('Water Data'!$H$9,0,10*ROW('Water Data'!H27))),'Data Summary'!CG33="Yes"),OFFSET('Water Data'!$H$9,0,10*ROW('Water Data'!H27)),NA())</f>
        <v>#N/A</v>
      </c>
      <c r="S33" s="95" t="e">
        <f ca="true">+IF(AND(ISNUMBER(OFFSET('Water Data'!$I$4,0,10*ROW('Water Data'!I27))),'Data Summary'!CH33="Yes"),100-OFFSET('Water Data'!$I$4,0,10*ROW('Water Data'!I27)),NA())</f>
        <v>#N/A</v>
      </c>
      <c r="T33" s="95" t="e">
        <f ca="true">+IF(AND(ISNUMBER(OFFSET('Water Data'!$I$6,0,10*ROW('Water Data'!I27))),'Data Summary'!CI33="Yes"),OFFSET('Water Data'!$I$6,0,10*ROW('Water Data'!I27)),NA())</f>
        <v>#N/A</v>
      </c>
      <c r="U33" s="95" t="e">
        <f ca="true">+IF(AND(ISNUMBER(OFFSET('Water Data'!$I$9,0,10*ROW('Water Data'!I27))),'Data Summary'!CJ33="Yes"),OFFSET('Water Data'!$I$9,0,10*ROW('Water Data'!I27)),NA())</f>
        <v>#N/A</v>
      </c>
      <c r="V33" s="96" t="e">
        <f ca="true">+IF(AND(ISNUMBER(OFFSET('Sanitation Data'!$D$4,0,10*ROW('Sanitation Data'!D27))),'Data Summary'!CK33="Yes"),100-OFFSET('Sanitation Data'!$D$4,0,10*ROW('Sanitation Data'!D27)),NA())</f>
        <v>#N/A</v>
      </c>
      <c r="W33" s="96" t="e">
        <f ca="true">+IF(AND(ISNUMBER(OFFSET('Sanitation Data'!$D$6,0,10*ROW('Sanitation Data'!D27))),'Data Summary'!CL33="Yes"),OFFSET('Sanitation Data'!$D$6,0,10*ROW('Sanitation Data'!D27)),NA())</f>
        <v>#N/A</v>
      </c>
      <c r="X33" s="96" t="e">
        <f ca="true">+IF(AND(ISNUMBER(OFFSET('Sanitation Data'!$D$10,0,10*ROW('Sanitation Data'!D27))),'Data Summary'!CM33="Yes"),OFFSET('Sanitation Data'!$D$10,0,10*ROW('Sanitation Data'!D27)),NA())</f>
        <v>#N/A</v>
      </c>
      <c r="Y33" s="96" t="e">
        <f ca="true">+IF(AND(ISNUMBER(OFFSET('Sanitation Data'!$D$11,0,10*ROW('Sanitation Data'!D27))),'Data Summary'!CN33="Yes"),OFFSET('Sanitation Data'!$D$11,0,10*ROW('Sanitation Data'!D27)),NA())</f>
        <v>#N/A</v>
      </c>
      <c r="Z33" s="96" t="e">
        <f ca="true">+IF(AND(ISNUMBER(OFFSET('Sanitation Data'!$D$12,0,10*ROW('Sanitation Data'!D27))),'Data Summary'!CO33="Yes"),OFFSET('Sanitation Data'!$D$12,0,10*ROW('Sanitation Data'!D27)),NA())</f>
        <v>#N/A</v>
      </c>
      <c r="AA33" s="96" t="e">
        <f ca="true">+IF(AND(ISNUMBER(OFFSET('Sanitation Data'!$E$4,0,10*ROW('Sanitation Data'!E27))),'Data Summary'!CP33="Yes"),100-OFFSET('Sanitation Data'!$E$4,0,10*ROW('Sanitation Data'!E27)),NA())</f>
        <v>#N/A</v>
      </c>
      <c r="AB33" s="96" t="e">
        <f ca="true">+IF(AND(ISNUMBER(OFFSET('Sanitation Data'!$E$6,0,10*ROW('Sanitation Data'!E27))),'Data Summary'!CQ33="Yes"),OFFSET('Sanitation Data'!$E$6,0,10*ROW('Sanitation Data'!E27)),NA())</f>
        <v>#N/A</v>
      </c>
      <c r="AC33" s="96" t="e">
        <f ca="true">+IF(AND(ISNUMBER(OFFSET('Sanitation Data'!$E$10,0,10*ROW('Sanitation Data'!E27))),'Data Summary'!CR33="Yes"),OFFSET('Sanitation Data'!$E$10,0,10*ROW('Sanitation Data'!E27)),NA())</f>
        <v>#N/A</v>
      </c>
      <c r="AD33" s="96" t="e">
        <f ca="true">+IF(AND(ISNUMBER(OFFSET('Sanitation Data'!$E$11,0,10*ROW('Sanitation Data'!E27))),'Data Summary'!CS33="Yes"),OFFSET('Sanitation Data'!$E$11,0,10*ROW('Sanitation Data'!E27)),NA())</f>
        <v>#N/A</v>
      </c>
      <c r="AE33" s="96" t="e">
        <f ca="true">+IF(AND(ISNUMBER(OFFSET('Sanitation Data'!$E$12,0,10*ROW('Sanitation Data'!E27))),'Data Summary'!CT33="Yes"),OFFSET('Sanitation Data'!$E$12,0,10*ROW('Sanitation Data'!E27)),NA())</f>
        <v>#N/A</v>
      </c>
      <c r="AF33" s="96" t="e">
        <f ca="true">+IF(AND(ISNUMBER(OFFSET('Sanitation Data'!$F$4,0,10*ROW('Sanitation Data'!F27))),'Data Summary'!CU33="Yes"),100-OFFSET('Sanitation Data'!$F$4,0,10*ROW('Sanitation Data'!F27)),NA())</f>
        <v>#N/A</v>
      </c>
      <c r="AG33" s="96" t="e">
        <f ca="true">+IF(AND(ISNUMBER(OFFSET('Sanitation Data'!$F$6,0,10*ROW('Sanitation Data'!F27))),'Data Summary'!CV33="Yes"),OFFSET('Sanitation Data'!$F$6,0,10*ROW('Sanitation Data'!F27)),NA())</f>
        <v>#N/A</v>
      </c>
      <c r="AH33" s="96" t="e">
        <f ca="true">+IF(AND(ISNUMBER(OFFSET('Sanitation Data'!$F$10,0,10*ROW('Sanitation Data'!F27))),'Data Summary'!CW33="Yes"),OFFSET('Sanitation Data'!$F$10,0,10*ROW('Sanitation Data'!F27)),NA())</f>
        <v>#N/A</v>
      </c>
      <c r="AI33" s="96" t="e">
        <f ca="true">+IF(AND(ISNUMBER(OFFSET('Sanitation Data'!$F$11,0,10*ROW('Sanitation Data'!F27))),'Data Summary'!CX33="Yes"),OFFSET('Sanitation Data'!$F$11,0,10*ROW('Sanitation Data'!F27)),NA())</f>
        <v>#N/A</v>
      </c>
      <c r="AJ33" s="96" t="e">
        <f ca="true">+IF(AND(ISNUMBER(OFFSET('Sanitation Data'!$F$12,0,10*ROW('Sanitation Data'!F27))),'Data Summary'!CY33="Yes"),OFFSET('Sanitation Data'!$F$12,0,10*ROW('Sanitation Data'!F27)),NA())</f>
        <v>#N/A</v>
      </c>
      <c r="AK33" s="96" t="e">
        <f ca="true">+IF(AND(ISNUMBER(OFFSET('Sanitation Data'!$G$4,0,10*ROW('Sanitation Data'!G27))),'Data Summary'!CZ33="Yes"),100-OFFSET('Sanitation Data'!$G$4,0,10*ROW('Sanitation Data'!G27)),NA())</f>
        <v>#N/A</v>
      </c>
      <c r="AL33" s="96" t="e">
        <f ca="true">+IF(AND(ISNUMBER(OFFSET('Sanitation Data'!$G$6,0,10*ROW('Sanitation Data'!G27))),'Data Summary'!DA33="Yes"),OFFSET('Sanitation Data'!$G$6,0,10*ROW('Sanitation Data'!G27)),NA())</f>
        <v>#N/A</v>
      </c>
      <c r="AM33" s="96" t="e">
        <f ca="true">+IF(AND(ISNUMBER(OFFSET('Sanitation Data'!$G$10,0,10*ROW('Sanitation Data'!G27))),'Data Summary'!DB33="Yes"),OFFSET('Sanitation Data'!$G$10,0,10*ROW('Sanitation Data'!G27)),NA())</f>
        <v>#N/A</v>
      </c>
      <c r="AN33" s="96" t="e">
        <f ca="true">+IF(AND(ISNUMBER(OFFSET('Sanitation Data'!$G$11,0,10*ROW('Sanitation Data'!G27))),'Data Summary'!DC33="Yes"),OFFSET('Sanitation Data'!$G$11,0,10*ROW('Sanitation Data'!G27)),NA())</f>
        <v>#N/A</v>
      </c>
      <c r="AO33" s="96" t="e">
        <f ca="true">+IF(AND(ISNUMBER(OFFSET('Sanitation Data'!$G$12,0,10*ROW('Sanitation Data'!G27))),'Data Summary'!DD33="Yes"),OFFSET('Sanitation Data'!$G$12,0,10*ROW('Sanitation Data'!G27)),NA())</f>
        <v>#N/A</v>
      </c>
      <c r="AP33" s="96" t="e">
        <f ca="true">+IF(AND(ISNUMBER(OFFSET('Sanitation Data'!$H$4,0,10*ROW('Sanitation Data'!H27))),'Data Summary'!DE33="Yes"),100-OFFSET('Sanitation Data'!$H$4,0,10*ROW('Sanitation Data'!H27)),NA())</f>
        <v>#N/A</v>
      </c>
      <c r="AQ33" s="96" t="e">
        <f ca="true">+IF(AND(ISNUMBER(OFFSET('Sanitation Data'!$H$6,0,10*ROW('Sanitation Data'!H27))),'Data Summary'!DF33="Yes"),OFFSET('Sanitation Data'!$H$6,0,10*ROW('Sanitation Data'!H27)),NA())</f>
        <v>#N/A</v>
      </c>
      <c r="AR33" s="96" t="e">
        <f ca="true">+IF(AND(ISNUMBER(OFFSET('Sanitation Data'!$H$10,0,10*ROW('Sanitation Data'!H27))),'Data Summary'!DG33="Yes"),OFFSET('Sanitation Data'!$H$10,0,10*ROW('Sanitation Data'!H27)),NA())</f>
        <v>#N/A</v>
      </c>
      <c r="AS33" s="96" t="e">
        <f ca="true">+IF(AND(ISNUMBER(OFFSET('Sanitation Data'!$H$11,0,10*ROW('Sanitation Data'!H27))),'Data Summary'!DH33="Yes"),OFFSET('Sanitation Data'!$H$11,0,10*ROW('Sanitation Data'!H27)),NA())</f>
        <v>#N/A</v>
      </c>
      <c r="AT33" s="96" t="e">
        <f ca="true">+IF(AND(ISNUMBER(OFFSET('Sanitation Data'!$H$12,0,10*ROW('Sanitation Data'!H27))),'Data Summary'!DI33="Yes"),OFFSET('Sanitation Data'!$H$12,0,10*ROW('Sanitation Data'!H27)),NA())</f>
        <v>#N/A</v>
      </c>
      <c r="AU33" s="96" t="e">
        <f ca="true">+IF(AND(ISNUMBER(OFFSET('Sanitation Data'!$I$4,0,10*ROW('Sanitation Data'!I27))),'Data Summary'!DJ33="Yes"),100-OFFSET('Sanitation Data'!$I$4,0,10*ROW('Sanitation Data'!I27)),NA())</f>
        <v>#N/A</v>
      </c>
      <c r="AV33" s="96" t="e">
        <f ca="true">+IF(AND(ISNUMBER(OFFSET('Sanitation Data'!$I$6,0,10*ROW('Sanitation Data'!I27))),'Data Summary'!DK33="Yes"),OFFSET('Sanitation Data'!$I$6,0,10*ROW('Sanitation Data'!I27)),NA())</f>
        <v>#N/A</v>
      </c>
      <c r="AW33" s="96" t="e">
        <f ca="true">+IF(AND(ISNUMBER(OFFSET('Sanitation Data'!$I$10,0,10*ROW('Sanitation Data'!I27))),'Data Summary'!DL33="Yes"),OFFSET('Sanitation Data'!$I$10,0,10*ROW('Sanitation Data'!I27)),NA())</f>
        <v>#N/A</v>
      </c>
      <c r="AX33" s="96" t="e">
        <f ca="true">+IF(AND(ISNUMBER(OFFSET('Sanitation Data'!$I$11,0,10*ROW('Sanitation Data'!I27))),'Data Summary'!DM33="Yes"),OFFSET('Sanitation Data'!$I$11,0,10*ROW('Sanitation Data'!I27)),NA())</f>
        <v>#N/A</v>
      </c>
      <c r="AY33" s="96" t="e">
        <f ca="true">+IF(AND(ISNUMBER(OFFSET('Sanitation Data'!$I$12,0,10*ROW('Sanitation Data'!I27))),'Data Summary'!DN33="Yes"),OFFSET('Sanitation Data'!$I$12,0,10*ROW('Sanitation Data'!I27)),NA())</f>
        <v>#N/A</v>
      </c>
      <c r="AZ33" s="97" t="e">
        <f ca="true">+IF(AND(ISNUMBER(OFFSET('Hygiene Data'!$D$5,0,10*ROW('Hygiene Data'!D27))),'Data Summary'!DO33="Yes"),OFFSET('Hygiene Data'!$D$5,0,10*ROW('Hygiene Data'!D27)),NA())</f>
        <v>#N/A</v>
      </c>
      <c r="BA33" s="97" t="e">
        <f ca="true">+IF(AND(ISNUMBER(OFFSET('Hygiene Data'!$D$7,0,10*ROW('Hygiene Data'!D27))),'Data Summary'!DP33="Yes"),OFFSET('Hygiene Data'!$D$7,0,10*ROW('Hygiene Data'!D27)),NA())</f>
        <v>#N/A</v>
      </c>
      <c r="BB33" s="97" t="e">
        <f ca="true">+IF(AND(ISNUMBER(OFFSET('Hygiene Data'!$D$9,0,10*ROW('Hygiene Data'!D27))),'Data Summary'!DQ33="Yes"),OFFSET('Hygiene Data'!$D$9,0,10*ROW('Hygiene Data'!D27)),NA())</f>
        <v>#N/A</v>
      </c>
      <c r="BC33" s="97" t="e">
        <f ca="true">+IF(AND(ISNUMBER(OFFSET('Hygiene Data'!$E$5,0,10*ROW('Hygiene Data'!E27))),'Data Summary'!DR33="Yes"),OFFSET('Hygiene Data'!$E$5,0,10*ROW('Hygiene Data'!E27)),NA())</f>
        <v>#N/A</v>
      </c>
      <c r="BD33" s="97" t="e">
        <f ca="true">+IF(AND(ISNUMBER(OFFSET('Hygiene Data'!$E$7,0,10*ROW('Hygiene Data'!E27))),'Data Summary'!DS33="Yes"),OFFSET('Hygiene Data'!$E$7,0,10*ROW('Hygiene Data'!E27)),NA())</f>
        <v>#N/A</v>
      </c>
      <c r="BE33" s="97" t="e">
        <f ca="true">+IF(AND(ISNUMBER(OFFSET('Hygiene Data'!$E$9,0,10*ROW('Hygiene Data'!E27))),'Data Summary'!DT33="Yes"),OFFSET('Hygiene Data'!$E$9,0,10*ROW('Hygiene Data'!E27)),NA())</f>
        <v>#N/A</v>
      </c>
      <c r="BF33" s="97" t="e">
        <f ca="true">+IF(AND(ISNUMBER(OFFSET('Hygiene Data'!$F$5,0,10*ROW('Hygiene Data'!F27))),'Data Summary'!DU33="Yes"),OFFSET('Hygiene Data'!$F$5,0,10*ROW('Hygiene Data'!F27)),NA())</f>
        <v>#N/A</v>
      </c>
      <c r="BG33" s="97" t="e">
        <f ca="true">+IF(AND(ISNUMBER(OFFSET('Hygiene Data'!$F$7,0,10*ROW('Hygiene Data'!F27))),'Data Summary'!DV33="Yes"),OFFSET('Hygiene Data'!$F$7,0,10*ROW('Hygiene Data'!F27)),NA())</f>
        <v>#N/A</v>
      </c>
      <c r="BH33" s="97" t="e">
        <f ca="true">+IF(AND(ISNUMBER(OFFSET('Hygiene Data'!$F$9,0,10*ROW('Hygiene Data'!F27))),'Data Summary'!DW33="Yes"),OFFSET('Hygiene Data'!$F$9,0,10*ROW('Hygiene Data'!F27)),NA())</f>
        <v>#N/A</v>
      </c>
      <c r="BI33" s="97" t="e">
        <f ca="true">+IF(AND(ISNUMBER(OFFSET('Hygiene Data'!$G$5,0,10*ROW('Hygiene Data'!G27))),'Data Summary'!DX33="Yes"),OFFSET('Hygiene Data'!$G$5,0,10*ROW('Hygiene Data'!G27)),NA())</f>
        <v>#N/A</v>
      </c>
      <c r="BJ33" s="97" t="e">
        <f ca="true">+IF(AND(ISNUMBER(OFFSET('Hygiene Data'!$G$7,0,10*ROW('Hygiene Data'!G27))),'Data Summary'!DY33="Yes"),OFFSET('Hygiene Data'!$G$7,0,10*ROW('Hygiene Data'!G27)),NA())</f>
        <v>#N/A</v>
      </c>
      <c r="BK33" s="97" t="e">
        <f ca="true">+IF(AND(ISNUMBER(OFFSET('Hygiene Data'!$G$9,0,10*ROW('Hygiene Data'!G27))),'Data Summary'!DZ33="Yes"),OFFSET('Hygiene Data'!$G$9,0,10*ROW('Hygiene Data'!G27)),NA())</f>
        <v>#N/A</v>
      </c>
      <c r="BL33" s="97" t="e">
        <f ca="true">+IF(AND(ISNUMBER(OFFSET('Hygiene Data'!$H$5,0,10*ROW('Hygiene Data'!H27))),'Data Summary'!EA33="Yes"),OFFSET('Hygiene Data'!$H$5,0,10*ROW('Hygiene Data'!H27)),NA())</f>
        <v>#N/A</v>
      </c>
      <c r="BM33" s="97" t="e">
        <f ca="true">+IF(AND(ISNUMBER(OFFSET('Hygiene Data'!$H$7,0,10*ROW('Hygiene Data'!H27))),'Data Summary'!EB33="Yes"),OFFSET('Hygiene Data'!$H$7,0,10*ROW('Hygiene Data'!H27)),NA())</f>
        <v>#N/A</v>
      </c>
      <c r="BN33" s="97" t="e">
        <f ca="true">+IF(AND(ISNUMBER(OFFSET('Hygiene Data'!$H$9,0,10*ROW('Hygiene Data'!H27))),'Data Summary'!EC33="Yes"),OFFSET('Hygiene Data'!$H$9,0,10*ROW('Hygiene Data'!H27)),NA())</f>
        <v>#N/A</v>
      </c>
      <c r="BO33" s="97" t="e">
        <f ca="true">+IF(AND(ISNUMBER(OFFSET('Hygiene Data'!$I$5,0,10*ROW('Hygiene Data'!I27))),'Data Summary'!ED33="Yes"),OFFSET('Hygiene Data'!$I$5,0,10*ROW('Hygiene Data'!I27)),NA())</f>
        <v>#N/A</v>
      </c>
      <c r="BP33" s="97" t="e">
        <f ca="true">+IF(AND(ISNUMBER(OFFSET('Hygiene Data'!$I$7,0,10*ROW('Hygiene Data'!I27))),'Data Summary'!EE33="Yes"),OFFSET('Hygiene Data'!$I$7,0,10*ROW('Hygiene Data'!I27)),NA())</f>
        <v>#N/A</v>
      </c>
      <c r="BQ33" s="97"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6" t="str">
        <f ca="true">+IF(ISTEXT('Data Summary'!B34),'Data Summary'!B34,"")</f>
        <v/>
      </c>
      <c r="C34" s="330" t="e">
        <f ca="true">+VALUE('Data Summary'!C34)</f>
        <v>#VALUE!</v>
      </c>
      <c r="D34" s="95" t="e">
        <f ca="true">+IF(AND(ISNUMBER(OFFSET('Water Data'!$D$4,0,10*ROW('Water Data'!D28))),'Data Summary'!BS34="Yes"),100-OFFSET('Water Data'!$D$4,0,10*ROW('Water Data'!D28)),NA())</f>
        <v>#N/A</v>
      </c>
      <c r="E34" s="95" t="e">
        <f ca="true">+IF(AND(ISNUMBER(OFFSET('Water Data'!$D$6,0,10*ROW('Water Data'!D28))),'Data Summary'!BT34="Yes"),OFFSET('Water Data'!$D$6,0,10*ROW('Water Data'!D28)),NA())</f>
        <v>#N/A</v>
      </c>
      <c r="F34" s="95" t="e">
        <f ca="true">+IF(AND(ISNUMBER(OFFSET('Water Data'!$D$9,0,10*ROW('Water Data'!D28))),'Data Summary'!BU34="Yes"),OFFSET('Water Data'!$D$9,0,10*ROW('Water Data'!D28)),NA())</f>
        <v>#N/A</v>
      </c>
      <c r="G34" s="95" t="e">
        <f ca="true">+IF(AND(ISNUMBER(OFFSET('Water Data'!$E$4,0,10*ROW('Water Data'!E28))),'Data Summary'!BV34="Yes"),100-OFFSET('Water Data'!$E$4,0,10*ROW('Water Data'!E28)),NA())</f>
        <v>#N/A</v>
      </c>
      <c r="H34" s="95" t="e">
        <f ca="true">+IF(AND(ISNUMBER(OFFSET('Water Data'!$E$6,0,10*ROW('Water Data'!E28))),'Data Summary'!BW34="Yes"),OFFSET('Water Data'!$E$6,0,10*ROW('Water Data'!E28)),NA())</f>
        <v>#N/A</v>
      </c>
      <c r="I34" s="95" t="e">
        <f ca="true">+IF(AND(ISNUMBER(OFFSET('Water Data'!$E$9,0,10*ROW('Water Data'!E28))),'Data Summary'!BX34="Yes"),OFFSET('Water Data'!$E$9,0,10*ROW('Water Data'!E28)),NA())</f>
        <v>#N/A</v>
      </c>
      <c r="J34" s="95" t="e">
        <f ca="true">+IF(AND(ISNUMBER(OFFSET('Water Data'!$F$4,0,10*ROW('Water Data'!F28))),'Data Summary'!BY34="Yes"),100-OFFSET('Water Data'!$F$4,0,10*ROW('Water Data'!F28)),NA())</f>
        <v>#N/A</v>
      </c>
      <c r="K34" s="95" t="e">
        <f ca="true">+IF(AND(ISNUMBER(OFFSET('Water Data'!$F$6,0,10*ROW('Water Data'!F28))),'Data Summary'!BZ34="Yes"),OFFSET('Water Data'!$F$6,0,10*ROW('Water Data'!F28)),NA())</f>
        <v>#N/A</v>
      </c>
      <c r="L34" s="95" t="e">
        <f ca="true">+IF(AND(ISNUMBER(OFFSET('Water Data'!$F$9,0,10*ROW('Water Data'!F28))),'Data Summary'!CA34="Yes"),OFFSET('Water Data'!$F$9,0,10*ROW('Water Data'!F28)),NA())</f>
        <v>#N/A</v>
      </c>
      <c r="M34" s="95" t="e">
        <f ca="true">+IF(AND(ISNUMBER(OFFSET('Water Data'!$G$4,0,10*ROW('Water Data'!G28))),'Data Summary'!CB34="Yes"),100-OFFSET('Water Data'!$G$4,0,10*ROW('Water Data'!G28)),NA())</f>
        <v>#N/A</v>
      </c>
      <c r="N34" s="95" t="e">
        <f ca="true">+IF(AND(ISNUMBER(OFFSET('Water Data'!$G$6,0,10*ROW('Water Data'!G28))),'Data Summary'!CC34="Yes"),OFFSET('Water Data'!$G$6,0,10*ROW('Water Data'!G28)),NA())</f>
        <v>#N/A</v>
      </c>
      <c r="O34" s="95" t="e">
        <f ca="true">+IF(AND(ISNUMBER(OFFSET('Water Data'!$G$9,0,10*ROW('Water Data'!G28))),'Data Summary'!CD34="Yes"),OFFSET('Water Data'!$G$9,0,10*ROW('Water Data'!G28)),NA())</f>
        <v>#N/A</v>
      </c>
      <c r="P34" s="95" t="e">
        <f ca="true">+IF(AND(ISNUMBER(OFFSET('Water Data'!$H$4,0,10*ROW('Water Data'!H28))),'Data Summary'!CE34="Yes"),100-OFFSET('Water Data'!$H$4,0,10*ROW('Water Data'!H28)),NA())</f>
        <v>#N/A</v>
      </c>
      <c r="Q34" s="95" t="e">
        <f ca="true">+IF(AND(ISNUMBER(OFFSET('Water Data'!$H$6,0,10*ROW('Water Data'!H28))),'Data Summary'!CF34="Yes"),OFFSET('Water Data'!$H$6,0,10*ROW('Water Data'!H28)),NA())</f>
        <v>#N/A</v>
      </c>
      <c r="R34" s="95" t="e">
        <f ca="true">+IF(AND(ISNUMBER(OFFSET('Water Data'!$H$9,0,10*ROW('Water Data'!H28))),'Data Summary'!CG34="Yes"),OFFSET('Water Data'!$H$9,0,10*ROW('Water Data'!H28)),NA())</f>
        <v>#N/A</v>
      </c>
      <c r="S34" s="95" t="e">
        <f ca="true">+IF(AND(ISNUMBER(OFFSET('Water Data'!$I$4,0,10*ROW('Water Data'!I28))),'Data Summary'!CH34="Yes"),100-OFFSET('Water Data'!$I$4,0,10*ROW('Water Data'!I28)),NA())</f>
        <v>#N/A</v>
      </c>
      <c r="T34" s="95" t="e">
        <f ca="true">+IF(AND(ISNUMBER(OFFSET('Water Data'!$I$6,0,10*ROW('Water Data'!I28))),'Data Summary'!CI34="Yes"),OFFSET('Water Data'!$I$6,0,10*ROW('Water Data'!I28)),NA())</f>
        <v>#N/A</v>
      </c>
      <c r="U34" s="95" t="e">
        <f ca="true">+IF(AND(ISNUMBER(OFFSET('Water Data'!$I$9,0,10*ROW('Water Data'!I28))),'Data Summary'!CJ34="Yes"),OFFSET('Water Data'!$I$9,0,10*ROW('Water Data'!I28)),NA())</f>
        <v>#N/A</v>
      </c>
      <c r="V34" s="96" t="e">
        <f ca="true">+IF(AND(ISNUMBER(OFFSET('Sanitation Data'!$D$4,0,10*ROW('Sanitation Data'!D28))),'Data Summary'!CK34="Yes"),100-OFFSET('Sanitation Data'!$D$4,0,10*ROW('Sanitation Data'!D28)),NA())</f>
        <v>#N/A</v>
      </c>
      <c r="W34" s="96" t="e">
        <f ca="true">+IF(AND(ISNUMBER(OFFSET('Sanitation Data'!$D$6,0,10*ROW('Sanitation Data'!D28))),'Data Summary'!CL34="Yes"),OFFSET('Sanitation Data'!$D$6,0,10*ROW('Sanitation Data'!D28)),NA())</f>
        <v>#N/A</v>
      </c>
      <c r="X34" s="96" t="e">
        <f ca="true">+IF(AND(ISNUMBER(OFFSET('Sanitation Data'!$D$10,0,10*ROW('Sanitation Data'!D28))),'Data Summary'!CM34="Yes"),OFFSET('Sanitation Data'!$D$10,0,10*ROW('Sanitation Data'!D28)),NA())</f>
        <v>#N/A</v>
      </c>
      <c r="Y34" s="96" t="e">
        <f ca="true">+IF(AND(ISNUMBER(OFFSET('Sanitation Data'!$D$11,0,10*ROW('Sanitation Data'!D28))),'Data Summary'!CN34="Yes"),OFFSET('Sanitation Data'!$D$11,0,10*ROW('Sanitation Data'!D28)),NA())</f>
        <v>#N/A</v>
      </c>
      <c r="Z34" s="96" t="e">
        <f ca="true">+IF(AND(ISNUMBER(OFFSET('Sanitation Data'!$D$12,0,10*ROW('Sanitation Data'!D28))),'Data Summary'!CO34="Yes"),OFFSET('Sanitation Data'!$D$12,0,10*ROW('Sanitation Data'!D28)),NA())</f>
        <v>#N/A</v>
      </c>
      <c r="AA34" s="96" t="e">
        <f ca="true">+IF(AND(ISNUMBER(OFFSET('Sanitation Data'!$E$4,0,10*ROW('Sanitation Data'!E28))),'Data Summary'!CP34="Yes"),100-OFFSET('Sanitation Data'!$E$4,0,10*ROW('Sanitation Data'!E28)),NA())</f>
        <v>#N/A</v>
      </c>
      <c r="AB34" s="96" t="e">
        <f ca="true">+IF(AND(ISNUMBER(OFFSET('Sanitation Data'!$E$6,0,10*ROW('Sanitation Data'!E28))),'Data Summary'!CQ34="Yes"),OFFSET('Sanitation Data'!$E$6,0,10*ROW('Sanitation Data'!E28)),NA())</f>
        <v>#N/A</v>
      </c>
      <c r="AC34" s="96" t="e">
        <f ca="true">+IF(AND(ISNUMBER(OFFSET('Sanitation Data'!$E$10,0,10*ROW('Sanitation Data'!E28))),'Data Summary'!CR34="Yes"),OFFSET('Sanitation Data'!$E$10,0,10*ROW('Sanitation Data'!E28)),NA())</f>
        <v>#N/A</v>
      </c>
      <c r="AD34" s="96" t="e">
        <f ca="true">+IF(AND(ISNUMBER(OFFSET('Sanitation Data'!$E$11,0,10*ROW('Sanitation Data'!E28))),'Data Summary'!CS34="Yes"),OFFSET('Sanitation Data'!$E$11,0,10*ROW('Sanitation Data'!E28)),NA())</f>
        <v>#N/A</v>
      </c>
      <c r="AE34" s="96" t="e">
        <f ca="true">+IF(AND(ISNUMBER(OFFSET('Sanitation Data'!$E$12,0,10*ROW('Sanitation Data'!E28))),'Data Summary'!CT34="Yes"),OFFSET('Sanitation Data'!$E$12,0,10*ROW('Sanitation Data'!E28)),NA())</f>
        <v>#N/A</v>
      </c>
      <c r="AF34" s="96" t="e">
        <f ca="true">+IF(AND(ISNUMBER(OFFSET('Sanitation Data'!$F$4,0,10*ROW('Sanitation Data'!F28))),'Data Summary'!CU34="Yes"),100-OFFSET('Sanitation Data'!$F$4,0,10*ROW('Sanitation Data'!F28)),NA())</f>
        <v>#N/A</v>
      </c>
      <c r="AG34" s="96" t="e">
        <f ca="true">+IF(AND(ISNUMBER(OFFSET('Sanitation Data'!$F$6,0,10*ROW('Sanitation Data'!F28))),'Data Summary'!CV34="Yes"),OFFSET('Sanitation Data'!$F$6,0,10*ROW('Sanitation Data'!F28)),NA())</f>
        <v>#N/A</v>
      </c>
      <c r="AH34" s="96" t="e">
        <f ca="true">+IF(AND(ISNUMBER(OFFSET('Sanitation Data'!$F$10,0,10*ROW('Sanitation Data'!F28))),'Data Summary'!CW34="Yes"),OFFSET('Sanitation Data'!$F$10,0,10*ROW('Sanitation Data'!F28)),NA())</f>
        <v>#N/A</v>
      </c>
      <c r="AI34" s="96" t="e">
        <f ca="true">+IF(AND(ISNUMBER(OFFSET('Sanitation Data'!$F$11,0,10*ROW('Sanitation Data'!F28))),'Data Summary'!CX34="Yes"),OFFSET('Sanitation Data'!$F$11,0,10*ROW('Sanitation Data'!F28)),NA())</f>
        <v>#N/A</v>
      </c>
      <c r="AJ34" s="96" t="e">
        <f ca="true">+IF(AND(ISNUMBER(OFFSET('Sanitation Data'!$F$12,0,10*ROW('Sanitation Data'!F28))),'Data Summary'!CY34="Yes"),OFFSET('Sanitation Data'!$F$12,0,10*ROW('Sanitation Data'!F28)),NA())</f>
        <v>#N/A</v>
      </c>
      <c r="AK34" s="96" t="e">
        <f ca="true">+IF(AND(ISNUMBER(OFFSET('Sanitation Data'!$G$4,0,10*ROW('Sanitation Data'!G28))),'Data Summary'!CZ34="Yes"),100-OFFSET('Sanitation Data'!$G$4,0,10*ROW('Sanitation Data'!G28)),NA())</f>
        <v>#N/A</v>
      </c>
      <c r="AL34" s="96" t="e">
        <f ca="true">+IF(AND(ISNUMBER(OFFSET('Sanitation Data'!$G$6,0,10*ROW('Sanitation Data'!G28))),'Data Summary'!DA34="Yes"),OFFSET('Sanitation Data'!$G$6,0,10*ROW('Sanitation Data'!G28)),NA())</f>
        <v>#N/A</v>
      </c>
      <c r="AM34" s="96" t="e">
        <f ca="true">+IF(AND(ISNUMBER(OFFSET('Sanitation Data'!$G$10,0,10*ROW('Sanitation Data'!G28))),'Data Summary'!DB34="Yes"),OFFSET('Sanitation Data'!$G$10,0,10*ROW('Sanitation Data'!G28)),NA())</f>
        <v>#N/A</v>
      </c>
      <c r="AN34" s="96" t="e">
        <f ca="true">+IF(AND(ISNUMBER(OFFSET('Sanitation Data'!$G$11,0,10*ROW('Sanitation Data'!G28))),'Data Summary'!DC34="Yes"),OFFSET('Sanitation Data'!$G$11,0,10*ROW('Sanitation Data'!G28)),NA())</f>
        <v>#N/A</v>
      </c>
      <c r="AO34" s="96" t="e">
        <f ca="true">+IF(AND(ISNUMBER(OFFSET('Sanitation Data'!$G$12,0,10*ROW('Sanitation Data'!G28))),'Data Summary'!DD34="Yes"),OFFSET('Sanitation Data'!$G$12,0,10*ROW('Sanitation Data'!G28)),NA())</f>
        <v>#N/A</v>
      </c>
      <c r="AP34" s="96" t="e">
        <f ca="true">+IF(AND(ISNUMBER(OFFSET('Sanitation Data'!$H$4,0,10*ROW('Sanitation Data'!H28))),'Data Summary'!DE34="Yes"),100-OFFSET('Sanitation Data'!$H$4,0,10*ROW('Sanitation Data'!H28)),NA())</f>
        <v>#N/A</v>
      </c>
      <c r="AQ34" s="96" t="e">
        <f ca="true">+IF(AND(ISNUMBER(OFFSET('Sanitation Data'!$H$6,0,10*ROW('Sanitation Data'!H28))),'Data Summary'!DF34="Yes"),OFFSET('Sanitation Data'!$H$6,0,10*ROW('Sanitation Data'!H28)),NA())</f>
        <v>#N/A</v>
      </c>
      <c r="AR34" s="96" t="e">
        <f ca="true">+IF(AND(ISNUMBER(OFFSET('Sanitation Data'!$H$10,0,10*ROW('Sanitation Data'!H28))),'Data Summary'!DG34="Yes"),OFFSET('Sanitation Data'!$H$10,0,10*ROW('Sanitation Data'!H28)),NA())</f>
        <v>#N/A</v>
      </c>
      <c r="AS34" s="96" t="e">
        <f ca="true">+IF(AND(ISNUMBER(OFFSET('Sanitation Data'!$H$11,0,10*ROW('Sanitation Data'!H28))),'Data Summary'!DH34="Yes"),OFFSET('Sanitation Data'!$H$11,0,10*ROW('Sanitation Data'!H28)),NA())</f>
        <v>#N/A</v>
      </c>
      <c r="AT34" s="96" t="e">
        <f ca="true">+IF(AND(ISNUMBER(OFFSET('Sanitation Data'!$H$12,0,10*ROW('Sanitation Data'!H28))),'Data Summary'!DI34="Yes"),OFFSET('Sanitation Data'!$H$12,0,10*ROW('Sanitation Data'!H28)),NA())</f>
        <v>#N/A</v>
      </c>
      <c r="AU34" s="96" t="e">
        <f ca="true">+IF(AND(ISNUMBER(OFFSET('Sanitation Data'!$I$4,0,10*ROW('Sanitation Data'!I28))),'Data Summary'!DJ34="Yes"),100-OFFSET('Sanitation Data'!$I$4,0,10*ROW('Sanitation Data'!I28)),NA())</f>
        <v>#N/A</v>
      </c>
      <c r="AV34" s="96" t="e">
        <f ca="true">+IF(AND(ISNUMBER(OFFSET('Sanitation Data'!$I$6,0,10*ROW('Sanitation Data'!I28))),'Data Summary'!DK34="Yes"),OFFSET('Sanitation Data'!$I$6,0,10*ROW('Sanitation Data'!I28)),NA())</f>
        <v>#N/A</v>
      </c>
      <c r="AW34" s="96" t="e">
        <f ca="true">+IF(AND(ISNUMBER(OFFSET('Sanitation Data'!$I$10,0,10*ROW('Sanitation Data'!I28))),'Data Summary'!DL34="Yes"),OFFSET('Sanitation Data'!$I$10,0,10*ROW('Sanitation Data'!I28)),NA())</f>
        <v>#N/A</v>
      </c>
      <c r="AX34" s="96" t="e">
        <f ca="true">+IF(AND(ISNUMBER(OFFSET('Sanitation Data'!$I$11,0,10*ROW('Sanitation Data'!I28))),'Data Summary'!DM34="Yes"),OFFSET('Sanitation Data'!$I$11,0,10*ROW('Sanitation Data'!I28)),NA())</f>
        <v>#N/A</v>
      </c>
      <c r="AY34" s="96" t="e">
        <f ca="true">+IF(AND(ISNUMBER(OFFSET('Sanitation Data'!$I$12,0,10*ROW('Sanitation Data'!I28))),'Data Summary'!DN34="Yes"),OFFSET('Sanitation Data'!$I$12,0,10*ROW('Sanitation Data'!I28)),NA())</f>
        <v>#N/A</v>
      </c>
      <c r="AZ34" s="97" t="e">
        <f ca="true">+IF(AND(ISNUMBER(OFFSET('Hygiene Data'!$D$5,0,10*ROW('Hygiene Data'!D28))),'Data Summary'!DO34="Yes"),OFFSET('Hygiene Data'!$D$5,0,10*ROW('Hygiene Data'!D28)),NA())</f>
        <v>#N/A</v>
      </c>
      <c r="BA34" s="97" t="e">
        <f ca="true">+IF(AND(ISNUMBER(OFFSET('Hygiene Data'!$D$7,0,10*ROW('Hygiene Data'!D28))),'Data Summary'!DP34="Yes"),OFFSET('Hygiene Data'!$D$7,0,10*ROW('Hygiene Data'!D28)),NA())</f>
        <v>#N/A</v>
      </c>
      <c r="BB34" s="97" t="e">
        <f ca="true">+IF(AND(ISNUMBER(OFFSET('Hygiene Data'!$D$9,0,10*ROW('Hygiene Data'!D28))),'Data Summary'!DQ34="Yes"),OFFSET('Hygiene Data'!$D$9,0,10*ROW('Hygiene Data'!D28)),NA())</f>
        <v>#N/A</v>
      </c>
      <c r="BC34" s="97" t="e">
        <f ca="true">+IF(AND(ISNUMBER(OFFSET('Hygiene Data'!$E$5,0,10*ROW('Hygiene Data'!E28))),'Data Summary'!DR34="Yes"),OFFSET('Hygiene Data'!$E$5,0,10*ROW('Hygiene Data'!E28)),NA())</f>
        <v>#N/A</v>
      </c>
      <c r="BD34" s="97" t="e">
        <f ca="true">+IF(AND(ISNUMBER(OFFSET('Hygiene Data'!$E$7,0,10*ROW('Hygiene Data'!E28))),'Data Summary'!DS34="Yes"),OFFSET('Hygiene Data'!$E$7,0,10*ROW('Hygiene Data'!E28)),NA())</f>
        <v>#N/A</v>
      </c>
      <c r="BE34" s="97" t="e">
        <f ca="true">+IF(AND(ISNUMBER(OFFSET('Hygiene Data'!$E$9,0,10*ROW('Hygiene Data'!E28))),'Data Summary'!DT34="Yes"),OFFSET('Hygiene Data'!$E$9,0,10*ROW('Hygiene Data'!E28)),NA())</f>
        <v>#N/A</v>
      </c>
      <c r="BF34" s="97" t="e">
        <f ca="true">+IF(AND(ISNUMBER(OFFSET('Hygiene Data'!$F$5,0,10*ROW('Hygiene Data'!F28))),'Data Summary'!DU34="Yes"),OFFSET('Hygiene Data'!$F$5,0,10*ROW('Hygiene Data'!F28)),NA())</f>
        <v>#N/A</v>
      </c>
      <c r="BG34" s="97" t="e">
        <f ca="true">+IF(AND(ISNUMBER(OFFSET('Hygiene Data'!$F$7,0,10*ROW('Hygiene Data'!F28))),'Data Summary'!DV34="Yes"),OFFSET('Hygiene Data'!$F$7,0,10*ROW('Hygiene Data'!F28)),NA())</f>
        <v>#N/A</v>
      </c>
      <c r="BH34" s="97" t="e">
        <f ca="true">+IF(AND(ISNUMBER(OFFSET('Hygiene Data'!$F$9,0,10*ROW('Hygiene Data'!F28))),'Data Summary'!DW34="Yes"),OFFSET('Hygiene Data'!$F$9,0,10*ROW('Hygiene Data'!F28)),NA())</f>
        <v>#N/A</v>
      </c>
      <c r="BI34" s="97" t="e">
        <f ca="true">+IF(AND(ISNUMBER(OFFSET('Hygiene Data'!$G$5,0,10*ROW('Hygiene Data'!G28))),'Data Summary'!DX34="Yes"),OFFSET('Hygiene Data'!$G$5,0,10*ROW('Hygiene Data'!G28)),NA())</f>
        <v>#N/A</v>
      </c>
      <c r="BJ34" s="97" t="e">
        <f ca="true">+IF(AND(ISNUMBER(OFFSET('Hygiene Data'!$G$7,0,10*ROW('Hygiene Data'!G28))),'Data Summary'!DY34="Yes"),OFFSET('Hygiene Data'!$G$7,0,10*ROW('Hygiene Data'!G28)),NA())</f>
        <v>#N/A</v>
      </c>
      <c r="BK34" s="97" t="e">
        <f ca="true">+IF(AND(ISNUMBER(OFFSET('Hygiene Data'!$G$9,0,10*ROW('Hygiene Data'!G28))),'Data Summary'!DZ34="Yes"),OFFSET('Hygiene Data'!$G$9,0,10*ROW('Hygiene Data'!G28)),NA())</f>
        <v>#N/A</v>
      </c>
      <c r="BL34" s="97" t="e">
        <f ca="true">+IF(AND(ISNUMBER(OFFSET('Hygiene Data'!$H$5,0,10*ROW('Hygiene Data'!H28))),'Data Summary'!EA34="Yes"),OFFSET('Hygiene Data'!$H$5,0,10*ROW('Hygiene Data'!H28)),NA())</f>
        <v>#N/A</v>
      </c>
      <c r="BM34" s="97" t="e">
        <f ca="true">+IF(AND(ISNUMBER(OFFSET('Hygiene Data'!$H$7,0,10*ROW('Hygiene Data'!H28))),'Data Summary'!EB34="Yes"),OFFSET('Hygiene Data'!$H$7,0,10*ROW('Hygiene Data'!H28)),NA())</f>
        <v>#N/A</v>
      </c>
      <c r="BN34" s="97" t="e">
        <f ca="true">+IF(AND(ISNUMBER(OFFSET('Hygiene Data'!$H$9,0,10*ROW('Hygiene Data'!H28))),'Data Summary'!EC34="Yes"),OFFSET('Hygiene Data'!$H$9,0,10*ROW('Hygiene Data'!H28)),NA())</f>
        <v>#N/A</v>
      </c>
      <c r="BO34" s="97" t="e">
        <f ca="true">+IF(AND(ISNUMBER(OFFSET('Hygiene Data'!$I$5,0,10*ROW('Hygiene Data'!I28))),'Data Summary'!ED34="Yes"),OFFSET('Hygiene Data'!$I$5,0,10*ROW('Hygiene Data'!I28)),NA())</f>
        <v>#N/A</v>
      </c>
      <c r="BP34" s="97" t="e">
        <f ca="true">+IF(AND(ISNUMBER(OFFSET('Hygiene Data'!$I$7,0,10*ROW('Hygiene Data'!I28))),'Data Summary'!EE34="Yes"),OFFSET('Hygiene Data'!$I$7,0,10*ROW('Hygiene Data'!I28)),NA())</f>
        <v>#N/A</v>
      </c>
      <c r="BQ34" s="97"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6" t="str">
        <f ca="true">+IF(ISTEXT('Data Summary'!B35),'Data Summary'!B35,"")</f>
        <v/>
      </c>
      <c r="C35" s="330" t="e">
        <f ca="true">+VALUE('Data Summary'!C35)</f>
        <v>#VALUE!</v>
      </c>
      <c r="D35" s="95" t="e">
        <f ca="true">+IF(AND(ISNUMBER(OFFSET('Water Data'!$D$4,0,10*ROW('Water Data'!D29))),'Data Summary'!BS35="Yes"),100-OFFSET('Water Data'!$D$4,0,10*ROW('Water Data'!D29)),NA())</f>
        <v>#N/A</v>
      </c>
      <c r="E35" s="95" t="e">
        <f ca="true">+IF(AND(ISNUMBER(OFFSET('Water Data'!$D$6,0,10*ROW('Water Data'!D29))),'Data Summary'!BT35="Yes"),OFFSET('Water Data'!$D$6,0,10*ROW('Water Data'!D29)),NA())</f>
        <v>#N/A</v>
      </c>
      <c r="F35" s="95" t="e">
        <f ca="true">+IF(AND(ISNUMBER(OFFSET('Water Data'!$D$9,0,10*ROW('Water Data'!D29))),'Data Summary'!BU35="Yes"),OFFSET('Water Data'!$D$9,0,10*ROW('Water Data'!D29)),NA())</f>
        <v>#N/A</v>
      </c>
      <c r="G35" s="95" t="e">
        <f ca="true">+IF(AND(ISNUMBER(OFFSET('Water Data'!$E$4,0,10*ROW('Water Data'!E29))),'Data Summary'!BV35="Yes"),100-OFFSET('Water Data'!$E$4,0,10*ROW('Water Data'!E29)),NA())</f>
        <v>#N/A</v>
      </c>
      <c r="H35" s="95" t="e">
        <f ca="true">+IF(AND(ISNUMBER(OFFSET('Water Data'!$E$6,0,10*ROW('Water Data'!E29))),'Data Summary'!BW35="Yes"),OFFSET('Water Data'!$E$6,0,10*ROW('Water Data'!E29)),NA())</f>
        <v>#N/A</v>
      </c>
      <c r="I35" s="95" t="e">
        <f ca="true">+IF(AND(ISNUMBER(OFFSET('Water Data'!$E$9,0,10*ROW('Water Data'!E29))),'Data Summary'!BX35="Yes"),OFFSET('Water Data'!$E$9,0,10*ROW('Water Data'!E29)),NA())</f>
        <v>#N/A</v>
      </c>
      <c r="J35" s="95" t="e">
        <f ca="true">+IF(AND(ISNUMBER(OFFSET('Water Data'!$F$4,0,10*ROW('Water Data'!F29))),'Data Summary'!BY35="Yes"),100-OFFSET('Water Data'!$F$4,0,10*ROW('Water Data'!F29)),NA())</f>
        <v>#N/A</v>
      </c>
      <c r="K35" s="95" t="e">
        <f ca="true">+IF(AND(ISNUMBER(OFFSET('Water Data'!$F$6,0,10*ROW('Water Data'!F29))),'Data Summary'!BZ35="Yes"),OFFSET('Water Data'!$F$6,0,10*ROW('Water Data'!F29)),NA())</f>
        <v>#N/A</v>
      </c>
      <c r="L35" s="95" t="e">
        <f ca="true">+IF(AND(ISNUMBER(OFFSET('Water Data'!$F$9,0,10*ROW('Water Data'!F29))),'Data Summary'!CA35="Yes"),OFFSET('Water Data'!$F$9,0,10*ROW('Water Data'!F29)),NA())</f>
        <v>#N/A</v>
      </c>
      <c r="M35" s="95" t="e">
        <f ca="true">+IF(AND(ISNUMBER(OFFSET('Water Data'!$G$4,0,10*ROW('Water Data'!G29))),'Data Summary'!CB35="Yes"),100-OFFSET('Water Data'!$G$4,0,10*ROW('Water Data'!G29)),NA())</f>
        <v>#N/A</v>
      </c>
      <c r="N35" s="95" t="e">
        <f ca="true">+IF(AND(ISNUMBER(OFFSET('Water Data'!$G$6,0,10*ROW('Water Data'!G29))),'Data Summary'!CC35="Yes"),OFFSET('Water Data'!$G$6,0,10*ROW('Water Data'!G29)),NA())</f>
        <v>#N/A</v>
      </c>
      <c r="O35" s="95" t="e">
        <f ca="true">+IF(AND(ISNUMBER(OFFSET('Water Data'!$G$9,0,10*ROW('Water Data'!G29))),'Data Summary'!CD35="Yes"),OFFSET('Water Data'!$G$9,0,10*ROW('Water Data'!G29)),NA())</f>
        <v>#N/A</v>
      </c>
      <c r="P35" s="95" t="e">
        <f ca="true">+IF(AND(ISNUMBER(OFFSET('Water Data'!$H$4,0,10*ROW('Water Data'!H29))),'Data Summary'!CE35="Yes"),100-OFFSET('Water Data'!$H$4,0,10*ROW('Water Data'!H29)),NA())</f>
        <v>#N/A</v>
      </c>
      <c r="Q35" s="95" t="e">
        <f ca="true">+IF(AND(ISNUMBER(OFFSET('Water Data'!$H$6,0,10*ROW('Water Data'!H29))),'Data Summary'!CF35="Yes"),OFFSET('Water Data'!$H$6,0,10*ROW('Water Data'!H29)),NA())</f>
        <v>#N/A</v>
      </c>
      <c r="R35" s="95" t="e">
        <f ca="true">+IF(AND(ISNUMBER(OFFSET('Water Data'!$H$9,0,10*ROW('Water Data'!H29))),'Data Summary'!CG35="Yes"),OFFSET('Water Data'!$H$9,0,10*ROW('Water Data'!H29)),NA())</f>
        <v>#N/A</v>
      </c>
      <c r="S35" s="95" t="e">
        <f ca="true">+IF(AND(ISNUMBER(OFFSET('Water Data'!$I$4,0,10*ROW('Water Data'!I29))),'Data Summary'!CH35="Yes"),100-OFFSET('Water Data'!$I$4,0,10*ROW('Water Data'!I29)),NA())</f>
        <v>#N/A</v>
      </c>
      <c r="T35" s="95" t="e">
        <f ca="true">+IF(AND(ISNUMBER(OFFSET('Water Data'!$I$6,0,10*ROW('Water Data'!I29))),'Data Summary'!CI35="Yes"),OFFSET('Water Data'!$I$6,0,10*ROW('Water Data'!I29)),NA())</f>
        <v>#N/A</v>
      </c>
      <c r="U35" s="95" t="e">
        <f ca="true">+IF(AND(ISNUMBER(OFFSET('Water Data'!$I$9,0,10*ROW('Water Data'!I29))),'Data Summary'!CJ35="Yes"),OFFSET('Water Data'!$I$9,0,10*ROW('Water Data'!I29)),NA())</f>
        <v>#N/A</v>
      </c>
      <c r="V35" s="96" t="e">
        <f ca="true">+IF(AND(ISNUMBER(OFFSET('Sanitation Data'!$D$4,0,10*ROW('Sanitation Data'!D29))),'Data Summary'!CK35="Yes"),100-OFFSET('Sanitation Data'!$D$4,0,10*ROW('Sanitation Data'!D29)),NA())</f>
        <v>#N/A</v>
      </c>
      <c r="W35" s="96" t="e">
        <f ca="true">+IF(AND(ISNUMBER(OFFSET('Sanitation Data'!$D$6,0,10*ROW('Sanitation Data'!D29))),'Data Summary'!CL35="Yes"),OFFSET('Sanitation Data'!$D$6,0,10*ROW('Sanitation Data'!D29)),NA())</f>
        <v>#N/A</v>
      </c>
      <c r="X35" s="96" t="e">
        <f ca="true">+IF(AND(ISNUMBER(OFFSET('Sanitation Data'!$D$10,0,10*ROW('Sanitation Data'!D29))),'Data Summary'!CM35="Yes"),OFFSET('Sanitation Data'!$D$10,0,10*ROW('Sanitation Data'!D29)),NA())</f>
        <v>#N/A</v>
      </c>
      <c r="Y35" s="96" t="e">
        <f ca="true">+IF(AND(ISNUMBER(OFFSET('Sanitation Data'!$D$11,0,10*ROW('Sanitation Data'!D29))),'Data Summary'!CN35="Yes"),OFFSET('Sanitation Data'!$D$11,0,10*ROW('Sanitation Data'!D29)),NA())</f>
        <v>#N/A</v>
      </c>
      <c r="Z35" s="96" t="e">
        <f ca="true">+IF(AND(ISNUMBER(OFFSET('Sanitation Data'!$D$12,0,10*ROW('Sanitation Data'!D29))),'Data Summary'!CO35="Yes"),OFFSET('Sanitation Data'!$D$12,0,10*ROW('Sanitation Data'!D29)),NA())</f>
        <v>#N/A</v>
      </c>
      <c r="AA35" s="96" t="e">
        <f ca="true">+IF(AND(ISNUMBER(OFFSET('Sanitation Data'!$E$4,0,10*ROW('Sanitation Data'!E29))),'Data Summary'!CP35="Yes"),100-OFFSET('Sanitation Data'!$E$4,0,10*ROW('Sanitation Data'!E29)),NA())</f>
        <v>#N/A</v>
      </c>
      <c r="AB35" s="96" t="e">
        <f ca="true">+IF(AND(ISNUMBER(OFFSET('Sanitation Data'!$E$6,0,10*ROW('Sanitation Data'!E29))),'Data Summary'!CQ35="Yes"),OFFSET('Sanitation Data'!$E$6,0,10*ROW('Sanitation Data'!E29)),NA())</f>
        <v>#N/A</v>
      </c>
      <c r="AC35" s="96" t="e">
        <f ca="true">+IF(AND(ISNUMBER(OFFSET('Sanitation Data'!$E$10,0,10*ROW('Sanitation Data'!E29))),'Data Summary'!CR35="Yes"),OFFSET('Sanitation Data'!$E$10,0,10*ROW('Sanitation Data'!E29)),NA())</f>
        <v>#N/A</v>
      </c>
      <c r="AD35" s="96" t="e">
        <f ca="true">+IF(AND(ISNUMBER(OFFSET('Sanitation Data'!$E$11,0,10*ROW('Sanitation Data'!E29))),'Data Summary'!CS35="Yes"),OFFSET('Sanitation Data'!$E$11,0,10*ROW('Sanitation Data'!E29)),NA())</f>
        <v>#N/A</v>
      </c>
      <c r="AE35" s="96" t="e">
        <f ca="true">+IF(AND(ISNUMBER(OFFSET('Sanitation Data'!$E$12,0,10*ROW('Sanitation Data'!E29))),'Data Summary'!CT35="Yes"),OFFSET('Sanitation Data'!$E$12,0,10*ROW('Sanitation Data'!E29)),NA())</f>
        <v>#N/A</v>
      </c>
      <c r="AF35" s="96" t="e">
        <f ca="true">+IF(AND(ISNUMBER(OFFSET('Sanitation Data'!$F$4,0,10*ROW('Sanitation Data'!F29))),'Data Summary'!CU35="Yes"),100-OFFSET('Sanitation Data'!$F$4,0,10*ROW('Sanitation Data'!F29)),NA())</f>
        <v>#N/A</v>
      </c>
      <c r="AG35" s="96" t="e">
        <f ca="true">+IF(AND(ISNUMBER(OFFSET('Sanitation Data'!$F$6,0,10*ROW('Sanitation Data'!F29))),'Data Summary'!CV35="Yes"),OFFSET('Sanitation Data'!$F$6,0,10*ROW('Sanitation Data'!F29)),NA())</f>
        <v>#N/A</v>
      </c>
      <c r="AH35" s="96" t="e">
        <f ca="true">+IF(AND(ISNUMBER(OFFSET('Sanitation Data'!$F$10,0,10*ROW('Sanitation Data'!F29))),'Data Summary'!CW35="Yes"),OFFSET('Sanitation Data'!$F$10,0,10*ROW('Sanitation Data'!F29)),NA())</f>
        <v>#N/A</v>
      </c>
      <c r="AI35" s="96" t="e">
        <f ca="true">+IF(AND(ISNUMBER(OFFSET('Sanitation Data'!$F$11,0,10*ROW('Sanitation Data'!F29))),'Data Summary'!CX35="Yes"),OFFSET('Sanitation Data'!$F$11,0,10*ROW('Sanitation Data'!F29)),NA())</f>
        <v>#N/A</v>
      </c>
      <c r="AJ35" s="96" t="e">
        <f ca="true">+IF(AND(ISNUMBER(OFFSET('Sanitation Data'!$F$12,0,10*ROW('Sanitation Data'!F29))),'Data Summary'!CY35="Yes"),OFFSET('Sanitation Data'!$F$12,0,10*ROW('Sanitation Data'!F29)),NA())</f>
        <v>#N/A</v>
      </c>
      <c r="AK35" s="96" t="e">
        <f ca="true">+IF(AND(ISNUMBER(OFFSET('Sanitation Data'!$G$4,0,10*ROW('Sanitation Data'!G29))),'Data Summary'!CZ35="Yes"),100-OFFSET('Sanitation Data'!$G$4,0,10*ROW('Sanitation Data'!G29)),NA())</f>
        <v>#N/A</v>
      </c>
      <c r="AL35" s="96" t="e">
        <f ca="true">+IF(AND(ISNUMBER(OFFSET('Sanitation Data'!$G$6,0,10*ROW('Sanitation Data'!G29))),'Data Summary'!DA35="Yes"),OFFSET('Sanitation Data'!$G$6,0,10*ROW('Sanitation Data'!G29)),NA())</f>
        <v>#N/A</v>
      </c>
      <c r="AM35" s="96" t="e">
        <f ca="true">+IF(AND(ISNUMBER(OFFSET('Sanitation Data'!$G$10,0,10*ROW('Sanitation Data'!G29))),'Data Summary'!DB35="Yes"),OFFSET('Sanitation Data'!$G$10,0,10*ROW('Sanitation Data'!G29)),NA())</f>
        <v>#N/A</v>
      </c>
      <c r="AN35" s="96" t="e">
        <f ca="true">+IF(AND(ISNUMBER(OFFSET('Sanitation Data'!$G$11,0,10*ROW('Sanitation Data'!G29))),'Data Summary'!DC35="Yes"),OFFSET('Sanitation Data'!$G$11,0,10*ROW('Sanitation Data'!G29)),NA())</f>
        <v>#N/A</v>
      </c>
      <c r="AO35" s="96" t="e">
        <f ca="true">+IF(AND(ISNUMBER(OFFSET('Sanitation Data'!$G$12,0,10*ROW('Sanitation Data'!G29))),'Data Summary'!DD35="Yes"),OFFSET('Sanitation Data'!$G$12,0,10*ROW('Sanitation Data'!G29)),NA())</f>
        <v>#N/A</v>
      </c>
      <c r="AP35" s="96" t="e">
        <f ca="true">+IF(AND(ISNUMBER(OFFSET('Sanitation Data'!$H$4,0,10*ROW('Sanitation Data'!H29))),'Data Summary'!DE35="Yes"),100-OFFSET('Sanitation Data'!$H$4,0,10*ROW('Sanitation Data'!H29)),NA())</f>
        <v>#N/A</v>
      </c>
      <c r="AQ35" s="96" t="e">
        <f ca="true">+IF(AND(ISNUMBER(OFFSET('Sanitation Data'!$H$6,0,10*ROW('Sanitation Data'!H29))),'Data Summary'!DF35="Yes"),OFFSET('Sanitation Data'!$H$6,0,10*ROW('Sanitation Data'!H29)),NA())</f>
        <v>#N/A</v>
      </c>
      <c r="AR35" s="96" t="e">
        <f ca="true">+IF(AND(ISNUMBER(OFFSET('Sanitation Data'!$H$10,0,10*ROW('Sanitation Data'!H29))),'Data Summary'!DG35="Yes"),OFFSET('Sanitation Data'!$H$10,0,10*ROW('Sanitation Data'!H29)),NA())</f>
        <v>#N/A</v>
      </c>
      <c r="AS35" s="96" t="e">
        <f ca="true">+IF(AND(ISNUMBER(OFFSET('Sanitation Data'!$H$11,0,10*ROW('Sanitation Data'!H29))),'Data Summary'!DH35="Yes"),OFFSET('Sanitation Data'!$H$11,0,10*ROW('Sanitation Data'!H29)),NA())</f>
        <v>#N/A</v>
      </c>
      <c r="AT35" s="96" t="e">
        <f ca="true">+IF(AND(ISNUMBER(OFFSET('Sanitation Data'!$H$12,0,10*ROW('Sanitation Data'!H29))),'Data Summary'!DI35="Yes"),OFFSET('Sanitation Data'!$H$12,0,10*ROW('Sanitation Data'!H29)),NA())</f>
        <v>#N/A</v>
      </c>
      <c r="AU35" s="96" t="e">
        <f ca="true">+IF(AND(ISNUMBER(OFFSET('Sanitation Data'!$I$4,0,10*ROW('Sanitation Data'!I29))),'Data Summary'!DJ35="Yes"),100-OFFSET('Sanitation Data'!$I$4,0,10*ROW('Sanitation Data'!I29)),NA())</f>
        <v>#N/A</v>
      </c>
      <c r="AV35" s="96" t="e">
        <f ca="true">+IF(AND(ISNUMBER(OFFSET('Sanitation Data'!$I$6,0,10*ROW('Sanitation Data'!I29))),'Data Summary'!DK35="Yes"),OFFSET('Sanitation Data'!$I$6,0,10*ROW('Sanitation Data'!I29)),NA())</f>
        <v>#N/A</v>
      </c>
      <c r="AW35" s="96" t="e">
        <f ca="true">+IF(AND(ISNUMBER(OFFSET('Sanitation Data'!$I$10,0,10*ROW('Sanitation Data'!I29))),'Data Summary'!DL35="Yes"),OFFSET('Sanitation Data'!$I$10,0,10*ROW('Sanitation Data'!I29)),NA())</f>
        <v>#N/A</v>
      </c>
      <c r="AX35" s="96" t="e">
        <f ca="true">+IF(AND(ISNUMBER(OFFSET('Sanitation Data'!$I$11,0,10*ROW('Sanitation Data'!I29))),'Data Summary'!DM35="Yes"),OFFSET('Sanitation Data'!$I$11,0,10*ROW('Sanitation Data'!I29)),NA())</f>
        <v>#N/A</v>
      </c>
      <c r="AY35" s="96" t="e">
        <f ca="true">+IF(AND(ISNUMBER(OFFSET('Sanitation Data'!$I$12,0,10*ROW('Sanitation Data'!I29))),'Data Summary'!DN35="Yes"),OFFSET('Sanitation Data'!$I$12,0,10*ROW('Sanitation Data'!I29)),NA())</f>
        <v>#N/A</v>
      </c>
      <c r="AZ35" s="97" t="e">
        <f ca="true">+IF(AND(ISNUMBER(OFFSET('Hygiene Data'!$D$5,0,10*ROW('Hygiene Data'!D29))),'Data Summary'!DO35="Yes"),OFFSET('Hygiene Data'!$D$5,0,10*ROW('Hygiene Data'!D29)),NA())</f>
        <v>#N/A</v>
      </c>
      <c r="BA35" s="97" t="e">
        <f ca="true">+IF(AND(ISNUMBER(OFFSET('Hygiene Data'!$D$7,0,10*ROW('Hygiene Data'!D29))),'Data Summary'!DP35="Yes"),OFFSET('Hygiene Data'!$D$7,0,10*ROW('Hygiene Data'!D29)),NA())</f>
        <v>#N/A</v>
      </c>
      <c r="BB35" s="97" t="e">
        <f ca="true">+IF(AND(ISNUMBER(OFFSET('Hygiene Data'!$D$9,0,10*ROW('Hygiene Data'!D29))),'Data Summary'!DQ35="Yes"),OFFSET('Hygiene Data'!$D$9,0,10*ROW('Hygiene Data'!D29)),NA())</f>
        <v>#N/A</v>
      </c>
      <c r="BC35" s="97" t="e">
        <f ca="true">+IF(AND(ISNUMBER(OFFSET('Hygiene Data'!$E$5,0,10*ROW('Hygiene Data'!E29))),'Data Summary'!DR35="Yes"),OFFSET('Hygiene Data'!$E$5,0,10*ROW('Hygiene Data'!E29)),NA())</f>
        <v>#N/A</v>
      </c>
      <c r="BD35" s="97" t="e">
        <f ca="true">+IF(AND(ISNUMBER(OFFSET('Hygiene Data'!$E$7,0,10*ROW('Hygiene Data'!E29))),'Data Summary'!DS35="Yes"),OFFSET('Hygiene Data'!$E$7,0,10*ROW('Hygiene Data'!E29)),NA())</f>
        <v>#N/A</v>
      </c>
      <c r="BE35" s="97" t="e">
        <f ca="true">+IF(AND(ISNUMBER(OFFSET('Hygiene Data'!$E$9,0,10*ROW('Hygiene Data'!E29))),'Data Summary'!DT35="Yes"),OFFSET('Hygiene Data'!$E$9,0,10*ROW('Hygiene Data'!E29)),NA())</f>
        <v>#N/A</v>
      </c>
      <c r="BF35" s="97" t="e">
        <f ca="true">+IF(AND(ISNUMBER(OFFSET('Hygiene Data'!$F$5,0,10*ROW('Hygiene Data'!F29))),'Data Summary'!DU35="Yes"),OFFSET('Hygiene Data'!$F$5,0,10*ROW('Hygiene Data'!F29)),NA())</f>
        <v>#N/A</v>
      </c>
      <c r="BG35" s="97" t="e">
        <f ca="true">+IF(AND(ISNUMBER(OFFSET('Hygiene Data'!$F$7,0,10*ROW('Hygiene Data'!F29))),'Data Summary'!DV35="Yes"),OFFSET('Hygiene Data'!$F$7,0,10*ROW('Hygiene Data'!F29)),NA())</f>
        <v>#N/A</v>
      </c>
      <c r="BH35" s="97" t="e">
        <f ca="true">+IF(AND(ISNUMBER(OFFSET('Hygiene Data'!$F$9,0,10*ROW('Hygiene Data'!F29))),'Data Summary'!DW35="Yes"),OFFSET('Hygiene Data'!$F$9,0,10*ROW('Hygiene Data'!F29)),NA())</f>
        <v>#N/A</v>
      </c>
      <c r="BI35" s="97" t="e">
        <f ca="true">+IF(AND(ISNUMBER(OFFSET('Hygiene Data'!$G$5,0,10*ROW('Hygiene Data'!G29))),'Data Summary'!DX35="Yes"),OFFSET('Hygiene Data'!$G$5,0,10*ROW('Hygiene Data'!G29)),NA())</f>
        <v>#N/A</v>
      </c>
      <c r="BJ35" s="97" t="e">
        <f ca="true">+IF(AND(ISNUMBER(OFFSET('Hygiene Data'!$G$7,0,10*ROW('Hygiene Data'!G29))),'Data Summary'!DY35="Yes"),OFFSET('Hygiene Data'!$G$7,0,10*ROW('Hygiene Data'!G29)),NA())</f>
        <v>#N/A</v>
      </c>
      <c r="BK35" s="97" t="e">
        <f ca="true">+IF(AND(ISNUMBER(OFFSET('Hygiene Data'!$G$9,0,10*ROW('Hygiene Data'!G29))),'Data Summary'!DZ35="Yes"),OFFSET('Hygiene Data'!$G$9,0,10*ROW('Hygiene Data'!G29)),NA())</f>
        <v>#N/A</v>
      </c>
      <c r="BL35" s="97" t="e">
        <f ca="true">+IF(AND(ISNUMBER(OFFSET('Hygiene Data'!$H$5,0,10*ROW('Hygiene Data'!H29))),'Data Summary'!EA35="Yes"),OFFSET('Hygiene Data'!$H$5,0,10*ROW('Hygiene Data'!H29)),NA())</f>
        <v>#N/A</v>
      </c>
      <c r="BM35" s="97" t="e">
        <f ca="true">+IF(AND(ISNUMBER(OFFSET('Hygiene Data'!$H$7,0,10*ROW('Hygiene Data'!H29))),'Data Summary'!EB35="Yes"),OFFSET('Hygiene Data'!$H$7,0,10*ROW('Hygiene Data'!H29)),NA())</f>
        <v>#N/A</v>
      </c>
      <c r="BN35" s="97" t="e">
        <f ca="true">+IF(AND(ISNUMBER(OFFSET('Hygiene Data'!$H$9,0,10*ROW('Hygiene Data'!H29))),'Data Summary'!EC35="Yes"),OFFSET('Hygiene Data'!$H$9,0,10*ROW('Hygiene Data'!H29)),NA())</f>
        <v>#N/A</v>
      </c>
      <c r="BO35" s="97" t="e">
        <f ca="true">+IF(AND(ISNUMBER(OFFSET('Hygiene Data'!$I$5,0,10*ROW('Hygiene Data'!I29))),'Data Summary'!ED35="Yes"),OFFSET('Hygiene Data'!$I$5,0,10*ROW('Hygiene Data'!I29)),NA())</f>
        <v>#N/A</v>
      </c>
      <c r="BP35" s="97" t="e">
        <f ca="true">+IF(AND(ISNUMBER(OFFSET('Hygiene Data'!$I$7,0,10*ROW('Hygiene Data'!I29))),'Data Summary'!EE35="Yes"),OFFSET('Hygiene Data'!$I$7,0,10*ROW('Hygiene Data'!I29)),NA())</f>
        <v>#N/A</v>
      </c>
      <c r="BQ35" s="97"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6" t="str">
        <f ca="true">+IF(ISTEXT('Data Summary'!B36),'Data Summary'!B36,"")</f>
        <v/>
      </c>
      <c r="C36" s="330" t="e">
        <f ca="true">+VALUE('Data Summary'!C36)</f>
        <v>#VALUE!</v>
      </c>
      <c r="D36" s="95" t="e">
        <f ca="true">+IF(AND(ISNUMBER(OFFSET('Water Data'!$D$4,0,10*ROW('Water Data'!D30))),'Data Summary'!BS36="Yes"),100-OFFSET('Water Data'!$D$4,0,10*ROW('Water Data'!D30)),NA())</f>
        <v>#N/A</v>
      </c>
      <c r="E36" s="95" t="e">
        <f ca="true">+IF(AND(ISNUMBER(OFFSET('Water Data'!$D$6,0,10*ROW('Water Data'!D30))),'Data Summary'!BT36="Yes"),OFFSET('Water Data'!$D$6,0,10*ROW('Water Data'!D30)),NA())</f>
        <v>#N/A</v>
      </c>
      <c r="F36" s="95" t="e">
        <f ca="true">+IF(AND(ISNUMBER(OFFSET('Water Data'!$D$9,0,10*ROW('Water Data'!D30))),'Data Summary'!BU36="Yes"),OFFSET('Water Data'!$D$9,0,10*ROW('Water Data'!D30)),NA())</f>
        <v>#N/A</v>
      </c>
      <c r="G36" s="95" t="e">
        <f ca="true">+IF(AND(ISNUMBER(OFFSET('Water Data'!$E$4,0,10*ROW('Water Data'!E30))),'Data Summary'!BV36="Yes"),100-OFFSET('Water Data'!$E$4,0,10*ROW('Water Data'!E30)),NA())</f>
        <v>#N/A</v>
      </c>
      <c r="H36" s="95" t="e">
        <f ca="true">+IF(AND(ISNUMBER(OFFSET('Water Data'!$E$6,0,10*ROW('Water Data'!E30))),'Data Summary'!BW36="Yes"),OFFSET('Water Data'!$E$6,0,10*ROW('Water Data'!E30)),NA())</f>
        <v>#N/A</v>
      </c>
      <c r="I36" s="95" t="e">
        <f ca="true">+IF(AND(ISNUMBER(OFFSET('Water Data'!$E$9,0,10*ROW('Water Data'!E30))),'Data Summary'!BX36="Yes"),OFFSET('Water Data'!$E$9,0,10*ROW('Water Data'!E30)),NA())</f>
        <v>#N/A</v>
      </c>
      <c r="J36" s="95" t="e">
        <f ca="true">+IF(AND(ISNUMBER(OFFSET('Water Data'!$F$4,0,10*ROW('Water Data'!F30))),'Data Summary'!BY36="Yes"),100-OFFSET('Water Data'!$F$4,0,10*ROW('Water Data'!F30)),NA())</f>
        <v>#N/A</v>
      </c>
      <c r="K36" s="95" t="e">
        <f ca="true">+IF(AND(ISNUMBER(OFFSET('Water Data'!$F$6,0,10*ROW('Water Data'!F30))),'Data Summary'!BZ36="Yes"),OFFSET('Water Data'!$F$6,0,10*ROW('Water Data'!F30)),NA())</f>
        <v>#N/A</v>
      </c>
      <c r="L36" s="95" t="e">
        <f ca="true">+IF(AND(ISNUMBER(OFFSET('Water Data'!$F$9,0,10*ROW('Water Data'!F30))),'Data Summary'!CA36="Yes"),OFFSET('Water Data'!$F$9,0,10*ROW('Water Data'!F30)),NA())</f>
        <v>#N/A</v>
      </c>
      <c r="M36" s="95" t="e">
        <f ca="true">+IF(AND(ISNUMBER(OFFSET('Water Data'!$G$4,0,10*ROW('Water Data'!G30))),'Data Summary'!CB36="Yes"),100-OFFSET('Water Data'!$G$4,0,10*ROW('Water Data'!G30)),NA())</f>
        <v>#N/A</v>
      </c>
      <c r="N36" s="95" t="e">
        <f ca="true">+IF(AND(ISNUMBER(OFFSET('Water Data'!$G$6,0,10*ROW('Water Data'!G30))),'Data Summary'!CC36="Yes"),OFFSET('Water Data'!$G$6,0,10*ROW('Water Data'!G30)),NA())</f>
        <v>#N/A</v>
      </c>
      <c r="O36" s="95" t="e">
        <f ca="true">+IF(AND(ISNUMBER(OFFSET('Water Data'!$G$9,0,10*ROW('Water Data'!G30))),'Data Summary'!CD36="Yes"),OFFSET('Water Data'!$G$9,0,10*ROW('Water Data'!G30)),NA())</f>
        <v>#N/A</v>
      </c>
      <c r="P36" s="95" t="e">
        <f ca="true">+IF(AND(ISNUMBER(OFFSET('Water Data'!$H$4,0,10*ROW('Water Data'!H30))),'Data Summary'!CE36="Yes"),100-OFFSET('Water Data'!$H$4,0,10*ROW('Water Data'!H30)),NA())</f>
        <v>#N/A</v>
      </c>
      <c r="Q36" s="95" t="e">
        <f ca="true">+IF(AND(ISNUMBER(OFFSET('Water Data'!$H$6,0,10*ROW('Water Data'!H30))),'Data Summary'!CF36="Yes"),OFFSET('Water Data'!$H$6,0,10*ROW('Water Data'!H30)),NA())</f>
        <v>#N/A</v>
      </c>
      <c r="R36" s="95" t="e">
        <f ca="true">+IF(AND(ISNUMBER(OFFSET('Water Data'!$H$9,0,10*ROW('Water Data'!H30))),'Data Summary'!CG36="Yes"),OFFSET('Water Data'!$H$9,0,10*ROW('Water Data'!H30)),NA())</f>
        <v>#N/A</v>
      </c>
      <c r="S36" s="95" t="e">
        <f ca="true">+IF(AND(ISNUMBER(OFFSET('Water Data'!$I$4,0,10*ROW('Water Data'!I30))),'Data Summary'!CH36="Yes"),100-OFFSET('Water Data'!$I$4,0,10*ROW('Water Data'!I30)),NA())</f>
        <v>#N/A</v>
      </c>
      <c r="T36" s="95" t="e">
        <f ca="true">+IF(AND(ISNUMBER(OFFSET('Water Data'!$I$6,0,10*ROW('Water Data'!I30))),'Data Summary'!CI36="Yes"),OFFSET('Water Data'!$I$6,0,10*ROW('Water Data'!I30)),NA())</f>
        <v>#N/A</v>
      </c>
      <c r="U36" s="95" t="e">
        <f ca="true">+IF(AND(ISNUMBER(OFFSET('Water Data'!$I$9,0,10*ROW('Water Data'!I30))),'Data Summary'!CJ36="Yes"),OFFSET('Water Data'!$I$9,0,10*ROW('Water Data'!I30)),NA())</f>
        <v>#N/A</v>
      </c>
      <c r="V36" s="96" t="e">
        <f ca="true">+IF(AND(ISNUMBER(OFFSET('Sanitation Data'!$D$4,0,10*ROW('Sanitation Data'!D30))),'Data Summary'!CK36="Yes"),100-OFFSET('Sanitation Data'!$D$4,0,10*ROW('Sanitation Data'!D30)),NA())</f>
        <v>#N/A</v>
      </c>
      <c r="W36" s="96" t="e">
        <f ca="true">+IF(AND(ISNUMBER(OFFSET('Sanitation Data'!$D$6,0,10*ROW('Sanitation Data'!D30))),'Data Summary'!CL36="Yes"),OFFSET('Sanitation Data'!$D$6,0,10*ROW('Sanitation Data'!D30)),NA())</f>
        <v>#N/A</v>
      </c>
      <c r="X36" s="96" t="e">
        <f ca="true">+IF(AND(ISNUMBER(OFFSET('Sanitation Data'!$D$10,0,10*ROW('Sanitation Data'!D30))),'Data Summary'!CM36="Yes"),OFFSET('Sanitation Data'!$D$10,0,10*ROW('Sanitation Data'!D30)),NA())</f>
        <v>#N/A</v>
      </c>
      <c r="Y36" s="96" t="e">
        <f ca="true">+IF(AND(ISNUMBER(OFFSET('Sanitation Data'!$D$11,0,10*ROW('Sanitation Data'!D30))),'Data Summary'!CN36="Yes"),OFFSET('Sanitation Data'!$D$11,0,10*ROW('Sanitation Data'!D30)),NA())</f>
        <v>#N/A</v>
      </c>
      <c r="Z36" s="96" t="e">
        <f ca="true">+IF(AND(ISNUMBER(OFFSET('Sanitation Data'!$D$12,0,10*ROW('Sanitation Data'!D30))),'Data Summary'!CO36="Yes"),OFFSET('Sanitation Data'!$D$12,0,10*ROW('Sanitation Data'!D30)),NA())</f>
        <v>#N/A</v>
      </c>
      <c r="AA36" s="96" t="e">
        <f ca="true">+IF(AND(ISNUMBER(OFFSET('Sanitation Data'!$E$4,0,10*ROW('Sanitation Data'!E30))),'Data Summary'!CP36="Yes"),100-OFFSET('Sanitation Data'!$E$4,0,10*ROW('Sanitation Data'!E30)),NA())</f>
        <v>#N/A</v>
      </c>
      <c r="AB36" s="96" t="e">
        <f ca="true">+IF(AND(ISNUMBER(OFFSET('Sanitation Data'!$E$6,0,10*ROW('Sanitation Data'!E30))),'Data Summary'!CQ36="Yes"),OFFSET('Sanitation Data'!$E$6,0,10*ROW('Sanitation Data'!E30)),NA())</f>
        <v>#N/A</v>
      </c>
      <c r="AC36" s="96" t="e">
        <f ca="true">+IF(AND(ISNUMBER(OFFSET('Sanitation Data'!$E$10,0,10*ROW('Sanitation Data'!E30))),'Data Summary'!CR36="Yes"),OFFSET('Sanitation Data'!$E$10,0,10*ROW('Sanitation Data'!E30)),NA())</f>
        <v>#N/A</v>
      </c>
      <c r="AD36" s="96" t="e">
        <f ca="true">+IF(AND(ISNUMBER(OFFSET('Sanitation Data'!$E$11,0,10*ROW('Sanitation Data'!E30))),'Data Summary'!CS36="Yes"),OFFSET('Sanitation Data'!$E$11,0,10*ROW('Sanitation Data'!E30)),NA())</f>
        <v>#N/A</v>
      </c>
      <c r="AE36" s="96" t="e">
        <f ca="true">+IF(AND(ISNUMBER(OFFSET('Sanitation Data'!$E$12,0,10*ROW('Sanitation Data'!E30))),'Data Summary'!CT36="Yes"),OFFSET('Sanitation Data'!$E$12,0,10*ROW('Sanitation Data'!E30)),NA())</f>
        <v>#N/A</v>
      </c>
      <c r="AF36" s="96" t="e">
        <f ca="true">+IF(AND(ISNUMBER(OFFSET('Sanitation Data'!$F$4,0,10*ROW('Sanitation Data'!F30))),'Data Summary'!CU36="Yes"),100-OFFSET('Sanitation Data'!$F$4,0,10*ROW('Sanitation Data'!F30)),NA())</f>
        <v>#N/A</v>
      </c>
      <c r="AG36" s="96" t="e">
        <f ca="true">+IF(AND(ISNUMBER(OFFSET('Sanitation Data'!$F$6,0,10*ROW('Sanitation Data'!F30))),'Data Summary'!CV36="Yes"),OFFSET('Sanitation Data'!$F$6,0,10*ROW('Sanitation Data'!F30)),NA())</f>
        <v>#N/A</v>
      </c>
      <c r="AH36" s="96" t="e">
        <f ca="true">+IF(AND(ISNUMBER(OFFSET('Sanitation Data'!$F$10,0,10*ROW('Sanitation Data'!F30))),'Data Summary'!CW36="Yes"),OFFSET('Sanitation Data'!$F$10,0,10*ROW('Sanitation Data'!F30)),NA())</f>
        <v>#N/A</v>
      </c>
      <c r="AI36" s="96" t="e">
        <f ca="true">+IF(AND(ISNUMBER(OFFSET('Sanitation Data'!$F$11,0,10*ROW('Sanitation Data'!F30))),'Data Summary'!CX36="Yes"),OFFSET('Sanitation Data'!$F$11,0,10*ROW('Sanitation Data'!F30)),NA())</f>
        <v>#N/A</v>
      </c>
      <c r="AJ36" s="96" t="e">
        <f ca="true">+IF(AND(ISNUMBER(OFFSET('Sanitation Data'!$F$12,0,10*ROW('Sanitation Data'!F30))),'Data Summary'!CY36="Yes"),OFFSET('Sanitation Data'!$F$12,0,10*ROW('Sanitation Data'!F30)),NA())</f>
        <v>#N/A</v>
      </c>
      <c r="AK36" s="96" t="e">
        <f ca="true">+IF(AND(ISNUMBER(OFFSET('Sanitation Data'!$G$4,0,10*ROW('Sanitation Data'!G30))),'Data Summary'!CZ36="Yes"),100-OFFSET('Sanitation Data'!$G$4,0,10*ROW('Sanitation Data'!G30)),NA())</f>
        <v>#N/A</v>
      </c>
      <c r="AL36" s="96" t="e">
        <f ca="true">+IF(AND(ISNUMBER(OFFSET('Sanitation Data'!$G$6,0,10*ROW('Sanitation Data'!G30))),'Data Summary'!DA36="Yes"),OFFSET('Sanitation Data'!$G$6,0,10*ROW('Sanitation Data'!G30)),NA())</f>
        <v>#N/A</v>
      </c>
      <c r="AM36" s="96" t="e">
        <f ca="true">+IF(AND(ISNUMBER(OFFSET('Sanitation Data'!$G$10,0,10*ROW('Sanitation Data'!G30))),'Data Summary'!DB36="Yes"),OFFSET('Sanitation Data'!$G$10,0,10*ROW('Sanitation Data'!G30)),NA())</f>
        <v>#N/A</v>
      </c>
      <c r="AN36" s="96" t="e">
        <f ca="true">+IF(AND(ISNUMBER(OFFSET('Sanitation Data'!$G$11,0,10*ROW('Sanitation Data'!G30))),'Data Summary'!DC36="Yes"),OFFSET('Sanitation Data'!$G$11,0,10*ROW('Sanitation Data'!G30)),NA())</f>
        <v>#N/A</v>
      </c>
      <c r="AO36" s="96" t="e">
        <f ca="true">+IF(AND(ISNUMBER(OFFSET('Sanitation Data'!$G$12,0,10*ROW('Sanitation Data'!G30))),'Data Summary'!DD36="Yes"),OFFSET('Sanitation Data'!$G$12,0,10*ROW('Sanitation Data'!G30)),NA())</f>
        <v>#N/A</v>
      </c>
      <c r="AP36" s="96" t="e">
        <f ca="true">+IF(AND(ISNUMBER(OFFSET('Sanitation Data'!$H$4,0,10*ROW('Sanitation Data'!H30))),'Data Summary'!DE36="Yes"),100-OFFSET('Sanitation Data'!$H$4,0,10*ROW('Sanitation Data'!H30)),NA())</f>
        <v>#N/A</v>
      </c>
      <c r="AQ36" s="96" t="e">
        <f ca="true">+IF(AND(ISNUMBER(OFFSET('Sanitation Data'!$H$6,0,10*ROW('Sanitation Data'!H30))),'Data Summary'!DF36="Yes"),OFFSET('Sanitation Data'!$H$6,0,10*ROW('Sanitation Data'!H30)),NA())</f>
        <v>#N/A</v>
      </c>
      <c r="AR36" s="96" t="e">
        <f ca="true">+IF(AND(ISNUMBER(OFFSET('Sanitation Data'!$H$10,0,10*ROW('Sanitation Data'!H30))),'Data Summary'!DG36="Yes"),OFFSET('Sanitation Data'!$H$10,0,10*ROW('Sanitation Data'!H30)),NA())</f>
        <v>#N/A</v>
      </c>
      <c r="AS36" s="96" t="e">
        <f ca="true">+IF(AND(ISNUMBER(OFFSET('Sanitation Data'!$H$11,0,10*ROW('Sanitation Data'!H30))),'Data Summary'!DH36="Yes"),OFFSET('Sanitation Data'!$H$11,0,10*ROW('Sanitation Data'!H30)),NA())</f>
        <v>#N/A</v>
      </c>
      <c r="AT36" s="96" t="e">
        <f ca="true">+IF(AND(ISNUMBER(OFFSET('Sanitation Data'!$H$12,0,10*ROW('Sanitation Data'!H30))),'Data Summary'!DI36="Yes"),OFFSET('Sanitation Data'!$H$12,0,10*ROW('Sanitation Data'!H30)),NA())</f>
        <v>#N/A</v>
      </c>
      <c r="AU36" s="96" t="e">
        <f ca="true">+IF(AND(ISNUMBER(OFFSET('Sanitation Data'!$I$4,0,10*ROW('Sanitation Data'!I30))),'Data Summary'!DJ36="Yes"),100-OFFSET('Sanitation Data'!$I$4,0,10*ROW('Sanitation Data'!I30)),NA())</f>
        <v>#N/A</v>
      </c>
      <c r="AV36" s="96" t="e">
        <f ca="true">+IF(AND(ISNUMBER(OFFSET('Sanitation Data'!$I$6,0,10*ROW('Sanitation Data'!I30))),'Data Summary'!DK36="Yes"),OFFSET('Sanitation Data'!$I$6,0,10*ROW('Sanitation Data'!I30)),NA())</f>
        <v>#N/A</v>
      </c>
      <c r="AW36" s="96" t="e">
        <f ca="true">+IF(AND(ISNUMBER(OFFSET('Sanitation Data'!$I$10,0,10*ROW('Sanitation Data'!I30))),'Data Summary'!DL36="Yes"),OFFSET('Sanitation Data'!$I$10,0,10*ROW('Sanitation Data'!I30)),NA())</f>
        <v>#N/A</v>
      </c>
      <c r="AX36" s="96" t="e">
        <f ca="true">+IF(AND(ISNUMBER(OFFSET('Sanitation Data'!$I$11,0,10*ROW('Sanitation Data'!I30))),'Data Summary'!DM36="Yes"),OFFSET('Sanitation Data'!$I$11,0,10*ROW('Sanitation Data'!I30)),NA())</f>
        <v>#N/A</v>
      </c>
      <c r="AY36" s="96" t="e">
        <f ca="true">+IF(AND(ISNUMBER(OFFSET('Sanitation Data'!$I$12,0,10*ROW('Sanitation Data'!I30))),'Data Summary'!DN36="Yes"),OFFSET('Sanitation Data'!$I$12,0,10*ROW('Sanitation Data'!I30)),NA())</f>
        <v>#N/A</v>
      </c>
      <c r="AZ36" s="97" t="e">
        <f ca="true">+IF(AND(ISNUMBER(OFFSET('Hygiene Data'!$D$5,0,10*ROW('Hygiene Data'!D30))),'Data Summary'!DO36="Yes"),OFFSET('Hygiene Data'!$D$5,0,10*ROW('Hygiene Data'!D30)),NA())</f>
        <v>#N/A</v>
      </c>
      <c r="BA36" s="97" t="e">
        <f ca="true">+IF(AND(ISNUMBER(OFFSET('Hygiene Data'!$D$7,0,10*ROW('Hygiene Data'!D30))),'Data Summary'!DP36="Yes"),OFFSET('Hygiene Data'!$D$7,0,10*ROW('Hygiene Data'!D30)),NA())</f>
        <v>#N/A</v>
      </c>
      <c r="BB36" s="97" t="e">
        <f ca="true">+IF(AND(ISNUMBER(OFFSET('Hygiene Data'!$D$9,0,10*ROW('Hygiene Data'!D30))),'Data Summary'!DQ36="Yes"),OFFSET('Hygiene Data'!$D$9,0,10*ROW('Hygiene Data'!D30)),NA())</f>
        <v>#N/A</v>
      </c>
      <c r="BC36" s="97" t="e">
        <f ca="true">+IF(AND(ISNUMBER(OFFSET('Hygiene Data'!$E$5,0,10*ROW('Hygiene Data'!E30))),'Data Summary'!DR36="Yes"),OFFSET('Hygiene Data'!$E$5,0,10*ROW('Hygiene Data'!E30)),NA())</f>
        <v>#N/A</v>
      </c>
      <c r="BD36" s="97" t="e">
        <f ca="true">+IF(AND(ISNUMBER(OFFSET('Hygiene Data'!$E$7,0,10*ROW('Hygiene Data'!E30))),'Data Summary'!DS36="Yes"),OFFSET('Hygiene Data'!$E$7,0,10*ROW('Hygiene Data'!E30)),NA())</f>
        <v>#N/A</v>
      </c>
      <c r="BE36" s="97" t="e">
        <f ca="true">+IF(AND(ISNUMBER(OFFSET('Hygiene Data'!$E$9,0,10*ROW('Hygiene Data'!E30))),'Data Summary'!DT36="Yes"),OFFSET('Hygiene Data'!$E$9,0,10*ROW('Hygiene Data'!E30)),NA())</f>
        <v>#N/A</v>
      </c>
      <c r="BF36" s="97" t="e">
        <f ca="true">+IF(AND(ISNUMBER(OFFSET('Hygiene Data'!$F$5,0,10*ROW('Hygiene Data'!F30))),'Data Summary'!DU36="Yes"),OFFSET('Hygiene Data'!$F$5,0,10*ROW('Hygiene Data'!F30)),NA())</f>
        <v>#N/A</v>
      </c>
      <c r="BG36" s="97" t="e">
        <f ca="true">+IF(AND(ISNUMBER(OFFSET('Hygiene Data'!$F$7,0,10*ROW('Hygiene Data'!F30))),'Data Summary'!DV36="Yes"),OFFSET('Hygiene Data'!$F$7,0,10*ROW('Hygiene Data'!F30)),NA())</f>
        <v>#N/A</v>
      </c>
      <c r="BH36" s="97" t="e">
        <f ca="true">+IF(AND(ISNUMBER(OFFSET('Hygiene Data'!$F$9,0,10*ROW('Hygiene Data'!F30))),'Data Summary'!DW36="Yes"),OFFSET('Hygiene Data'!$F$9,0,10*ROW('Hygiene Data'!F30)),NA())</f>
        <v>#N/A</v>
      </c>
      <c r="BI36" s="97" t="e">
        <f ca="true">+IF(AND(ISNUMBER(OFFSET('Hygiene Data'!$G$5,0,10*ROW('Hygiene Data'!G30))),'Data Summary'!DX36="Yes"),OFFSET('Hygiene Data'!$G$5,0,10*ROW('Hygiene Data'!G30)),NA())</f>
        <v>#N/A</v>
      </c>
      <c r="BJ36" s="97" t="e">
        <f ca="true">+IF(AND(ISNUMBER(OFFSET('Hygiene Data'!$G$7,0,10*ROW('Hygiene Data'!G30))),'Data Summary'!DY36="Yes"),OFFSET('Hygiene Data'!$G$7,0,10*ROW('Hygiene Data'!G30)),NA())</f>
        <v>#N/A</v>
      </c>
      <c r="BK36" s="97" t="e">
        <f ca="true">+IF(AND(ISNUMBER(OFFSET('Hygiene Data'!$G$9,0,10*ROW('Hygiene Data'!G30))),'Data Summary'!DZ36="Yes"),OFFSET('Hygiene Data'!$G$9,0,10*ROW('Hygiene Data'!G30)),NA())</f>
        <v>#N/A</v>
      </c>
      <c r="BL36" s="97" t="e">
        <f ca="true">+IF(AND(ISNUMBER(OFFSET('Hygiene Data'!$H$5,0,10*ROW('Hygiene Data'!H30))),'Data Summary'!EA36="Yes"),OFFSET('Hygiene Data'!$H$5,0,10*ROW('Hygiene Data'!H30)),NA())</f>
        <v>#N/A</v>
      </c>
      <c r="BM36" s="97" t="e">
        <f ca="true">+IF(AND(ISNUMBER(OFFSET('Hygiene Data'!$H$7,0,10*ROW('Hygiene Data'!H30))),'Data Summary'!EB36="Yes"),OFFSET('Hygiene Data'!$H$7,0,10*ROW('Hygiene Data'!H30)),NA())</f>
        <v>#N/A</v>
      </c>
      <c r="BN36" s="97" t="e">
        <f ca="true">+IF(AND(ISNUMBER(OFFSET('Hygiene Data'!$H$9,0,10*ROW('Hygiene Data'!H30))),'Data Summary'!EC36="Yes"),OFFSET('Hygiene Data'!$H$9,0,10*ROW('Hygiene Data'!H30)),NA())</f>
        <v>#N/A</v>
      </c>
      <c r="BO36" s="97" t="e">
        <f ca="true">+IF(AND(ISNUMBER(OFFSET('Hygiene Data'!$I$5,0,10*ROW('Hygiene Data'!I30))),'Data Summary'!ED36="Yes"),OFFSET('Hygiene Data'!$I$5,0,10*ROW('Hygiene Data'!I30)),NA())</f>
        <v>#N/A</v>
      </c>
      <c r="BP36" s="97" t="e">
        <f ca="true">+IF(AND(ISNUMBER(OFFSET('Hygiene Data'!$I$7,0,10*ROW('Hygiene Data'!I30))),'Data Summary'!EE36="Yes"),OFFSET('Hygiene Data'!$I$7,0,10*ROW('Hygiene Data'!I30)),NA())</f>
        <v>#N/A</v>
      </c>
      <c r="BQ36" s="97"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6" t="str">
        <f ca="true">+IF(ISTEXT('Data Summary'!B37),'Data Summary'!B37,"")</f>
        <v/>
      </c>
      <c r="C37" s="330" t="e">
        <f ca="true">+VALUE('Data Summary'!C37)</f>
        <v>#VALUE!</v>
      </c>
      <c r="D37" s="95" t="e">
        <f ca="true">+IF(AND(ISNUMBER(OFFSET('Water Data'!$D$4,0,10*ROW('Water Data'!D31))),'Data Summary'!BS37="Yes"),100-OFFSET('Water Data'!$D$4,0,10*ROW('Water Data'!D31)),NA())</f>
        <v>#N/A</v>
      </c>
      <c r="E37" s="95" t="e">
        <f ca="true">+IF(AND(ISNUMBER(OFFSET('Water Data'!$D$6,0,10*ROW('Water Data'!D31))),'Data Summary'!BT37="Yes"),OFFSET('Water Data'!$D$6,0,10*ROW('Water Data'!D31)),NA())</f>
        <v>#N/A</v>
      </c>
      <c r="F37" s="95" t="e">
        <f ca="true">+IF(AND(ISNUMBER(OFFSET('Water Data'!$D$9,0,10*ROW('Water Data'!D31))),'Data Summary'!BU37="Yes"),OFFSET('Water Data'!$D$9,0,10*ROW('Water Data'!D31)),NA())</f>
        <v>#N/A</v>
      </c>
      <c r="G37" s="95" t="e">
        <f ca="true">+IF(AND(ISNUMBER(OFFSET('Water Data'!$E$4,0,10*ROW('Water Data'!E31))),'Data Summary'!BV37="Yes"),100-OFFSET('Water Data'!$E$4,0,10*ROW('Water Data'!E31)),NA())</f>
        <v>#N/A</v>
      </c>
      <c r="H37" s="95" t="e">
        <f ca="true">+IF(AND(ISNUMBER(OFFSET('Water Data'!$E$6,0,10*ROW('Water Data'!E31))),'Data Summary'!BW37="Yes"),OFFSET('Water Data'!$E$6,0,10*ROW('Water Data'!E31)),NA())</f>
        <v>#N/A</v>
      </c>
      <c r="I37" s="95" t="e">
        <f ca="true">+IF(AND(ISNUMBER(OFFSET('Water Data'!$E$9,0,10*ROW('Water Data'!E31))),'Data Summary'!BX37="Yes"),OFFSET('Water Data'!$E$9,0,10*ROW('Water Data'!E31)),NA())</f>
        <v>#N/A</v>
      </c>
      <c r="J37" s="95" t="e">
        <f ca="true">+IF(AND(ISNUMBER(OFFSET('Water Data'!$F$4,0,10*ROW('Water Data'!F31))),'Data Summary'!BY37="Yes"),100-OFFSET('Water Data'!$F$4,0,10*ROW('Water Data'!F31)),NA())</f>
        <v>#N/A</v>
      </c>
      <c r="K37" s="95" t="e">
        <f ca="true">+IF(AND(ISNUMBER(OFFSET('Water Data'!$F$6,0,10*ROW('Water Data'!F31))),'Data Summary'!BZ37="Yes"),OFFSET('Water Data'!$F$6,0,10*ROW('Water Data'!F31)),NA())</f>
        <v>#N/A</v>
      </c>
      <c r="L37" s="95" t="e">
        <f ca="true">+IF(AND(ISNUMBER(OFFSET('Water Data'!$F$9,0,10*ROW('Water Data'!F31))),'Data Summary'!CA37="Yes"),OFFSET('Water Data'!$F$9,0,10*ROW('Water Data'!F31)),NA())</f>
        <v>#N/A</v>
      </c>
      <c r="M37" s="95" t="e">
        <f ca="true">+IF(AND(ISNUMBER(OFFSET('Water Data'!$G$4,0,10*ROW('Water Data'!G31))),'Data Summary'!CB37="Yes"),100-OFFSET('Water Data'!$G$4,0,10*ROW('Water Data'!G31)),NA())</f>
        <v>#N/A</v>
      </c>
      <c r="N37" s="95" t="e">
        <f ca="true">+IF(AND(ISNUMBER(OFFSET('Water Data'!$G$6,0,10*ROW('Water Data'!G31))),'Data Summary'!CC37="Yes"),OFFSET('Water Data'!$G$6,0,10*ROW('Water Data'!G31)),NA())</f>
        <v>#N/A</v>
      </c>
      <c r="O37" s="95" t="e">
        <f ca="true">+IF(AND(ISNUMBER(OFFSET('Water Data'!$G$9,0,10*ROW('Water Data'!G31))),'Data Summary'!CD37="Yes"),OFFSET('Water Data'!$G$9,0,10*ROW('Water Data'!G31)),NA())</f>
        <v>#N/A</v>
      </c>
      <c r="P37" s="95" t="e">
        <f ca="true">+IF(AND(ISNUMBER(OFFSET('Water Data'!$H$4,0,10*ROW('Water Data'!H31))),'Data Summary'!CE37="Yes"),100-OFFSET('Water Data'!$H$4,0,10*ROW('Water Data'!H31)),NA())</f>
        <v>#N/A</v>
      </c>
      <c r="Q37" s="95" t="e">
        <f ca="true">+IF(AND(ISNUMBER(OFFSET('Water Data'!$H$6,0,10*ROW('Water Data'!H31))),'Data Summary'!CF37="Yes"),OFFSET('Water Data'!$H$6,0,10*ROW('Water Data'!H31)),NA())</f>
        <v>#N/A</v>
      </c>
      <c r="R37" s="95" t="e">
        <f ca="true">+IF(AND(ISNUMBER(OFFSET('Water Data'!$H$9,0,10*ROW('Water Data'!H31))),'Data Summary'!CG37="Yes"),OFFSET('Water Data'!$H$9,0,10*ROW('Water Data'!H31)),NA())</f>
        <v>#N/A</v>
      </c>
      <c r="S37" s="95" t="e">
        <f ca="true">+IF(AND(ISNUMBER(OFFSET('Water Data'!$I$4,0,10*ROW('Water Data'!I31))),'Data Summary'!CH37="Yes"),100-OFFSET('Water Data'!$I$4,0,10*ROW('Water Data'!I31)),NA())</f>
        <v>#N/A</v>
      </c>
      <c r="T37" s="95" t="e">
        <f ca="true">+IF(AND(ISNUMBER(OFFSET('Water Data'!$I$6,0,10*ROW('Water Data'!I31))),'Data Summary'!CI37="Yes"),OFFSET('Water Data'!$I$6,0,10*ROW('Water Data'!I31)),NA())</f>
        <v>#N/A</v>
      </c>
      <c r="U37" s="95" t="e">
        <f ca="true">+IF(AND(ISNUMBER(OFFSET('Water Data'!$I$9,0,10*ROW('Water Data'!I31))),'Data Summary'!CJ37="Yes"),OFFSET('Water Data'!$I$9,0,10*ROW('Water Data'!I31)),NA())</f>
        <v>#N/A</v>
      </c>
      <c r="V37" s="96" t="e">
        <f ca="true">+IF(AND(ISNUMBER(OFFSET('Sanitation Data'!$D$4,0,10*ROW('Sanitation Data'!D31))),'Data Summary'!CK37="Yes"),100-OFFSET('Sanitation Data'!$D$4,0,10*ROW('Sanitation Data'!D31)),NA())</f>
        <v>#N/A</v>
      </c>
      <c r="W37" s="96" t="e">
        <f ca="true">+IF(AND(ISNUMBER(OFFSET('Sanitation Data'!$D$6,0,10*ROW('Sanitation Data'!D31))),'Data Summary'!CL37="Yes"),OFFSET('Sanitation Data'!$D$6,0,10*ROW('Sanitation Data'!D31)),NA())</f>
        <v>#N/A</v>
      </c>
      <c r="X37" s="96" t="e">
        <f ca="true">+IF(AND(ISNUMBER(OFFSET('Sanitation Data'!$D$10,0,10*ROW('Sanitation Data'!D31))),'Data Summary'!CM37="Yes"),OFFSET('Sanitation Data'!$D$10,0,10*ROW('Sanitation Data'!D31)),NA())</f>
        <v>#N/A</v>
      </c>
      <c r="Y37" s="96" t="e">
        <f ca="true">+IF(AND(ISNUMBER(OFFSET('Sanitation Data'!$D$11,0,10*ROW('Sanitation Data'!D31))),'Data Summary'!CN37="Yes"),OFFSET('Sanitation Data'!$D$11,0,10*ROW('Sanitation Data'!D31)),NA())</f>
        <v>#N/A</v>
      </c>
      <c r="Z37" s="96" t="e">
        <f ca="true">+IF(AND(ISNUMBER(OFFSET('Sanitation Data'!$D$12,0,10*ROW('Sanitation Data'!D31))),'Data Summary'!CO37="Yes"),OFFSET('Sanitation Data'!$D$12,0,10*ROW('Sanitation Data'!D31)),NA())</f>
        <v>#N/A</v>
      </c>
      <c r="AA37" s="96" t="e">
        <f ca="true">+IF(AND(ISNUMBER(OFFSET('Sanitation Data'!$E$4,0,10*ROW('Sanitation Data'!E31))),'Data Summary'!CP37="Yes"),100-OFFSET('Sanitation Data'!$E$4,0,10*ROW('Sanitation Data'!E31)),NA())</f>
        <v>#N/A</v>
      </c>
      <c r="AB37" s="96" t="e">
        <f ca="true">+IF(AND(ISNUMBER(OFFSET('Sanitation Data'!$E$6,0,10*ROW('Sanitation Data'!E31))),'Data Summary'!CQ37="Yes"),OFFSET('Sanitation Data'!$E$6,0,10*ROW('Sanitation Data'!E31)),NA())</f>
        <v>#N/A</v>
      </c>
      <c r="AC37" s="96" t="e">
        <f ca="true">+IF(AND(ISNUMBER(OFFSET('Sanitation Data'!$E$10,0,10*ROW('Sanitation Data'!E31))),'Data Summary'!CR37="Yes"),OFFSET('Sanitation Data'!$E$10,0,10*ROW('Sanitation Data'!E31)),NA())</f>
        <v>#N/A</v>
      </c>
      <c r="AD37" s="96" t="e">
        <f ca="true">+IF(AND(ISNUMBER(OFFSET('Sanitation Data'!$E$11,0,10*ROW('Sanitation Data'!E31))),'Data Summary'!CS37="Yes"),OFFSET('Sanitation Data'!$E$11,0,10*ROW('Sanitation Data'!E31)),NA())</f>
        <v>#N/A</v>
      </c>
      <c r="AE37" s="96" t="e">
        <f ca="true">+IF(AND(ISNUMBER(OFFSET('Sanitation Data'!$E$12,0,10*ROW('Sanitation Data'!E31))),'Data Summary'!CT37="Yes"),OFFSET('Sanitation Data'!$E$12,0,10*ROW('Sanitation Data'!E31)),NA())</f>
        <v>#N/A</v>
      </c>
      <c r="AF37" s="96" t="e">
        <f ca="true">+IF(AND(ISNUMBER(OFFSET('Sanitation Data'!$F$4,0,10*ROW('Sanitation Data'!F31))),'Data Summary'!CU37="Yes"),100-OFFSET('Sanitation Data'!$F$4,0,10*ROW('Sanitation Data'!F31)),NA())</f>
        <v>#N/A</v>
      </c>
      <c r="AG37" s="96" t="e">
        <f ca="true">+IF(AND(ISNUMBER(OFFSET('Sanitation Data'!$F$6,0,10*ROW('Sanitation Data'!F31))),'Data Summary'!CV37="Yes"),OFFSET('Sanitation Data'!$F$6,0,10*ROW('Sanitation Data'!F31)),NA())</f>
        <v>#N/A</v>
      </c>
      <c r="AH37" s="96" t="e">
        <f ca="true">+IF(AND(ISNUMBER(OFFSET('Sanitation Data'!$F$10,0,10*ROW('Sanitation Data'!F31))),'Data Summary'!CW37="Yes"),OFFSET('Sanitation Data'!$F$10,0,10*ROW('Sanitation Data'!F31)),NA())</f>
        <v>#N/A</v>
      </c>
      <c r="AI37" s="96" t="e">
        <f ca="true">+IF(AND(ISNUMBER(OFFSET('Sanitation Data'!$F$11,0,10*ROW('Sanitation Data'!F31))),'Data Summary'!CX37="Yes"),OFFSET('Sanitation Data'!$F$11,0,10*ROW('Sanitation Data'!F31)),NA())</f>
        <v>#N/A</v>
      </c>
      <c r="AJ37" s="96" t="e">
        <f ca="true">+IF(AND(ISNUMBER(OFFSET('Sanitation Data'!$F$12,0,10*ROW('Sanitation Data'!F31))),'Data Summary'!CY37="Yes"),OFFSET('Sanitation Data'!$F$12,0,10*ROW('Sanitation Data'!F31)),NA())</f>
        <v>#N/A</v>
      </c>
      <c r="AK37" s="96" t="e">
        <f ca="true">+IF(AND(ISNUMBER(OFFSET('Sanitation Data'!$G$4,0,10*ROW('Sanitation Data'!G31))),'Data Summary'!CZ37="Yes"),100-OFFSET('Sanitation Data'!$G$4,0,10*ROW('Sanitation Data'!G31)),NA())</f>
        <v>#N/A</v>
      </c>
      <c r="AL37" s="96" t="e">
        <f ca="true">+IF(AND(ISNUMBER(OFFSET('Sanitation Data'!$G$6,0,10*ROW('Sanitation Data'!G31))),'Data Summary'!DA37="Yes"),OFFSET('Sanitation Data'!$G$6,0,10*ROW('Sanitation Data'!G31)),NA())</f>
        <v>#N/A</v>
      </c>
      <c r="AM37" s="96" t="e">
        <f ca="true">+IF(AND(ISNUMBER(OFFSET('Sanitation Data'!$G$10,0,10*ROW('Sanitation Data'!G31))),'Data Summary'!DB37="Yes"),OFFSET('Sanitation Data'!$G$10,0,10*ROW('Sanitation Data'!G31)),NA())</f>
        <v>#N/A</v>
      </c>
      <c r="AN37" s="96" t="e">
        <f ca="true">+IF(AND(ISNUMBER(OFFSET('Sanitation Data'!$G$11,0,10*ROW('Sanitation Data'!G31))),'Data Summary'!DC37="Yes"),OFFSET('Sanitation Data'!$G$11,0,10*ROW('Sanitation Data'!G31)),NA())</f>
        <v>#N/A</v>
      </c>
      <c r="AO37" s="96" t="e">
        <f ca="true">+IF(AND(ISNUMBER(OFFSET('Sanitation Data'!$G$12,0,10*ROW('Sanitation Data'!G31))),'Data Summary'!DD37="Yes"),OFFSET('Sanitation Data'!$G$12,0,10*ROW('Sanitation Data'!G31)),NA())</f>
        <v>#N/A</v>
      </c>
      <c r="AP37" s="96" t="e">
        <f ca="true">+IF(AND(ISNUMBER(OFFSET('Sanitation Data'!$H$4,0,10*ROW('Sanitation Data'!H31))),'Data Summary'!DE37="Yes"),100-OFFSET('Sanitation Data'!$H$4,0,10*ROW('Sanitation Data'!H31)),NA())</f>
        <v>#N/A</v>
      </c>
      <c r="AQ37" s="96" t="e">
        <f ca="true">+IF(AND(ISNUMBER(OFFSET('Sanitation Data'!$H$6,0,10*ROW('Sanitation Data'!H31))),'Data Summary'!DF37="Yes"),OFFSET('Sanitation Data'!$H$6,0,10*ROW('Sanitation Data'!H31)),NA())</f>
        <v>#N/A</v>
      </c>
      <c r="AR37" s="96" t="e">
        <f ca="true">+IF(AND(ISNUMBER(OFFSET('Sanitation Data'!$H$10,0,10*ROW('Sanitation Data'!H31))),'Data Summary'!DG37="Yes"),OFFSET('Sanitation Data'!$H$10,0,10*ROW('Sanitation Data'!H31)),NA())</f>
        <v>#N/A</v>
      </c>
      <c r="AS37" s="96" t="e">
        <f ca="true">+IF(AND(ISNUMBER(OFFSET('Sanitation Data'!$H$11,0,10*ROW('Sanitation Data'!H31))),'Data Summary'!DH37="Yes"),OFFSET('Sanitation Data'!$H$11,0,10*ROW('Sanitation Data'!H31)),NA())</f>
        <v>#N/A</v>
      </c>
      <c r="AT37" s="96" t="e">
        <f ca="true">+IF(AND(ISNUMBER(OFFSET('Sanitation Data'!$H$12,0,10*ROW('Sanitation Data'!H31))),'Data Summary'!DI37="Yes"),OFFSET('Sanitation Data'!$H$12,0,10*ROW('Sanitation Data'!H31)),NA())</f>
        <v>#N/A</v>
      </c>
      <c r="AU37" s="96" t="e">
        <f ca="true">+IF(AND(ISNUMBER(OFFSET('Sanitation Data'!$I$4,0,10*ROW('Sanitation Data'!I31))),'Data Summary'!DJ37="Yes"),100-OFFSET('Sanitation Data'!$I$4,0,10*ROW('Sanitation Data'!I31)),NA())</f>
        <v>#N/A</v>
      </c>
      <c r="AV37" s="96" t="e">
        <f ca="true">+IF(AND(ISNUMBER(OFFSET('Sanitation Data'!$I$6,0,10*ROW('Sanitation Data'!I31))),'Data Summary'!DK37="Yes"),OFFSET('Sanitation Data'!$I$6,0,10*ROW('Sanitation Data'!I31)),NA())</f>
        <v>#N/A</v>
      </c>
      <c r="AW37" s="96" t="e">
        <f ca="true">+IF(AND(ISNUMBER(OFFSET('Sanitation Data'!$I$10,0,10*ROW('Sanitation Data'!I31))),'Data Summary'!DL37="Yes"),OFFSET('Sanitation Data'!$I$10,0,10*ROW('Sanitation Data'!I31)),NA())</f>
        <v>#N/A</v>
      </c>
      <c r="AX37" s="96" t="e">
        <f ca="true">+IF(AND(ISNUMBER(OFFSET('Sanitation Data'!$I$11,0,10*ROW('Sanitation Data'!I31))),'Data Summary'!DM37="Yes"),OFFSET('Sanitation Data'!$I$11,0,10*ROW('Sanitation Data'!I31)),NA())</f>
        <v>#N/A</v>
      </c>
      <c r="AY37" s="96" t="e">
        <f ca="true">+IF(AND(ISNUMBER(OFFSET('Sanitation Data'!$I$12,0,10*ROW('Sanitation Data'!I31))),'Data Summary'!DN37="Yes"),OFFSET('Sanitation Data'!$I$12,0,10*ROW('Sanitation Data'!I31)),NA())</f>
        <v>#N/A</v>
      </c>
      <c r="AZ37" s="97" t="e">
        <f ca="true">+IF(AND(ISNUMBER(OFFSET('Hygiene Data'!$D$5,0,10*ROW('Hygiene Data'!D31))),'Data Summary'!DO37="Yes"),OFFSET('Hygiene Data'!$D$5,0,10*ROW('Hygiene Data'!D31)),NA())</f>
        <v>#N/A</v>
      </c>
      <c r="BA37" s="97" t="e">
        <f ca="true">+IF(AND(ISNUMBER(OFFSET('Hygiene Data'!$D$7,0,10*ROW('Hygiene Data'!D31))),'Data Summary'!DP37="Yes"),OFFSET('Hygiene Data'!$D$7,0,10*ROW('Hygiene Data'!D31)),NA())</f>
        <v>#N/A</v>
      </c>
      <c r="BB37" s="97" t="e">
        <f ca="true">+IF(AND(ISNUMBER(OFFSET('Hygiene Data'!$D$9,0,10*ROW('Hygiene Data'!D31))),'Data Summary'!DQ37="Yes"),OFFSET('Hygiene Data'!$D$9,0,10*ROW('Hygiene Data'!D31)),NA())</f>
        <v>#N/A</v>
      </c>
      <c r="BC37" s="97" t="e">
        <f ca="true">+IF(AND(ISNUMBER(OFFSET('Hygiene Data'!$E$5,0,10*ROW('Hygiene Data'!E31))),'Data Summary'!DR37="Yes"),OFFSET('Hygiene Data'!$E$5,0,10*ROW('Hygiene Data'!E31)),NA())</f>
        <v>#N/A</v>
      </c>
      <c r="BD37" s="97" t="e">
        <f ca="true">+IF(AND(ISNUMBER(OFFSET('Hygiene Data'!$E$7,0,10*ROW('Hygiene Data'!E31))),'Data Summary'!DS37="Yes"),OFFSET('Hygiene Data'!$E$7,0,10*ROW('Hygiene Data'!E31)),NA())</f>
        <v>#N/A</v>
      </c>
      <c r="BE37" s="97" t="e">
        <f ca="true">+IF(AND(ISNUMBER(OFFSET('Hygiene Data'!$E$9,0,10*ROW('Hygiene Data'!E31))),'Data Summary'!DT37="Yes"),OFFSET('Hygiene Data'!$E$9,0,10*ROW('Hygiene Data'!E31)),NA())</f>
        <v>#N/A</v>
      </c>
      <c r="BF37" s="97" t="e">
        <f ca="true">+IF(AND(ISNUMBER(OFFSET('Hygiene Data'!$F$5,0,10*ROW('Hygiene Data'!F31))),'Data Summary'!DU37="Yes"),OFFSET('Hygiene Data'!$F$5,0,10*ROW('Hygiene Data'!F31)),NA())</f>
        <v>#N/A</v>
      </c>
      <c r="BG37" s="97" t="e">
        <f ca="true">+IF(AND(ISNUMBER(OFFSET('Hygiene Data'!$F$7,0,10*ROW('Hygiene Data'!F31))),'Data Summary'!DV37="Yes"),OFFSET('Hygiene Data'!$F$7,0,10*ROW('Hygiene Data'!F31)),NA())</f>
        <v>#N/A</v>
      </c>
      <c r="BH37" s="97" t="e">
        <f ca="true">+IF(AND(ISNUMBER(OFFSET('Hygiene Data'!$F$9,0,10*ROW('Hygiene Data'!F31))),'Data Summary'!DW37="Yes"),OFFSET('Hygiene Data'!$F$9,0,10*ROW('Hygiene Data'!F31)),NA())</f>
        <v>#N/A</v>
      </c>
      <c r="BI37" s="97" t="e">
        <f ca="true">+IF(AND(ISNUMBER(OFFSET('Hygiene Data'!$G$5,0,10*ROW('Hygiene Data'!G31))),'Data Summary'!DX37="Yes"),OFFSET('Hygiene Data'!$G$5,0,10*ROW('Hygiene Data'!G31)),NA())</f>
        <v>#N/A</v>
      </c>
      <c r="BJ37" s="97" t="e">
        <f ca="true">+IF(AND(ISNUMBER(OFFSET('Hygiene Data'!$G$7,0,10*ROW('Hygiene Data'!G31))),'Data Summary'!DY37="Yes"),OFFSET('Hygiene Data'!$G$7,0,10*ROW('Hygiene Data'!G31)),NA())</f>
        <v>#N/A</v>
      </c>
      <c r="BK37" s="97" t="e">
        <f ca="true">+IF(AND(ISNUMBER(OFFSET('Hygiene Data'!$G$9,0,10*ROW('Hygiene Data'!G31))),'Data Summary'!DZ37="Yes"),OFFSET('Hygiene Data'!$G$9,0,10*ROW('Hygiene Data'!G31)),NA())</f>
        <v>#N/A</v>
      </c>
      <c r="BL37" s="97" t="e">
        <f ca="true">+IF(AND(ISNUMBER(OFFSET('Hygiene Data'!$H$5,0,10*ROW('Hygiene Data'!H31))),'Data Summary'!EA37="Yes"),OFFSET('Hygiene Data'!$H$5,0,10*ROW('Hygiene Data'!H31)),NA())</f>
        <v>#N/A</v>
      </c>
      <c r="BM37" s="97" t="e">
        <f ca="true">+IF(AND(ISNUMBER(OFFSET('Hygiene Data'!$H$7,0,10*ROW('Hygiene Data'!H31))),'Data Summary'!EB37="Yes"),OFFSET('Hygiene Data'!$H$7,0,10*ROW('Hygiene Data'!H31)),NA())</f>
        <v>#N/A</v>
      </c>
      <c r="BN37" s="97" t="e">
        <f ca="true">+IF(AND(ISNUMBER(OFFSET('Hygiene Data'!$H$9,0,10*ROW('Hygiene Data'!H31))),'Data Summary'!EC37="Yes"),OFFSET('Hygiene Data'!$H$9,0,10*ROW('Hygiene Data'!H31)),NA())</f>
        <v>#N/A</v>
      </c>
      <c r="BO37" s="97" t="e">
        <f ca="true">+IF(AND(ISNUMBER(OFFSET('Hygiene Data'!$I$5,0,10*ROW('Hygiene Data'!I31))),'Data Summary'!ED37="Yes"),OFFSET('Hygiene Data'!$I$5,0,10*ROW('Hygiene Data'!I31)),NA())</f>
        <v>#N/A</v>
      </c>
      <c r="BP37" s="97" t="e">
        <f ca="true">+IF(AND(ISNUMBER(OFFSET('Hygiene Data'!$I$7,0,10*ROW('Hygiene Data'!I31))),'Data Summary'!EE37="Yes"),OFFSET('Hygiene Data'!$I$7,0,10*ROW('Hygiene Data'!I31)),NA())</f>
        <v>#N/A</v>
      </c>
      <c r="BQ37" s="97"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6" t="str">
        <f ca="true">+IF(ISTEXT('Data Summary'!B38),'Data Summary'!B38,"")</f>
        <v/>
      </c>
      <c r="C38" s="330" t="e">
        <f ca="true">+VALUE('Data Summary'!C38)</f>
        <v>#VALUE!</v>
      </c>
      <c r="D38" s="95" t="e">
        <f ca="true">+IF(AND(ISNUMBER(OFFSET('Water Data'!$D$4,0,10*ROW('Water Data'!D32))),'Data Summary'!BS38="Yes"),100-OFFSET('Water Data'!$D$4,0,10*ROW('Water Data'!D32)),NA())</f>
        <v>#N/A</v>
      </c>
      <c r="E38" s="95" t="e">
        <f ca="true">+IF(AND(ISNUMBER(OFFSET('Water Data'!$D$6,0,10*ROW('Water Data'!D32))),'Data Summary'!BT38="Yes"),OFFSET('Water Data'!$D$6,0,10*ROW('Water Data'!D32)),NA())</f>
        <v>#N/A</v>
      </c>
      <c r="F38" s="95" t="e">
        <f ca="true">+IF(AND(ISNUMBER(OFFSET('Water Data'!$D$9,0,10*ROW('Water Data'!D32))),'Data Summary'!BU38="Yes"),OFFSET('Water Data'!$D$9,0,10*ROW('Water Data'!D32)),NA())</f>
        <v>#N/A</v>
      </c>
      <c r="G38" s="95" t="e">
        <f ca="true">+IF(AND(ISNUMBER(OFFSET('Water Data'!$E$4,0,10*ROW('Water Data'!E32))),'Data Summary'!BV38="Yes"),100-OFFSET('Water Data'!$E$4,0,10*ROW('Water Data'!E32)),NA())</f>
        <v>#N/A</v>
      </c>
      <c r="H38" s="95" t="e">
        <f ca="true">+IF(AND(ISNUMBER(OFFSET('Water Data'!$E$6,0,10*ROW('Water Data'!E32))),'Data Summary'!BW38="Yes"),OFFSET('Water Data'!$E$6,0,10*ROW('Water Data'!E32)),NA())</f>
        <v>#N/A</v>
      </c>
      <c r="I38" s="95" t="e">
        <f ca="true">+IF(AND(ISNUMBER(OFFSET('Water Data'!$E$9,0,10*ROW('Water Data'!E32))),'Data Summary'!BX38="Yes"),OFFSET('Water Data'!$E$9,0,10*ROW('Water Data'!E32)),NA())</f>
        <v>#N/A</v>
      </c>
      <c r="J38" s="95" t="e">
        <f ca="true">+IF(AND(ISNUMBER(OFFSET('Water Data'!$F$4,0,10*ROW('Water Data'!F32))),'Data Summary'!BY38="Yes"),100-OFFSET('Water Data'!$F$4,0,10*ROW('Water Data'!F32)),NA())</f>
        <v>#N/A</v>
      </c>
      <c r="K38" s="95" t="e">
        <f ca="true">+IF(AND(ISNUMBER(OFFSET('Water Data'!$F$6,0,10*ROW('Water Data'!F32))),'Data Summary'!BZ38="Yes"),OFFSET('Water Data'!$F$6,0,10*ROW('Water Data'!F32)),NA())</f>
        <v>#N/A</v>
      </c>
      <c r="L38" s="95" t="e">
        <f ca="true">+IF(AND(ISNUMBER(OFFSET('Water Data'!$F$9,0,10*ROW('Water Data'!F32))),'Data Summary'!CA38="Yes"),OFFSET('Water Data'!$F$9,0,10*ROW('Water Data'!F32)),NA())</f>
        <v>#N/A</v>
      </c>
      <c r="M38" s="95" t="e">
        <f ca="true">+IF(AND(ISNUMBER(OFFSET('Water Data'!$G$4,0,10*ROW('Water Data'!G32))),'Data Summary'!CB38="Yes"),100-OFFSET('Water Data'!$G$4,0,10*ROW('Water Data'!G32)),NA())</f>
        <v>#N/A</v>
      </c>
      <c r="N38" s="95" t="e">
        <f ca="true">+IF(AND(ISNUMBER(OFFSET('Water Data'!$G$6,0,10*ROW('Water Data'!G32))),'Data Summary'!CC38="Yes"),OFFSET('Water Data'!$G$6,0,10*ROW('Water Data'!G32)),NA())</f>
        <v>#N/A</v>
      </c>
      <c r="O38" s="95" t="e">
        <f ca="true">+IF(AND(ISNUMBER(OFFSET('Water Data'!$G$9,0,10*ROW('Water Data'!G32))),'Data Summary'!CD38="Yes"),OFFSET('Water Data'!$G$9,0,10*ROW('Water Data'!G32)),NA())</f>
        <v>#N/A</v>
      </c>
      <c r="P38" s="95" t="e">
        <f ca="true">+IF(AND(ISNUMBER(OFFSET('Water Data'!$H$4,0,10*ROW('Water Data'!H32))),'Data Summary'!CE38="Yes"),100-OFFSET('Water Data'!$H$4,0,10*ROW('Water Data'!H32)),NA())</f>
        <v>#N/A</v>
      </c>
      <c r="Q38" s="95" t="e">
        <f ca="true">+IF(AND(ISNUMBER(OFFSET('Water Data'!$H$6,0,10*ROW('Water Data'!H32))),'Data Summary'!CF38="Yes"),OFFSET('Water Data'!$H$6,0,10*ROW('Water Data'!H32)),NA())</f>
        <v>#N/A</v>
      </c>
      <c r="R38" s="95" t="e">
        <f ca="true">+IF(AND(ISNUMBER(OFFSET('Water Data'!$H$9,0,10*ROW('Water Data'!H32))),'Data Summary'!CG38="Yes"),OFFSET('Water Data'!$H$9,0,10*ROW('Water Data'!H32)),NA())</f>
        <v>#N/A</v>
      </c>
      <c r="S38" s="95" t="e">
        <f ca="true">+IF(AND(ISNUMBER(OFFSET('Water Data'!$I$4,0,10*ROW('Water Data'!I32))),'Data Summary'!CH38="Yes"),100-OFFSET('Water Data'!$I$4,0,10*ROW('Water Data'!I32)),NA())</f>
        <v>#N/A</v>
      </c>
      <c r="T38" s="95" t="e">
        <f ca="true">+IF(AND(ISNUMBER(OFFSET('Water Data'!$I$6,0,10*ROW('Water Data'!I32))),'Data Summary'!CI38="Yes"),OFFSET('Water Data'!$I$6,0,10*ROW('Water Data'!I32)),NA())</f>
        <v>#N/A</v>
      </c>
      <c r="U38" s="95" t="e">
        <f ca="true">+IF(AND(ISNUMBER(OFFSET('Water Data'!$I$9,0,10*ROW('Water Data'!I32))),'Data Summary'!CJ38="Yes"),OFFSET('Water Data'!$I$9,0,10*ROW('Water Data'!I32)),NA())</f>
        <v>#N/A</v>
      </c>
      <c r="V38" s="96" t="e">
        <f ca="true">+IF(AND(ISNUMBER(OFFSET('Sanitation Data'!$D$4,0,10*ROW('Sanitation Data'!D32))),'Data Summary'!CK38="Yes"),100-OFFSET('Sanitation Data'!$D$4,0,10*ROW('Sanitation Data'!D32)),NA())</f>
        <v>#N/A</v>
      </c>
      <c r="W38" s="96" t="e">
        <f ca="true">+IF(AND(ISNUMBER(OFFSET('Sanitation Data'!$D$6,0,10*ROW('Sanitation Data'!D32))),'Data Summary'!CL38="Yes"),OFFSET('Sanitation Data'!$D$6,0,10*ROW('Sanitation Data'!D32)),NA())</f>
        <v>#N/A</v>
      </c>
      <c r="X38" s="96" t="e">
        <f ca="true">+IF(AND(ISNUMBER(OFFSET('Sanitation Data'!$D$10,0,10*ROW('Sanitation Data'!D32))),'Data Summary'!CM38="Yes"),OFFSET('Sanitation Data'!$D$10,0,10*ROW('Sanitation Data'!D32)),NA())</f>
        <v>#N/A</v>
      </c>
      <c r="Y38" s="96" t="e">
        <f ca="true">+IF(AND(ISNUMBER(OFFSET('Sanitation Data'!$D$11,0,10*ROW('Sanitation Data'!D32))),'Data Summary'!CN38="Yes"),OFFSET('Sanitation Data'!$D$11,0,10*ROW('Sanitation Data'!D32)),NA())</f>
        <v>#N/A</v>
      </c>
      <c r="Z38" s="96" t="e">
        <f ca="true">+IF(AND(ISNUMBER(OFFSET('Sanitation Data'!$D$12,0,10*ROW('Sanitation Data'!D32))),'Data Summary'!CO38="Yes"),OFFSET('Sanitation Data'!$D$12,0,10*ROW('Sanitation Data'!D32)),NA())</f>
        <v>#N/A</v>
      </c>
      <c r="AA38" s="96" t="e">
        <f ca="true">+IF(AND(ISNUMBER(OFFSET('Sanitation Data'!$E$4,0,10*ROW('Sanitation Data'!E32))),'Data Summary'!CP38="Yes"),100-OFFSET('Sanitation Data'!$E$4,0,10*ROW('Sanitation Data'!E32)),NA())</f>
        <v>#N/A</v>
      </c>
      <c r="AB38" s="96" t="e">
        <f ca="true">+IF(AND(ISNUMBER(OFFSET('Sanitation Data'!$E$6,0,10*ROW('Sanitation Data'!E32))),'Data Summary'!CQ38="Yes"),OFFSET('Sanitation Data'!$E$6,0,10*ROW('Sanitation Data'!E32)),NA())</f>
        <v>#N/A</v>
      </c>
      <c r="AC38" s="96" t="e">
        <f ca="true">+IF(AND(ISNUMBER(OFFSET('Sanitation Data'!$E$10,0,10*ROW('Sanitation Data'!E32))),'Data Summary'!CR38="Yes"),OFFSET('Sanitation Data'!$E$10,0,10*ROW('Sanitation Data'!E32)),NA())</f>
        <v>#N/A</v>
      </c>
      <c r="AD38" s="96" t="e">
        <f ca="true">+IF(AND(ISNUMBER(OFFSET('Sanitation Data'!$E$11,0,10*ROW('Sanitation Data'!E32))),'Data Summary'!CS38="Yes"),OFFSET('Sanitation Data'!$E$11,0,10*ROW('Sanitation Data'!E32)),NA())</f>
        <v>#N/A</v>
      </c>
      <c r="AE38" s="96" t="e">
        <f ca="true">+IF(AND(ISNUMBER(OFFSET('Sanitation Data'!$E$12,0,10*ROW('Sanitation Data'!E32))),'Data Summary'!CT38="Yes"),OFFSET('Sanitation Data'!$E$12,0,10*ROW('Sanitation Data'!E32)),NA())</f>
        <v>#N/A</v>
      </c>
      <c r="AF38" s="96" t="e">
        <f ca="true">+IF(AND(ISNUMBER(OFFSET('Sanitation Data'!$F$4,0,10*ROW('Sanitation Data'!F32))),'Data Summary'!CU38="Yes"),100-OFFSET('Sanitation Data'!$F$4,0,10*ROW('Sanitation Data'!F32)),NA())</f>
        <v>#N/A</v>
      </c>
      <c r="AG38" s="96" t="e">
        <f ca="true">+IF(AND(ISNUMBER(OFFSET('Sanitation Data'!$F$6,0,10*ROW('Sanitation Data'!F32))),'Data Summary'!CV38="Yes"),OFFSET('Sanitation Data'!$F$6,0,10*ROW('Sanitation Data'!F32)),NA())</f>
        <v>#N/A</v>
      </c>
      <c r="AH38" s="96" t="e">
        <f ca="true">+IF(AND(ISNUMBER(OFFSET('Sanitation Data'!$F$10,0,10*ROW('Sanitation Data'!F32))),'Data Summary'!CW38="Yes"),OFFSET('Sanitation Data'!$F$10,0,10*ROW('Sanitation Data'!F32)),NA())</f>
        <v>#N/A</v>
      </c>
      <c r="AI38" s="96" t="e">
        <f ca="true">+IF(AND(ISNUMBER(OFFSET('Sanitation Data'!$F$11,0,10*ROW('Sanitation Data'!F32))),'Data Summary'!CX38="Yes"),OFFSET('Sanitation Data'!$F$11,0,10*ROW('Sanitation Data'!F32)),NA())</f>
        <v>#N/A</v>
      </c>
      <c r="AJ38" s="96" t="e">
        <f ca="true">+IF(AND(ISNUMBER(OFFSET('Sanitation Data'!$F$12,0,10*ROW('Sanitation Data'!F32))),'Data Summary'!CY38="Yes"),OFFSET('Sanitation Data'!$F$12,0,10*ROW('Sanitation Data'!F32)),NA())</f>
        <v>#N/A</v>
      </c>
      <c r="AK38" s="96" t="e">
        <f ca="true">+IF(AND(ISNUMBER(OFFSET('Sanitation Data'!$G$4,0,10*ROW('Sanitation Data'!G32))),'Data Summary'!CZ38="Yes"),100-OFFSET('Sanitation Data'!$G$4,0,10*ROW('Sanitation Data'!G32)),NA())</f>
        <v>#N/A</v>
      </c>
      <c r="AL38" s="96" t="e">
        <f ca="true">+IF(AND(ISNUMBER(OFFSET('Sanitation Data'!$G$6,0,10*ROW('Sanitation Data'!G32))),'Data Summary'!DA38="Yes"),OFFSET('Sanitation Data'!$G$6,0,10*ROW('Sanitation Data'!G32)),NA())</f>
        <v>#N/A</v>
      </c>
      <c r="AM38" s="96" t="e">
        <f ca="true">+IF(AND(ISNUMBER(OFFSET('Sanitation Data'!$G$10,0,10*ROW('Sanitation Data'!G32))),'Data Summary'!DB38="Yes"),OFFSET('Sanitation Data'!$G$10,0,10*ROW('Sanitation Data'!G32)),NA())</f>
        <v>#N/A</v>
      </c>
      <c r="AN38" s="96" t="e">
        <f ca="true">+IF(AND(ISNUMBER(OFFSET('Sanitation Data'!$G$11,0,10*ROW('Sanitation Data'!G32))),'Data Summary'!DC38="Yes"),OFFSET('Sanitation Data'!$G$11,0,10*ROW('Sanitation Data'!G32)),NA())</f>
        <v>#N/A</v>
      </c>
      <c r="AO38" s="96" t="e">
        <f ca="true">+IF(AND(ISNUMBER(OFFSET('Sanitation Data'!$G$12,0,10*ROW('Sanitation Data'!G32))),'Data Summary'!DD38="Yes"),OFFSET('Sanitation Data'!$G$12,0,10*ROW('Sanitation Data'!G32)),NA())</f>
        <v>#N/A</v>
      </c>
      <c r="AP38" s="96" t="e">
        <f ca="true">+IF(AND(ISNUMBER(OFFSET('Sanitation Data'!$H$4,0,10*ROW('Sanitation Data'!H32))),'Data Summary'!DE38="Yes"),100-OFFSET('Sanitation Data'!$H$4,0,10*ROW('Sanitation Data'!H32)),NA())</f>
        <v>#N/A</v>
      </c>
      <c r="AQ38" s="96" t="e">
        <f ca="true">+IF(AND(ISNUMBER(OFFSET('Sanitation Data'!$H$6,0,10*ROW('Sanitation Data'!H32))),'Data Summary'!DF38="Yes"),OFFSET('Sanitation Data'!$H$6,0,10*ROW('Sanitation Data'!H32)),NA())</f>
        <v>#N/A</v>
      </c>
      <c r="AR38" s="96" t="e">
        <f ca="true">+IF(AND(ISNUMBER(OFFSET('Sanitation Data'!$H$10,0,10*ROW('Sanitation Data'!H32))),'Data Summary'!DG38="Yes"),OFFSET('Sanitation Data'!$H$10,0,10*ROW('Sanitation Data'!H32)),NA())</f>
        <v>#N/A</v>
      </c>
      <c r="AS38" s="96" t="e">
        <f ca="true">+IF(AND(ISNUMBER(OFFSET('Sanitation Data'!$H$11,0,10*ROW('Sanitation Data'!H32))),'Data Summary'!DH38="Yes"),OFFSET('Sanitation Data'!$H$11,0,10*ROW('Sanitation Data'!H32)),NA())</f>
        <v>#N/A</v>
      </c>
      <c r="AT38" s="96" t="e">
        <f ca="true">+IF(AND(ISNUMBER(OFFSET('Sanitation Data'!$H$12,0,10*ROW('Sanitation Data'!H32))),'Data Summary'!DI38="Yes"),OFFSET('Sanitation Data'!$H$12,0,10*ROW('Sanitation Data'!H32)),NA())</f>
        <v>#N/A</v>
      </c>
      <c r="AU38" s="96" t="e">
        <f ca="true">+IF(AND(ISNUMBER(OFFSET('Sanitation Data'!$I$4,0,10*ROW('Sanitation Data'!I32))),'Data Summary'!DJ38="Yes"),100-OFFSET('Sanitation Data'!$I$4,0,10*ROW('Sanitation Data'!I32)),NA())</f>
        <v>#N/A</v>
      </c>
      <c r="AV38" s="96" t="e">
        <f ca="true">+IF(AND(ISNUMBER(OFFSET('Sanitation Data'!$I$6,0,10*ROW('Sanitation Data'!I32))),'Data Summary'!DK38="Yes"),OFFSET('Sanitation Data'!$I$6,0,10*ROW('Sanitation Data'!I32)),NA())</f>
        <v>#N/A</v>
      </c>
      <c r="AW38" s="96" t="e">
        <f ca="true">+IF(AND(ISNUMBER(OFFSET('Sanitation Data'!$I$10,0,10*ROW('Sanitation Data'!I32))),'Data Summary'!DL38="Yes"),OFFSET('Sanitation Data'!$I$10,0,10*ROW('Sanitation Data'!I32)),NA())</f>
        <v>#N/A</v>
      </c>
      <c r="AX38" s="96" t="e">
        <f ca="true">+IF(AND(ISNUMBER(OFFSET('Sanitation Data'!$I$11,0,10*ROW('Sanitation Data'!I32))),'Data Summary'!DM38="Yes"),OFFSET('Sanitation Data'!$I$11,0,10*ROW('Sanitation Data'!I32)),NA())</f>
        <v>#N/A</v>
      </c>
      <c r="AY38" s="96" t="e">
        <f ca="true">+IF(AND(ISNUMBER(OFFSET('Sanitation Data'!$I$12,0,10*ROW('Sanitation Data'!I32))),'Data Summary'!DN38="Yes"),OFFSET('Sanitation Data'!$I$12,0,10*ROW('Sanitation Data'!I32)),NA())</f>
        <v>#N/A</v>
      </c>
      <c r="AZ38" s="97" t="e">
        <f ca="true">+IF(AND(ISNUMBER(OFFSET('Hygiene Data'!$D$5,0,10*ROW('Hygiene Data'!D32))),'Data Summary'!DO38="Yes"),OFFSET('Hygiene Data'!$D$5,0,10*ROW('Hygiene Data'!D32)),NA())</f>
        <v>#N/A</v>
      </c>
      <c r="BA38" s="97" t="e">
        <f ca="true">+IF(AND(ISNUMBER(OFFSET('Hygiene Data'!$D$7,0,10*ROW('Hygiene Data'!D32))),'Data Summary'!DP38="Yes"),OFFSET('Hygiene Data'!$D$7,0,10*ROW('Hygiene Data'!D32)),NA())</f>
        <v>#N/A</v>
      </c>
      <c r="BB38" s="97" t="e">
        <f ca="true">+IF(AND(ISNUMBER(OFFSET('Hygiene Data'!$D$9,0,10*ROW('Hygiene Data'!D32))),'Data Summary'!DQ38="Yes"),OFFSET('Hygiene Data'!$D$9,0,10*ROW('Hygiene Data'!D32)),NA())</f>
        <v>#N/A</v>
      </c>
      <c r="BC38" s="97" t="e">
        <f ca="true">+IF(AND(ISNUMBER(OFFSET('Hygiene Data'!$E$5,0,10*ROW('Hygiene Data'!E32))),'Data Summary'!DR38="Yes"),OFFSET('Hygiene Data'!$E$5,0,10*ROW('Hygiene Data'!E32)),NA())</f>
        <v>#N/A</v>
      </c>
      <c r="BD38" s="97" t="e">
        <f ca="true">+IF(AND(ISNUMBER(OFFSET('Hygiene Data'!$E$7,0,10*ROW('Hygiene Data'!E32))),'Data Summary'!DS38="Yes"),OFFSET('Hygiene Data'!$E$7,0,10*ROW('Hygiene Data'!E32)),NA())</f>
        <v>#N/A</v>
      </c>
      <c r="BE38" s="97" t="e">
        <f ca="true">+IF(AND(ISNUMBER(OFFSET('Hygiene Data'!$E$9,0,10*ROW('Hygiene Data'!E32))),'Data Summary'!DT38="Yes"),OFFSET('Hygiene Data'!$E$9,0,10*ROW('Hygiene Data'!E32)),NA())</f>
        <v>#N/A</v>
      </c>
      <c r="BF38" s="97" t="e">
        <f ca="true">+IF(AND(ISNUMBER(OFFSET('Hygiene Data'!$F$5,0,10*ROW('Hygiene Data'!F32))),'Data Summary'!DU38="Yes"),OFFSET('Hygiene Data'!$F$5,0,10*ROW('Hygiene Data'!F32)),NA())</f>
        <v>#N/A</v>
      </c>
      <c r="BG38" s="97" t="e">
        <f ca="true">+IF(AND(ISNUMBER(OFFSET('Hygiene Data'!$F$7,0,10*ROW('Hygiene Data'!F32))),'Data Summary'!DV38="Yes"),OFFSET('Hygiene Data'!$F$7,0,10*ROW('Hygiene Data'!F32)),NA())</f>
        <v>#N/A</v>
      </c>
      <c r="BH38" s="97" t="e">
        <f ca="true">+IF(AND(ISNUMBER(OFFSET('Hygiene Data'!$F$9,0,10*ROW('Hygiene Data'!F32))),'Data Summary'!DW38="Yes"),OFFSET('Hygiene Data'!$F$9,0,10*ROW('Hygiene Data'!F32)),NA())</f>
        <v>#N/A</v>
      </c>
      <c r="BI38" s="97" t="e">
        <f ca="true">+IF(AND(ISNUMBER(OFFSET('Hygiene Data'!$G$5,0,10*ROW('Hygiene Data'!G32))),'Data Summary'!DX38="Yes"),OFFSET('Hygiene Data'!$G$5,0,10*ROW('Hygiene Data'!G32)),NA())</f>
        <v>#N/A</v>
      </c>
      <c r="BJ38" s="97" t="e">
        <f ca="true">+IF(AND(ISNUMBER(OFFSET('Hygiene Data'!$G$7,0,10*ROW('Hygiene Data'!G32))),'Data Summary'!DY38="Yes"),OFFSET('Hygiene Data'!$G$7,0,10*ROW('Hygiene Data'!G32)),NA())</f>
        <v>#N/A</v>
      </c>
      <c r="BK38" s="97" t="e">
        <f ca="true">+IF(AND(ISNUMBER(OFFSET('Hygiene Data'!$G$9,0,10*ROW('Hygiene Data'!G32))),'Data Summary'!DZ38="Yes"),OFFSET('Hygiene Data'!$G$9,0,10*ROW('Hygiene Data'!G32)),NA())</f>
        <v>#N/A</v>
      </c>
      <c r="BL38" s="97" t="e">
        <f ca="true">+IF(AND(ISNUMBER(OFFSET('Hygiene Data'!$H$5,0,10*ROW('Hygiene Data'!H32))),'Data Summary'!EA38="Yes"),OFFSET('Hygiene Data'!$H$5,0,10*ROW('Hygiene Data'!H32)),NA())</f>
        <v>#N/A</v>
      </c>
      <c r="BM38" s="97" t="e">
        <f ca="true">+IF(AND(ISNUMBER(OFFSET('Hygiene Data'!$H$7,0,10*ROW('Hygiene Data'!H32))),'Data Summary'!EB38="Yes"),OFFSET('Hygiene Data'!$H$7,0,10*ROW('Hygiene Data'!H32)),NA())</f>
        <v>#N/A</v>
      </c>
      <c r="BN38" s="97" t="e">
        <f ca="true">+IF(AND(ISNUMBER(OFFSET('Hygiene Data'!$H$9,0,10*ROW('Hygiene Data'!H32))),'Data Summary'!EC38="Yes"),OFFSET('Hygiene Data'!$H$9,0,10*ROW('Hygiene Data'!H32)),NA())</f>
        <v>#N/A</v>
      </c>
      <c r="BO38" s="97" t="e">
        <f ca="true">+IF(AND(ISNUMBER(OFFSET('Hygiene Data'!$I$5,0,10*ROW('Hygiene Data'!I32))),'Data Summary'!ED38="Yes"),OFFSET('Hygiene Data'!$I$5,0,10*ROW('Hygiene Data'!I32)),NA())</f>
        <v>#N/A</v>
      </c>
      <c r="BP38" s="97" t="e">
        <f ca="true">+IF(AND(ISNUMBER(OFFSET('Hygiene Data'!$I$7,0,10*ROW('Hygiene Data'!I32))),'Data Summary'!EE38="Yes"),OFFSET('Hygiene Data'!$I$7,0,10*ROW('Hygiene Data'!I32)),NA())</f>
        <v>#N/A</v>
      </c>
      <c r="BQ38" s="97"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6" t="str">
        <f ca="true">+IF(ISTEXT('Data Summary'!B39),'Data Summary'!B39,"")</f>
        <v/>
      </c>
      <c r="C39" s="330" t="e">
        <f ca="true">+VALUE('Data Summary'!C39)</f>
        <v>#VALUE!</v>
      </c>
      <c r="D39" s="95" t="e">
        <f ca="true">+IF(AND(ISNUMBER(OFFSET('Water Data'!$D$4,0,10*ROW('Water Data'!D33))),'Data Summary'!BS39="Yes"),100-OFFSET('Water Data'!$D$4,0,10*ROW('Water Data'!D33)),NA())</f>
        <v>#N/A</v>
      </c>
      <c r="E39" s="95" t="e">
        <f ca="true">+IF(AND(ISNUMBER(OFFSET('Water Data'!$D$6,0,10*ROW('Water Data'!D33))),'Data Summary'!BT39="Yes"),OFFSET('Water Data'!$D$6,0,10*ROW('Water Data'!D33)),NA())</f>
        <v>#N/A</v>
      </c>
      <c r="F39" s="95" t="e">
        <f ca="true">+IF(AND(ISNUMBER(OFFSET('Water Data'!$D$9,0,10*ROW('Water Data'!D33))),'Data Summary'!BU39="Yes"),OFFSET('Water Data'!$D$9,0,10*ROW('Water Data'!D33)),NA())</f>
        <v>#N/A</v>
      </c>
      <c r="G39" s="95" t="e">
        <f ca="true">+IF(AND(ISNUMBER(OFFSET('Water Data'!$E$4,0,10*ROW('Water Data'!E33))),'Data Summary'!BV39="Yes"),100-OFFSET('Water Data'!$E$4,0,10*ROW('Water Data'!E33)),NA())</f>
        <v>#N/A</v>
      </c>
      <c r="H39" s="95" t="e">
        <f ca="true">+IF(AND(ISNUMBER(OFFSET('Water Data'!$E$6,0,10*ROW('Water Data'!E33))),'Data Summary'!BW39="Yes"),OFFSET('Water Data'!$E$6,0,10*ROW('Water Data'!E33)),NA())</f>
        <v>#N/A</v>
      </c>
      <c r="I39" s="95" t="e">
        <f ca="true">+IF(AND(ISNUMBER(OFFSET('Water Data'!$E$9,0,10*ROW('Water Data'!E33))),'Data Summary'!BX39="Yes"),OFFSET('Water Data'!$E$9,0,10*ROW('Water Data'!E33)),NA())</f>
        <v>#N/A</v>
      </c>
      <c r="J39" s="95" t="e">
        <f ca="true">+IF(AND(ISNUMBER(OFFSET('Water Data'!$F$4,0,10*ROW('Water Data'!F33))),'Data Summary'!BY39="Yes"),100-OFFSET('Water Data'!$F$4,0,10*ROW('Water Data'!F33)),NA())</f>
        <v>#N/A</v>
      </c>
      <c r="K39" s="95" t="e">
        <f ca="true">+IF(AND(ISNUMBER(OFFSET('Water Data'!$F$6,0,10*ROW('Water Data'!F33))),'Data Summary'!BZ39="Yes"),OFFSET('Water Data'!$F$6,0,10*ROW('Water Data'!F33)),NA())</f>
        <v>#N/A</v>
      </c>
      <c r="L39" s="95" t="e">
        <f ca="true">+IF(AND(ISNUMBER(OFFSET('Water Data'!$F$9,0,10*ROW('Water Data'!F33))),'Data Summary'!CA39="Yes"),OFFSET('Water Data'!$F$9,0,10*ROW('Water Data'!F33)),NA())</f>
        <v>#N/A</v>
      </c>
      <c r="M39" s="95" t="e">
        <f ca="true">+IF(AND(ISNUMBER(OFFSET('Water Data'!$G$4,0,10*ROW('Water Data'!G33))),'Data Summary'!CB39="Yes"),100-OFFSET('Water Data'!$G$4,0,10*ROW('Water Data'!G33)),NA())</f>
        <v>#N/A</v>
      </c>
      <c r="N39" s="95" t="e">
        <f ca="true">+IF(AND(ISNUMBER(OFFSET('Water Data'!$G$6,0,10*ROW('Water Data'!G33))),'Data Summary'!CC39="Yes"),OFFSET('Water Data'!$G$6,0,10*ROW('Water Data'!G33)),NA())</f>
        <v>#N/A</v>
      </c>
      <c r="O39" s="95" t="e">
        <f ca="true">+IF(AND(ISNUMBER(OFFSET('Water Data'!$G$9,0,10*ROW('Water Data'!G33))),'Data Summary'!CD39="Yes"),OFFSET('Water Data'!$G$9,0,10*ROW('Water Data'!G33)),NA())</f>
        <v>#N/A</v>
      </c>
      <c r="P39" s="95" t="e">
        <f ca="true">+IF(AND(ISNUMBER(OFFSET('Water Data'!$H$4,0,10*ROW('Water Data'!H33))),'Data Summary'!CE39="Yes"),100-OFFSET('Water Data'!$H$4,0,10*ROW('Water Data'!H33)),NA())</f>
        <v>#N/A</v>
      </c>
      <c r="Q39" s="95" t="e">
        <f ca="true">+IF(AND(ISNUMBER(OFFSET('Water Data'!$H$6,0,10*ROW('Water Data'!H33))),'Data Summary'!CF39="Yes"),OFFSET('Water Data'!$H$6,0,10*ROW('Water Data'!H33)),NA())</f>
        <v>#N/A</v>
      </c>
      <c r="R39" s="95" t="e">
        <f ca="true">+IF(AND(ISNUMBER(OFFSET('Water Data'!$H$9,0,10*ROW('Water Data'!H33))),'Data Summary'!CG39="Yes"),OFFSET('Water Data'!$H$9,0,10*ROW('Water Data'!H33)),NA())</f>
        <v>#N/A</v>
      </c>
      <c r="S39" s="95" t="e">
        <f ca="true">+IF(AND(ISNUMBER(OFFSET('Water Data'!$I$4,0,10*ROW('Water Data'!I33))),'Data Summary'!CH39="Yes"),100-OFFSET('Water Data'!$I$4,0,10*ROW('Water Data'!I33)),NA())</f>
        <v>#N/A</v>
      </c>
      <c r="T39" s="95" t="e">
        <f ca="true">+IF(AND(ISNUMBER(OFFSET('Water Data'!$I$6,0,10*ROW('Water Data'!I33))),'Data Summary'!CI39="Yes"),OFFSET('Water Data'!$I$6,0,10*ROW('Water Data'!I33)),NA())</f>
        <v>#N/A</v>
      </c>
      <c r="U39" s="95" t="e">
        <f ca="true">+IF(AND(ISNUMBER(OFFSET('Water Data'!$I$9,0,10*ROW('Water Data'!I33))),'Data Summary'!CJ39="Yes"),OFFSET('Water Data'!$I$9,0,10*ROW('Water Data'!I33)),NA())</f>
        <v>#N/A</v>
      </c>
      <c r="V39" s="96" t="e">
        <f ca="true">+IF(AND(ISNUMBER(OFFSET('Sanitation Data'!$D$4,0,10*ROW('Sanitation Data'!D33))),'Data Summary'!CK39="Yes"),100-OFFSET('Sanitation Data'!$D$4,0,10*ROW('Sanitation Data'!D33)),NA())</f>
        <v>#N/A</v>
      </c>
      <c r="W39" s="96" t="e">
        <f ca="true">+IF(AND(ISNUMBER(OFFSET('Sanitation Data'!$D$6,0,10*ROW('Sanitation Data'!D33))),'Data Summary'!CL39="Yes"),OFFSET('Sanitation Data'!$D$6,0,10*ROW('Sanitation Data'!D33)),NA())</f>
        <v>#N/A</v>
      </c>
      <c r="X39" s="96" t="e">
        <f ca="true">+IF(AND(ISNUMBER(OFFSET('Sanitation Data'!$D$10,0,10*ROW('Sanitation Data'!D33))),'Data Summary'!CM39="Yes"),OFFSET('Sanitation Data'!$D$10,0,10*ROW('Sanitation Data'!D33)),NA())</f>
        <v>#N/A</v>
      </c>
      <c r="Y39" s="96" t="e">
        <f ca="true">+IF(AND(ISNUMBER(OFFSET('Sanitation Data'!$D$11,0,10*ROW('Sanitation Data'!D33))),'Data Summary'!CN39="Yes"),OFFSET('Sanitation Data'!$D$11,0,10*ROW('Sanitation Data'!D33)),NA())</f>
        <v>#N/A</v>
      </c>
      <c r="Z39" s="96" t="e">
        <f ca="true">+IF(AND(ISNUMBER(OFFSET('Sanitation Data'!$D$12,0,10*ROW('Sanitation Data'!D33))),'Data Summary'!CO39="Yes"),OFFSET('Sanitation Data'!$D$12,0,10*ROW('Sanitation Data'!D33)),NA())</f>
        <v>#N/A</v>
      </c>
      <c r="AA39" s="96" t="e">
        <f ca="true">+IF(AND(ISNUMBER(OFFSET('Sanitation Data'!$E$4,0,10*ROW('Sanitation Data'!E33))),'Data Summary'!CP39="Yes"),100-OFFSET('Sanitation Data'!$E$4,0,10*ROW('Sanitation Data'!E33)),NA())</f>
        <v>#N/A</v>
      </c>
      <c r="AB39" s="96" t="e">
        <f ca="true">+IF(AND(ISNUMBER(OFFSET('Sanitation Data'!$E$6,0,10*ROW('Sanitation Data'!E33))),'Data Summary'!CQ39="Yes"),OFFSET('Sanitation Data'!$E$6,0,10*ROW('Sanitation Data'!E33)),NA())</f>
        <v>#N/A</v>
      </c>
      <c r="AC39" s="96" t="e">
        <f ca="true">+IF(AND(ISNUMBER(OFFSET('Sanitation Data'!$E$10,0,10*ROW('Sanitation Data'!E33))),'Data Summary'!CR39="Yes"),OFFSET('Sanitation Data'!$E$10,0,10*ROW('Sanitation Data'!E33)),NA())</f>
        <v>#N/A</v>
      </c>
      <c r="AD39" s="96" t="e">
        <f ca="true">+IF(AND(ISNUMBER(OFFSET('Sanitation Data'!$E$11,0,10*ROW('Sanitation Data'!E33))),'Data Summary'!CS39="Yes"),OFFSET('Sanitation Data'!$E$11,0,10*ROW('Sanitation Data'!E33)),NA())</f>
        <v>#N/A</v>
      </c>
      <c r="AE39" s="96" t="e">
        <f ca="true">+IF(AND(ISNUMBER(OFFSET('Sanitation Data'!$E$12,0,10*ROW('Sanitation Data'!E33))),'Data Summary'!CT39="Yes"),OFFSET('Sanitation Data'!$E$12,0,10*ROW('Sanitation Data'!E33)),NA())</f>
        <v>#N/A</v>
      </c>
      <c r="AF39" s="96" t="e">
        <f ca="true">+IF(AND(ISNUMBER(OFFSET('Sanitation Data'!$F$4,0,10*ROW('Sanitation Data'!F33))),'Data Summary'!CU39="Yes"),100-OFFSET('Sanitation Data'!$F$4,0,10*ROW('Sanitation Data'!F33)),NA())</f>
        <v>#N/A</v>
      </c>
      <c r="AG39" s="96" t="e">
        <f ca="true">+IF(AND(ISNUMBER(OFFSET('Sanitation Data'!$F$6,0,10*ROW('Sanitation Data'!F33))),'Data Summary'!CV39="Yes"),OFFSET('Sanitation Data'!$F$6,0,10*ROW('Sanitation Data'!F33)),NA())</f>
        <v>#N/A</v>
      </c>
      <c r="AH39" s="96" t="e">
        <f ca="true">+IF(AND(ISNUMBER(OFFSET('Sanitation Data'!$F$10,0,10*ROW('Sanitation Data'!F33))),'Data Summary'!CW39="Yes"),OFFSET('Sanitation Data'!$F$10,0,10*ROW('Sanitation Data'!F33)),NA())</f>
        <v>#N/A</v>
      </c>
      <c r="AI39" s="96" t="e">
        <f ca="true">+IF(AND(ISNUMBER(OFFSET('Sanitation Data'!$F$11,0,10*ROW('Sanitation Data'!F33))),'Data Summary'!CX39="Yes"),OFFSET('Sanitation Data'!$F$11,0,10*ROW('Sanitation Data'!F33)),NA())</f>
        <v>#N/A</v>
      </c>
      <c r="AJ39" s="96" t="e">
        <f ca="true">+IF(AND(ISNUMBER(OFFSET('Sanitation Data'!$F$12,0,10*ROW('Sanitation Data'!F33))),'Data Summary'!CY39="Yes"),OFFSET('Sanitation Data'!$F$12,0,10*ROW('Sanitation Data'!F33)),NA())</f>
        <v>#N/A</v>
      </c>
      <c r="AK39" s="96" t="e">
        <f ca="true">+IF(AND(ISNUMBER(OFFSET('Sanitation Data'!$G$4,0,10*ROW('Sanitation Data'!G33))),'Data Summary'!CZ39="Yes"),100-OFFSET('Sanitation Data'!$G$4,0,10*ROW('Sanitation Data'!G33)),NA())</f>
        <v>#N/A</v>
      </c>
      <c r="AL39" s="96" t="e">
        <f ca="true">+IF(AND(ISNUMBER(OFFSET('Sanitation Data'!$G$6,0,10*ROW('Sanitation Data'!G33))),'Data Summary'!DA39="Yes"),OFFSET('Sanitation Data'!$G$6,0,10*ROW('Sanitation Data'!G33)),NA())</f>
        <v>#N/A</v>
      </c>
      <c r="AM39" s="96" t="e">
        <f ca="true">+IF(AND(ISNUMBER(OFFSET('Sanitation Data'!$G$10,0,10*ROW('Sanitation Data'!G33))),'Data Summary'!DB39="Yes"),OFFSET('Sanitation Data'!$G$10,0,10*ROW('Sanitation Data'!G33)),NA())</f>
        <v>#N/A</v>
      </c>
      <c r="AN39" s="96" t="e">
        <f ca="true">+IF(AND(ISNUMBER(OFFSET('Sanitation Data'!$G$11,0,10*ROW('Sanitation Data'!G33))),'Data Summary'!DC39="Yes"),OFFSET('Sanitation Data'!$G$11,0,10*ROW('Sanitation Data'!G33)),NA())</f>
        <v>#N/A</v>
      </c>
      <c r="AO39" s="96" t="e">
        <f ca="true">+IF(AND(ISNUMBER(OFFSET('Sanitation Data'!$G$12,0,10*ROW('Sanitation Data'!G33))),'Data Summary'!DD39="Yes"),OFFSET('Sanitation Data'!$G$12,0,10*ROW('Sanitation Data'!G33)),NA())</f>
        <v>#N/A</v>
      </c>
      <c r="AP39" s="96" t="e">
        <f ca="true">+IF(AND(ISNUMBER(OFFSET('Sanitation Data'!$H$4,0,10*ROW('Sanitation Data'!H33))),'Data Summary'!DE39="Yes"),100-OFFSET('Sanitation Data'!$H$4,0,10*ROW('Sanitation Data'!H33)),NA())</f>
        <v>#N/A</v>
      </c>
      <c r="AQ39" s="96" t="e">
        <f ca="true">+IF(AND(ISNUMBER(OFFSET('Sanitation Data'!$H$6,0,10*ROW('Sanitation Data'!H33))),'Data Summary'!DF39="Yes"),OFFSET('Sanitation Data'!$H$6,0,10*ROW('Sanitation Data'!H33)),NA())</f>
        <v>#N/A</v>
      </c>
      <c r="AR39" s="96" t="e">
        <f ca="true">+IF(AND(ISNUMBER(OFFSET('Sanitation Data'!$H$10,0,10*ROW('Sanitation Data'!H33))),'Data Summary'!DG39="Yes"),OFFSET('Sanitation Data'!$H$10,0,10*ROW('Sanitation Data'!H33)),NA())</f>
        <v>#N/A</v>
      </c>
      <c r="AS39" s="96" t="e">
        <f ca="true">+IF(AND(ISNUMBER(OFFSET('Sanitation Data'!$H$11,0,10*ROW('Sanitation Data'!H33))),'Data Summary'!DH39="Yes"),OFFSET('Sanitation Data'!$H$11,0,10*ROW('Sanitation Data'!H33)),NA())</f>
        <v>#N/A</v>
      </c>
      <c r="AT39" s="96" t="e">
        <f ca="true">+IF(AND(ISNUMBER(OFFSET('Sanitation Data'!$H$12,0,10*ROW('Sanitation Data'!H33))),'Data Summary'!DI39="Yes"),OFFSET('Sanitation Data'!$H$12,0,10*ROW('Sanitation Data'!H33)),NA())</f>
        <v>#N/A</v>
      </c>
      <c r="AU39" s="96" t="e">
        <f ca="true">+IF(AND(ISNUMBER(OFFSET('Sanitation Data'!$I$4,0,10*ROW('Sanitation Data'!I33))),'Data Summary'!DJ39="Yes"),100-OFFSET('Sanitation Data'!$I$4,0,10*ROW('Sanitation Data'!I33)),NA())</f>
        <v>#N/A</v>
      </c>
      <c r="AV39" s="96" t="e">
        <f ca="true">+IF(AND(ISNUMBER(OFFSET('Sanitation Data'!$I$6,0,10*ROW('Sanitation Data'!I33))),'Data Summary'!DK39="Yes"),OFFSET('Sanitation Data'!$I$6,0,10*ROW('Sanitation Data'!I33)),NA())</f>
        <v>#N/A</v>
      </c>
      <c r="AW39" s="96" t="e">
        <f ca="true">+IF(AND(ISNUMBER(OFFSET('Sanitation Data'!$I$10,0,10*ROW('Sanitation Data'!I33))),'Data Summary'!DL39="Yes"),OFFSET('Sanitation Data'!$I$10,0,10*ROW('Sanitation Data'!I33)),NA())</f>
        <v>#N/A</v>
      </c>
      <c r="AX39" s="96" t="e">
        <f ca="true">+IF(AND(ISNUMBER(OFFSET('Sanitation Data'!$I$11,0,10*ROW('Sanitation Data'!I33))),'Data Summary'!DM39="Yes"),OFFSET('Sanitation Data'!$I$11,0,10*ROW('Sanitation Data'!I33)),NA())</f>
        <v>#N/A</v>
      </c>
      <c r="AY39" s="96" t="e">
        <f ca="true">+IF(AND(ISNUMBER(OFFSET('Sanitation Data'!$I$12,0,10*ROW('Sanitation Data'!I33))),'Data Summary'!DN39="Yes"),OFFSET('Sanitation Data'!$I$12,0,10*ROW('Sanitation Data'!I33)),NA())</f>
        <v>#N/A</v>
      </c>
      <c r="AZ39" s="97" t="e">
        <f ca="true">+IF(AND(ISNUMBER(OFFSET('Hygiene Data'!$D$5,0,10*ROW('Hygiene Data'!D33))),'Data Summary'!DO39="Yes"),OFFSET('Hygiene Data'!$D$5,0,10*ROW('Hygiene Data'!D33)),NA())</f>
        <v>#N/A</v>
      </c>
      <c r="BA39" s="97" t="e">
        <f ca="true">+IF(AND(ISNUMBER(OFFSET('Hygiene Data'!$D$7,0,10*ROW('Hygiene Data'!D33))),'Data Summary'!DP39="Yes"),OFFSET('Hygiene Data'!$D$7,0,10*ROW('Hygiene Data'!D33)),NA())</f>
        <v>#N/A</v>
      </c>
      <c r="BB39" s="97" t="e">
        <f ca="true">+IF(AND(ISNUMBER(OFFSET('Hygiene Data'!$D$9,0,10*ROW('Hygiene Data'!D33))),'Data Summary'!DQ39="Yes"),OFFSET('Hygiene Data'!$D$9,0,10*ROW('Hygiene Data'!D33)),NA())</f>
        <v>#N/A</v>
      </c>
      <c r="BC39" s="97" t="e">
        <f ca="true">+IF(AND(ISNUMBER(OFFSET('Hygiene Data'!$E$5,0,10*ROW('Hygiene Data'!E33))),'Data Summary'!DR39="Yes"),OFFSET('Hygiene Data'!$E$5,0,10*ROW('Hygiene Data'!E33)),NA())</f>
        <v>#N/A</v>
      </c>
      <c r="BD39" s="97" t="e">
        <f ca="true">+IF(AND(ISNUMBER(OFFSET('Hygiene Data'!$E$7,0,10*ROW('Hygiene Data'!E33))),'Data Summary'!DS39="Yes"),OFFSET('Hygiene Data'!$E$7,0,10*ROW('Hygiene Data'!E33)),NA())</f>
        <v>#N/A</v>
      </c>
      <c r="BE39" s="97" t="e">
        <f ca="true">+IF(AND(ISNUMBER(OFFSET('Hygiene Data'!$E$9,0,10*ROW('Hygiene Data'!E33))),'Data Summary'!DT39="Yes"),OFFSET('Hygiene Data'!$E$9,0,10*ROW('Hygiene Data'!E33)),NA())</f>
        <v>#N/A</v>
      </c>
      <c r="BF39" s="97" t="e">
        <f ca="true">+IF(AND(ISNUMBER(OFFSET('Hygiene Data'!$F$5,0,10*ROW('Hygiene Data'!F33))),'Data Summary'!DU39="Yes"),OFFSET('Hygiene Data'!$F$5,0,10*ROW('Hygiene Data'!F33)),NA())</f>
        <v>#N/A</v>
      </c>
      <c r="BG39" s="97" t="e">
        <f ca="true">+IF(AND(ISNUMBER(OFFSET('Hygiene Data'!$F$7,0,10*ROW('Hygiene Data'!F33))),'Data Summary'!DV39="Yes"),OFFSET('Hygiene Data'!$F$7,0,10*ROW('Hygiene Data'!F33)),NA())</f>
        <v>#N/A</v>
      </c>
      <c r="BH39" s="97" t="e">
        <f ca="true">+IF(AND(ISNUMBER(OFFSET('Hygiene Data'!$F$9,0,10*ROW('Hygiene Data'!F33))),'Data Summary'!DW39="Yes"),OFFSET('Hygiene Data'!$F$9,0,10*ROW('Hygiene Data'!F33)),NA())</f>
        <v>#N/A</v>
      </c>
      <c r="BI39" s="97" t="e">
        <f ca="true">+IF(AND(ISNUMBER(OFFSET('Hygiene Data'!$G$5,0,10*ROW('Hygiene Data'!G33))),'Data Summary'!DX39="Yes"),OFFSET('Hygiene Data'!$G$5,0,10*ROW('Hygiene Data'!G33)),NA())</f>
        <v>#N/A</v>
      </c>
      <c r="BJ39" s="97" t="e">
        <f ca="true">+IF(AND(ISNUMBER(OFFSET('Hygiene Data'!$G$7,0,10*ROW('Hygiene Data'!G33))),'Data Summary'!DY39="Yes"),OFFSET('Hygiene Data'!$G$7,0,10*ROW('Hygiene Data'!G33)),NA())</f>
        <v>#N/A</v>
      </c>
      <c r="BK39" s="97" t="e">
        <f ca="true">+IF(AND(ISNUMBER(OFFSET('Hygiene Data'!$G$9,0,10*ROW('Hygiene Data'!G33))),'Data Summary'!DZ39="Yes"),OFFSET('Hygiene Data'!$G$9,0,10*ROW('Hygiene Data'!G33)),NA())</f>
        <v>#N/A</v>
      </c>
      <c r="BL39" s="97" t="e">
        <f ca="true">+IF(AND(ISNUMBER(OFFSET('Hygiene Data'!$H$5,0,10*ROW('Hygiene Data'!H33))),'Data Summary'!EA39="Yes"),OFFSET('Hygiene Data'!$H$5,0,10*ROW('Hygiene Data'!H33)),NA())</f>
        <v>#N/A</v>
      </c>
      <c r="BM39" s="97" t="e">
        <f ca="true">+IF(AND(ISNUMBER(OFFSET('Hygiene Data'!$H$7,0,10*ROW('Hygiene Data'!H33))),'Data Summary'!EB39="Yes"),OFFSET('Hygiene Data'!$H$7,0,10*ROW('Hygiene Data'!H33)),NA())</f>
        <v>#N/A</v>
      </c>
      <c r="BN39" s="97" t="e">
        <f ca="true">+IF(AND(ISNUMBER(OFFSET('Hygiene Data'!$H$9,0,10*ROW('Hygiene Data'!H33))),'Data Summary'!EC39="Yes"),OFFSET('Hygiene Data'!$H$9,0,10*ROW('Hygiene Data'!H33)),NA())</f>
        <v>#N/A</v>
      </c>
      <c r="BO39" s="97" t="e">
        <f ca="true">+IF(AND(ISNUMBER(OFFSET('Hygiene Data'!$I$5,0,10*ROW('Hygiene Data'!I33))),'Data Summary'!ED39="Yes"),OFFSET('Hygiene Data'!$I$5,0,10*ROW('Hygiene Data'!I33)),NA())</f>
        <v>#N/A</v>
      </c>
      <c r="BP39" s="97" t="e">
        <f ca="true">+IF(AND(ISNUMBER(OFFSET('Hygiene Data'!$I$7,0,10*ROW('Hygiene Data'!I33))),'Data Summary'!EE39="Yes"),OFFSET('Hygiene Data'!$I$7,0,10*ROW('Hygiene Data'!I33)),NA())</f>
        <v>#N/A</v>
      </c>
      <c r="BQ39" s="97"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6" t="str">
        <f ca="true">+IF(ISTEXT('Data Summary'!B40),'Data Summary'!B40,"")</f>
        <v/>
      </c>
      <c r="C40" s="330" t="e">
        <f ca="true">+VALUE('Data Summary'!C40)</f>
        <v>#VALUE!</v>
      </c>
      <c r="D40" s="95" t="e">
        <f ca="true">+IF(AND(ISNUMBER(OFFSET('Water Data'!$D$4,0,10*ROW('Water Data'!D34))),'Data Summary'!BS40="Yes"),100-OFFSET('Water Data'!$D$4,0,10*ROW('Water Data'!D34)),NA())</f>
        <v>#N/A</v>
      </c>
      <c r="E40" s="95" t="e">
        <f ca="true">+IF(AND(ISNUMBER(OFFSET('Water Data'!$D$6,0,10*ROW('Water Data'!D34))),'Data Summary'!BT40="Yes"),OFFSET('Water Data'!$D$6,0,10*ROW('Water Data'!D34)),NA())</f>
        <v>#N/A</v>
      </c>
      <c r="F40" s="95" t="e">
        <f ca="true">+IF(AND(ISNUMBER(OFFSET('Water Data'!$D$9,0,10*ROW('Water Data'!D34))),'Data Summary'!BU40="Yes"),OFFSET('Water Data'!$D$9,0,10*ROW('Water Data'!D34)),NA())</f>
        <v>#N/A</v>
      </c>
      <c r="G40" s="95" t="e">
        <f ca="true">+IF(AND(ISNUMBER(OFFSET('Water Data'!$E$4,0,10*ROW('Water Data'!E34))),'Data Summary'!BV40="Yes"),100-OFFSET('Water Data'!$E$4,0,10*ROW('Water Data'!E34)),NA())</f>
        <v>#N/A</v>
      </c>
      <c r="H40" s="95" t="e">
        <f ca="true">+IF(AND(ISNUMBER(OFFSET('Water Data'!$E$6,0,10*ROW('Water Data'!E34))),'Data Summary'!BW40="Yes"),OFFSET('Water Data'!$E$6,0,10*ROW('Water Data'!E34)),NA())</f>
        <v>#N/A</v>
      </c>
      <c r="I40" s="95" t="e">
        <f ca="true">+IF(AND(ISNUMBER(OFFSET('Water Data'!$E$9,0,10*ROW('Water Data'!E34))),'Data Summary'!BX40="Yes"),OFFSET('Water Data'!$E$9,0,10*ROW('Water Data'!E34)),NA())</f>
        <v>#N/A</v>
      </c>
      <c r="J40" s="95" t="e">
        <f ca="true">+IF(AND(ISNUMBER(OFFSET('Water Data'!$F$4,0,10*ROW('Water Data'!F34))),'Data Summary'!BY40="Yes"),100-OFFSET('Water Data'!$F$4,0,10*ROW('Water Data'!F34)),NA())</f>
        <v>#N/A</v>
      </c>
      <c r="K40" s="95" t="e">
        <f ca="true">+IF(AND(ISNUMBER(OFFSET('Water Data'!$F$6,0,10*ROW('Water Data'!F34))),'Data Summary'!BZ40="Yes"),OFFSET('Water Data'!$F$6,0,10*ROW('Water Data'!F34)),NA())</f>
        <v>#N/A</v>
      </c>
      <c r="L40" s="95" t="e">
        <f ca="true">+IF(AND(ISNUMBER(OFFSET('Water Data'!$F$9,0,10*ROW('Water Data'!F34))),'Data Summary'!CA40="Yes"),OFFSET('Water Data'!$F$9,0,10*ROW('Water Data'!F34)),NA())</f>
        <v>#N/A</v>
      </c>
      <c r="M40" s="95" t="e">
        <f ca="true">+IF(AND(ISNUMBER(OFFSET('Water Data'!$G$4,0,10*ROW('Water Data'!G34))),'Data Summary'!CB40="Yes"),100-OFFSET('Water Data'!$G$4,0,10*ROW('Water Data'!G34)),NA())</f>
        <v>#N/A</v>
      </c>
      <c r="N40" s="95" t="e">
        <f ca="true">+IF(AND(ISNUMBER(OFFSET('Water Data'!$G$6,0,10*ROW('Water Data'!G34))),'Data Summary'!CC40="Yes"),OFFSET('Water Data'!$G$6,0,10*ROW('Water Data'!G34)),NA())</f>
        <v>#N/A</v>
      </c>
      <c r="O40" s="95" t="e">
        <f ca="true">+IF(AND(ISNUMBER(OFFSET('Water Data'!$G$9,0,10*ROW('Water Data'!G34))),'Data Summary'!CD40="Yes"),OFFSET('Water Data'!$G$9,0,10*ROW('Water Data'!G34)),NA())</f>
        <v>#N/A</v>
      </c>
      <c r="P40" s="95" t="e">
        <f ca="true">+IF(AND(ISNUMBER(OFFSET('Water Data'!$H$4,0,10*ROW('Water Data'!H34))),'Data Summary'!CE40="Yes"),100-OFFSET('Water Data'!$H$4,0,10*ROW('Water Data'!H34)),NA())</f>
        <v>#N/A</v>
      </c>
      <c r="Q40" s="95" t="e">
        <f ca="true">+IF(AND(ISNUMBER(OFFSET('Water Data'!$H$6,0,10*ROW('Water Data'!H34))),'Data Summary'!CF40="Yes"),OFFSET('Water Data'!$H$6,0,10*ROW('Water Data'!H34)),NA())</f>
        <v>#N/A</v>
      </c>
      <c r="R40" s="95" t="e">
        <f ca="true">+IF(AND(ISNUMBER(OFFSET('Water Data'!$H$9,0,10*ROW('Water Data'!H34))),'Data Summary'!CG40="Yes"),OFFSET('Water Data'!$H$9,0,10*ROW('Water Data'!H34)),NA())</f>
        <v>#N/A</v>
      </c>
      <c r="S40" s="95" t="e">
        <f ca="true">+IF(AND(ISNUMBER(OFFSET('Water Data'!$I$4,0,10*ROW('Water Data'!I34))),'Data Summary'!CH40="Yes"),100-OFFSET('Water Data'!$I$4,0,10*ROW('Water Data'!I34)),NA())</f>
        <v>#N/A</v>
      </c>
      <c r="T40" s="95" t="e">
        <f ca="true">+IF(AND(ISNUMBER(OFFSET('Water Data'!$I$6,0,10*ROW('Water Data'!I34))),'Data Summary'!CI40="Yes"),OFFSET('Water Data'!$I$6,0,10*ROW('Water Data'!I34)),NA())</f>
        <v>#N/A</v>
      </c>
      <c r="U40" s="95" t="e">
        <f ca="true">+IF(AND(ISNUMBER(OFFSET('Water Data'!$I$9,0,10*ROW('Water Data'!I34))),'Data Summary'!CJ40="Yes"),OFFSET('Water Data'!$I$9,0,10*ROW('Water Data'!I34)),NA())</f>
        <v>#N/A</v>
      </c>
      <c r="V40" s="96" t="e">
        <f ca="true">+IF(AND(ISNUMBER(OFFSET('Sanitation Data'!$D$4,0,10*ROW('Sanitation Data'!D34))),'Data Summary'!CK40="Yes"),100-OFFSET('Sanitation Data'!$D$4,0,10*ROW('Sanitation Data'!D34)),NA())</f>
        <v>#N/A</v>
      </c>
      <c r="W40" s="96" t="e">
        <f ca="true">+IF(AND(ISNUMBER(OFFSET('Sanitation Data'!$D$6,0,10*ROW('Sanitation Data'!D34))),'Data Summary'!CL40="Yes"),OFFSET('Sanitation Data'!$D$6,0,10*ROW('Sanitation Data'!D34)),NA())</f>
        <v>#N/A</v>
      </c>
      <c r="X40" s="96" t="e">
        <f ca="true">+IF(AND(ISNUMBER(OFFSET('Sanitation Data'!$D$10,0,10*ROW('Sanitation Data'!D34))),'Data Summary'!CM40="Yes"),OFFSET('Sanitation Data'!$D$10,0,10*ROW('Sanitation Data'!D34)),NA())</f>
        <v>#N/A</v>
      </c>
      <c r="Y40" s="96" t="e">
        <f ca="true">+IF(AND(ISNUMBER(OFFSET('Sanitation Data'!$D$11,0,10*ROW('Sanitation Data'!D34))),'Data Summary'!CN40="Yes"),OFFSET('Sanitation Data'!$D$11,0,10*ROW('Sanitation Data'!D34)),NA())</f>
        <v>#N/A</v>
      </c>
      <c r="Z40" s="96" t="e">
        <f ca="true">+IF(AND(ISNUMBER(OFFSET('Sanitation Data'!$D$12,0,10*ROW('Sanitation Data'!D34))),'Data Summary'!CO40="Yes"),OFFSET('Sanitation Data'!$D$12,0,10*ROW('Sanitation Data'!D34)),NA())</f>
        <v>#N/A</v>
      </c>
      <c r="AA40" s="96" t="e">
        <f ca="true">+IF(AND(ISNUMBER(OFFSET('Sanitation Data'!$E$4,0,10*ROW('Sanitation Data'!E34))),'Data Summary'!CP40="Yes"),100-OFFSET('Sanitation Data'!$E$4,0,10*ROW('Sanitation Data'!E34)),NA())</f>
        <v>#N/A</v>
      </c>
      <c r="AB40" s="96" t="e">
        <f ca="true">+IF(AND(ISNUMBER(OFFSET('Sanitation Data'!$E$6,0,10*ROW('Sanitation Data'!E34))),'Data Summary'!CQ40="Yes"),OFFSET('Sanitation Data'!$E$6,0,10*ROW('Sanitation Data'!E34)),NA())</f>
        <v>#N/A</v>
      </c>
      <c r="AC40" s="96" t="e">
        <f ca="true">+IF(AND(ISNUMBER(OFFSET('Sanitation Data'!$E$10,0,10*ROW('Sanitation Data'!E34))),'Data Summary'!CR40="Yes"),OFFSET('Sanitation Data'!$E$10,0,10*ROW('Sanitation Data'!E34)),NA())</f>
        <v>#N/A</v>
      </c>
      <c r="AD40" s="96" t="e">
        <f ca="true">+IF(AND(ISNUMBER(OFFSET('Sanitation Data'!$E$11,0,10*ROW('Sanitation Data'!E34))),'Data Summary'!CS40="Yes"),OFFSET('Sanitation Data'!$E$11,0,10*ROW('Sanitation Data'!E34)),NA())</f>
        <v>#N/A</v>
      </c>
      <c r="AE40" s="96" t="e">
        <f ca="true">+IF(AND(ISNUMBER(OFFSET('Sanitation Data'!$E$12,0,10*ROW('Sanitation Data'!E34))),'Data Summary'!CT40="Yes"),OFFSET('Sanitation Data'!$E$12,0,10*ROW('Sanitation Data'!E34)),NA())</f>
        <v>#N/A</v>
      </c>
      <c r="AF40" s="96" t="e">
        <f ca="true">+IF(AND(ISNUMBER(OFFSET('Sanitation Data'!$F$4,0,10*ROW('Sanitation Data'!F34))),'Data Summary'!CU40="Yes"),100-OFFSET('Sanitation Data'!$F$4,0,10*ROW('Sanitation Data'!F34)),NA())</f>
        <v>#N/A</v>
      </c>
      <c r="AG40" s="96" t="e">
        <f ca="true">+IF(AND(ISNUMBER(OFFSET('Sanitation Data'!$F$6,0,10*ROW('Sanitation Data'!F34))),'Data Summary'!CV40="Yes"),OFFSET('Sanitation Data'!$F$6,0,10*ROW('Sanitation Data'!F34)),NA())</f>
        <v>#N/A</v>
      </c>
      <c r="AH40" s="96" t="e">
        <f ca="true">+IF(AND(ISNUMBER(OFFSET('Sanitation Data'!$F$10,0,10*ROW('Sanitation Data'!F34))),'Data Summary'!CW40="Yes"),OFFSET('Sanitation Data'!$F$10,0,10*ROW('Sanitation Data'!F34)),NA())</f>
        <v>#N/A</v>
      </c>
      <c r="AI40" s="96" t="e">
        <f ca="true">+IF(AND(ISNUMBER(OFFSET('Sanitation Data'!$F$11,0,10*ROW('Sanitation Data'!F34))),'Data Summary'!CX40="Yes"),OFFSET('Sanitation Data'!$F$11,0,10*ROW('Sanitation Data'!F34)),NA())</f>
        <v>#N/A</v>
      </c>
      <c r="AJ40" s="96" t="e">
        <f ca="true">+IF(AND(ISNUMBER(OFFSET('Sanitation Data'!$F$12,0,10*ROW('Sanitation Data'!F34))),'Data Summary'!CY40="Yes"),OFFSET('Sanitation Data'!$F$12,0,10*ROW('Sanitation Data'!F34)),NA())</f>
        <v>#N/A</v>
      </c>
      <c r="AK40" s="96" t="e">
        <f ca="true">+IF(AND(ISNUMBER(OFFSET('Sanitation Data'!$G$4,0,10*ROW('Sanitation Data'!G34))),'Data Summary'!CZ40="Yes"),100-OFFSET('Sanitation Data'!$G$4,0,10*ROW('Sanitation Data'!G34)),NA())</f>
        <v>#N/A</v>
      </c>
      <c r="AL40" s="96" t="e">
        <f ca="true">+IF(AND(ISNUMBER(OFFSET('Sanitation Data'!$G$6,0,10*ROW('Sanitation Data'!G34))),'Data Summary'!DA40="Yes"),OFFSET('Sanitation Data'!$G$6,0,10*ROW('Sanitation Data'!G34)),NA())</f>
        <v>#N/A</v>
      </c>
      <c r="AM40" s="96" t="e">
        <f ca="true">+IF(AND(ISNUMBER(OFFSET('Sanitation Data'!$G$10,0,10*ROW('Sanitation Data'!G34))),'Data Summary'!DB40="Yes"),OFFSET('Sanitation Data'!$G$10,0,10*ROW('Sanitation Data'!G34)),NA())</f>
        <v>#N/A</v>
      </c>
      <c r="AN40" s="96" t="e">
        <f ca="true">+IF(AND(ISNUMBER(OFFSET('Sanitation Data'!$G$11,0,10*ROW('Sanitation Data'!G34))),'Data Summary'!DC40="Yes"),OFFSET('Sanitation Data'!$G$11,0,10*ROW('Sanitation Data'!G34)),NA())</f>
        <v>#N/A</v>
      </c>
      <c r="AO40" s="96" t="e">
        <f ca="true">+IF(AND(ISNUMBER(OFFSET('Sanitation Data'!$G$12,0,10*ROW('Sanitation Data'!G34))),'Data Summary'!DD40="Yes"),OFFSET('Sanitation Data'!$G$12,0,10*ROW('Sanitation Data'!G34)),NA())</f>
        <v>#N/A</v>
      </c>
      <c r="AP40" s="96" t="e">
        <f ca="true">+IF(AND(ISNUMBER(OFFSET('Sanitation Data'!$H$4,0,10*ROW('Sanitation Data'!H34))),'Data Summary'!DE40="Yes"),100-OFFSET('Sanitation Data'!$H$4,0,10*ROW('Sanitation Data'!H34)),NA())</f>
        <v>#N/A</v>
      </c>
      <c r="AQ40" s="96" t="e">
        <f ca="true">+IF(AND(ISNUMBER(OFFSET('Sanitation Data'!$H$6,0,10*ROW('Sanitation Data'!H34))),'Data Summary'!DF40="Yes"),OFFSET('Sanitation Data'!$H$6,0,10*ROW('Sanitation Data'!H34)),NA())</f>
        <v>#N/A</v>
      </c>
      <c r="AR40" s="96" t="e">
        <f ca="true">+IF(AND(ISNUMBER(OFFSET('Sanitation Data'!$H$10,0,10*ROW('Sanitation Data'!H34))),'Data Summary'!DG40="Yes"),OFFSET('Sanitation Data'!$H$10,0,10*ROW('Sanitation Data'!H34)),NA())</f>
        <v>#N/A</v>
      </c>
      <c r="AS40" s="96" t="e">
        <f ca="true">+IF(AND(ISNUMBER(OFFSET('Sanitation Data'!$H$11,0,10*ROW('Sanitation Data'!H34))),'Data Summary'!DH40="Yes"),OFFSET('Sanitation Data'!$H$11,0,10*ROW('Sanitation Data'!H34)),NA())</f>
        <v>#N/A</v>
      </c>
      <c r="AT40" s="96" t="e">
        <f ca="true">+IF(AND(ISNUMBER(OFFSET('Sanitation Data'!$H$12,0,10*ROW('Sanitation Data'!H34))),'Data Summary'!DI40="Yes"),OFFSET('Sanitation Data'!$H$12,0,10*ROW('Sanitation Data'!H34)),NA())</f>
        <v>#N/A</v>
      </c>
      <c r="AU40" s="96" t="e">
        <f ca="true">+IF(AND(ISNUMBER(OFFSET('Sanitation Data'!$I$4,0,10*ROW('Sanitation Data'!I34))),'Data Summary'!DJ40="Yes"),100-OFFSET('Sanitation Data'!$I$4,0,10*ROW('Sanitation Data'!I34)),NA())</f>
        <v>#N/A</v>
      </c>
      <c r="AV40" s="96" t="e">
        <f ca="true">+IF(AND(ISNUMBER(OFFSET('Sanitation Data'!$I$6,0,10*ROW('Sanitation Data'!I34))),'Data Summary'!DK40="Yes"),OFFSET('Sanitation Data'!$I$6,0,10*ROW('Sanitation Data'!I34)),NA())</f>
        <v>#N/A</v>
      </c>
      <c r="AW40" s="96" t="e">
        <f ca="true">+IF(AND(ISNUMBER(OFFSET('Sanitation Data'!$I$10,0,10*ROW('Sanitation Data'!I34))),'Data Summary'!DL40="Yes"),OFFSET('Sanitation Data'!$I$10,0,10*ROW('Sanitation Data'!I34)),NA())</f>
        <v>#N/A</v>
      </c>
      <c r="AX40" s="96" t="e">
        <f ca="true">+IF(AND(ISNUMBER(OFFSET('Sanitation Data'!$I$11,0,10*ROW('Sanitation Data'!I34))),'Data Summary'!DM40="Yes"),OFFSET('Sanitation Data'!$I$11,0,10*ROW('Sanitation Data'!I34)),NA())</f>
        <v>#N/A</v>
      </c>
      <c r="AY40" s="96" t="e">
        <f ca="true">+IF(AND(ISNUMBER(OFFSET('Sanitation Data'!$I$12,0,10*ROW('Sanitation Data'!I34))),'Data Summary'!DN40="Yes"),OFFSET('Sanitation Data'!$I$12,0,10*ROW('Sanitation Data'!I34)),NA())</f>
        <v>#N/A</v>
      </c>
      <c r="AZ40" s="97" t="e">
        <f ca="true">+IF(AND(ISNUMBER(OFFSET('Hygiene Data'!$D$5,0,10*ROW('Hygiene Data'!D34))),'Data Summary'!DO40="Yes"),OFFSET('Hygiene Data'!$D$5,0,10*ROW('Hygiene Data'!D34)),NA())</f>
        <v>#N/A</v>
      </c>
      <c r="BA40" s="97" t="e">
        <f ca="true">+IF(AND(ISNUMBER(OFFSET('Hygiene Data'!$D$7,0,10*ROW('Hygiene Data'!D34))),'Data Summary'!DP40="Yes"),OFFSET('Hygiene Data'!$D$7,0,10*ROW('Hygiene Data'!D34)),NA())</f>
        <v>#N/A</v>
      </c>
      <c r="BB40" s="97" t="e">
        <f ca="true">+IF(AND(ISNUMBER(OFFSET('Hygiene Data'!$D$9,0,10*ROW('Hygiene Data'!D34))),'Data Summary'!DQ40="Yes"),OFFSET('Hygiene Data'!$D$9,0,10*ROW('Hygiene Data'!D34)),NA())</f>
        <v>#N/A</v>
      </c>
      <c r="BC40" s="97" t="e">
        <f ca="true">+IF(AND(ISNUMBER(OFFSET('Hygiene Data'!$E$5,0,10*ROW('Hygiene Data'!E34))),'Data Summary'!DR40="Yes"),OFFSET('Hygiene Data'!$E$5,0,10*ROW('Hygiene Data'!E34)),NA())</f>
        <v>#N/A</v>
      </c>
      <c r="BD40" s="97" t="e">
        <f ca="true">+IF(AND(ISNUMBER(OFFSET('Hygiene Data'!$E$7,0,10*ROW('Hygiene Data'!E34))),'Data Summary'!DS40="Yes"),OFFSET('Hygiene Data'!$E$7,0,10*ROW('Hygiene Data'!E34)),NA())</f>
        <v>#N/A</v>
      </c>
      <c r="BE40" s="97" t="e">
        <f ca="true">+IF(AND(ISNUMBER(OFFSET('Hygiene Data'!$E$9,0,10*ROW('Hygiene Data'!E34))),'Data Summary'!DT40="Yes"),OFFSET('Hygiene Data'!$E$9,0,10*ROW('Hygiene Data'!E34)),NA())</f>
        <v>#N/A</v>
      </c>
      <c r="BF40" s="97" t="e">
        <f ca="true">+IF(AND(ISNUMBER(OFFSET('Hygiene Data'!$F$5,0,10*ROW('Hygiene Data'!F34))),'Data Summary'!DU40="Yes"),OFFSET('Hygiene Data'!$F$5,0,10*ROW('Hygiene Data'!F34)),NA())</f>
        <v>#N/A</v>
      </c>
      <c r="BG40" s="97" t="e">
        <f ca="true">+IF(AND(ISNUMBER(OFFSET('Hygiene Data'!$F$7,0,10*ROW('Hygiene Data'!F34))),'Data Summary'!DV40="Yes"),OFFSET('Hygiene Data'!$F$7,0,10*ROW('Hygiene Data'!F34)),NA())</f>
        <v>#N/A</v>
      </c>
      <c r="BH40" s="97" t="e">
        <f ca="true">+IF(AND(ISNUMBER(OFFSET('Hygiene Data'!$F$9,0,10*ROW('Hygiene Data'!F34))),'Data Summary'!DW40="Yes"),OFFSET('Hygiene Data'!$F$9,0,10*ROW('Hygiene Data'!F34)),NA())</f>
        <v>#N/A</v>
      </c>
      <c r="BI40" s="97" t="e">
        <f ca="true">+IF(AND(ISNUMBER(OFFSET('Hygiene Data'!$G$5,0,10*ROW('Hygiene Data'!G34))),'Data Summary'!DX40="Yes"),OFFSET('Hygiene Data'!$G$5,0,10*ROW('Hygiene Data'!G34)),NA())</f>
        <v>#N/A</v>
      </c>
      <c r="BJ40" s="97" t="e">
        <f ca="true">+IF(AND(ISNUMBER(OFFSET('Hygiene Data'!$G$7,0,10*ROW('Hygiene Data'!G34))),'Data Summary'!DY40="Yes"),OFFSET('Hygiene Data'!$G$7,0,10*ROW('Hygiene Data'!G34)),NA())</f>
        <v>#N/A</v>
      </c>
      <c r="BK40" s="97" t="e">
        <f ca="true">+IF(AND(ISNUMBER(OFFSET('Hygiene Data'!$G$9,0,10*ROW('Hygiene Data'!G34))),'Data Summary'!DZ40="Yes"),OFFSET('Hygiene Data'!$G$9,0,10*ROW('Hygiene Data'!G34)),NA())</f>
        <v>#N/A</v>
      </c>
      <c r="BL40" s="97" t="e">
        <f ca="true">+IF(AND(ISNUMBER(OFFSET('Hygiene Data'!$H$5,0,10*ROW('Hygiene Data'!H34))),'Data Summary'!EA40="Yes"),OFFSET('Hygiene Data'!$H$5,0,10*ROW('Hygiene Data'!H34)),NA())</f>
        <v>#N/A</v>
      </c>
      <c r="BM40" s="97" t="e">
        <f ca="true">+IF(AND(ISNUMBER(OFFSET('Hygiene Data'!$H$7,0,10*ROW('Hygiene Data'!H34))),'Data Summary'!EB40="Yes"),OFFSET('Hygiene Data'!$H$7,0,10*ROW('Hygiene Data'!H34)),NA())</f>
        <v>#N/A</v>
      </c>
      <c r="BN40" s="97" t="e">
        <f ca="true">+IF(AND(ISNUMBER(OFFSET('Hygiene Data'!$H$9,0,10*ROW('Hygiene Data'!H34))),'Data Summary'!EC40="Yes"),OFFSET('Hygiene Data'!$H$9,0,10*ROW('Hygiene Data'!H34)),NA())</f>
        <v>#N/A</v>
      </c>
      <c r="BO40" s="97" t="e">
        <f ca="true">+IF(AND(ISNUMBER(OFFSET('Hygiene Data'!$I$5,0,10*ROW('Hygiene Data'!I34))),'Data Summary'!ED40="Yes"),OFFSET('Hygiene Data'!$I$5,0,10*ROW('Hygiene Data'!I34)),NA())</f>
        <v>#N/A</v>
      </c>
      <c r="BP40" s="97" t="e">
        <f ca="true">+IF(AND(ISNUMBER(OFFSET('Hygiene Data'!$I$7,0,10*ROW('Hygiene Data'!I34))),'Data Summary'!EE40="Yes"),OFFSET('Hygiene Data'!$I$7,0,10*ROW('Hygiene Data'!I34)),NA())</f>
        <v>#N/A</v>
      </c>
      <c r="BQ40" s="97"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6" t="str">
        <f ca="true">+IF(ISTEXT('Data Summary'!B41),'Data Summary'!B41,"")</f>
        <v/>
      </c>
      <c r="C41" s="330" t="e">
        <f ca="true">+VALUE('Data Summary'!C41)</f>
        <v>#VALUE!</v>
      </c>
      <c r="D41" s="95" t="e">
        <f ca="true">+IF(AND(ISNUMBER(OFFSET('Water Data'!$D$4,0,10*ROW('Water Data'!D35))),'Data Summary'!BS41="Yes"),100-OFFSET('Water Data'!$D$4,0,10*ROW('Water Data'!D35)),NA())</f>
        <v>#N/A</v>
      </c>
      <c r="E41" s="95" t="e">
        <f ca="true">+IF(AND(ISNUMBER(OFFSET('Water Data'!$D$6,0,10*ROW('Water Data'!D35))),'Data Summary'!BT41="Yes"),OFFSET('Water Data'!$D$6,0,10*ROW('Water Data'!D35)),NA())</f>
        <v>#N/A</v>
      </c>
      <c r="F41" s="95" t="e">
        <f ca="true">+IF(AND(ISNUMBER(OFFSET('Water Data'!$D$9,0,10*ROW('Water Data'!D35))),'Data Summary'!BU41="Yes"),OFFSET('Water Data'!$D$9,0,10*ROW('Water Data'!D35)),NA())</f>
        <v>#N/A</v>
      </c>
      <c r="G41" s="95" t="e">
        <f ca="true">+IF(AND(ISNUMBER(OFFSET('Water Data'!$E$4,0,10*ROW('Water Data'!E35))),'Data Summary'!BV41="Yes"),100-OFFSET('Water Data'!$E$4,0,10*ROW('Water Data'!E35)),NA())</f>
        <v>#N/A</v>
      </c>
      <c r="H41" s="95" t="e">
        <f ca="true">+IF(AND(ISNUMBER(OFFSET('Water Data'!$E$6,0,10*ROW('Water Data'!E35))),'Data Summary'!BW41="Yes"),OFFSET('Water Data'!$E$6,0,10*ROW('Water Data'!E35)),NA())</f>
        <v>#N/A</v>
      </c>
      <c r="I41" s="95" t="e">
        <f ca="true">+IF(AND(ISNUMBER(OFFSET('Water Data'!$E$9,0,10*ROW('Water Data'!E35))),'Data Summary'!BX41="Yes"),OFFSET('Water Data'!$E$9,0,10*ROW('Water Data'!E35)),NA())</f>
        <v>#N/A</v>
      </c>
      <c r="J41" s="95" t="e">
        <f ca="true">+IF(AND(ISNUMBER(OFFSET('Water Data'!$F$4,0,10*ROW('Water Data'!F35))),'Data Summary'!BY41="Yes"),100-OFFSET('Water Data'!$F$4,0,10*ROW('Water Data'!F35)),NA())</f>
        <v>#N/A</v>
      </c>
      <c r="K41" s="95" t="e">
        <f ca="true">+IF(AND(ISNUMBER(OFFSET('Water Data'!$F$6,0,10*ROW('Water Data'!F35))),'Data Summary'!BZ41="Yes"),OFFSET('Water Data'!$F$6,0,10*ROW('Water Data'!F35)),NA())</f>
        <v>#N/A</v>
      </c>
      <c r="L41" s="95" t="e">
        <f ca="true">+IF(AND(ISNUMBER(OFFSET('Water Data'!$F$9,0,10*ROW('Water Data'!F35))),'Data Summary'!CA41="Yes"),OFFSET('Water Data'!$F$9,0,10*ROW('Water Data'!F35)),NA())</f>
        <v>#N/A</v>
      </c>
      <c r="M41" s="95" t="e">
        <f ca="true">+IF(AND(ISNUMBER(OFFSET('Water Data'!$G$4,0,10*ROW('Water Data'!G35))),'Data Summary'!CB41="Yes"),100-OFFSET('Water Data'!$G$4,0,10*ROW('Water Data'!G35)),NA())</f>
        <v>#N/A</v>
      </c>
      <c r="N41" s="95" t="e">
        <f ca="true">+IF(AND(ISNUMBER(OFFSET('Water Data'!$G$6,0,10*ROW('Water Data'!G35))),'Data Summary'!CC41="Yes"),OFFSET('Water Data'!$G$6,0,10*ROW('Water Data'!G35)),NA())</f>
        <v>#N/A</v>
      </c>
      <c r="O41" s="95" t="e">
        <f ca="true">+IF(AND(ISNUMBER(OFFSET('Water Data'!$G$9,0,10*ROW('Water Data'!G35))),'Data Summary'!CD41="Yes"),OFFSET('Water Data'!$G$9,0,10*ROW('Water Data'!G35)),NA())</f>
        <v>#N/A</v>
      </c>
      <c r="P41" s="95" t="e">
        <f ca="true">+IF(AND(ISNUMBER(OFFSET('Water Data'!$H$4,0,10*ROW('Water Data'!H35))),'Data Summary'!CE41="Yes"),100-OFFSET('Water Data'!$H$4,0,10*ROW('Water Data'!H35)),NA())</f>
        <v>#N/A</v>
      </c>
      <c r="Q41" s="95" t="e">
        <f ca="true">+IF(AND(ISNUMBER(OFFSET('Water Data'!$H$6,0,10*ROW('Water Data'!H35))),'Data Summary'!CF41="Yes"),OFFSET('Water Data'!$H$6,0,10*ROW('Water Data'!H35)),NA())</f>
        <v>#N/A</v>
      </c>
      <c r="R41" s="95" t="e">
        <f ca="true">+IF(AND(ISNUMBER(OFFSET('Water Data'!$H$9,0,10*ROW('Water Data'!H35))),'Data Summary'!CG41="Yes"),OFFSET('Water Data'!$H$9,0,10*ROW('Water Data'!H35)),NA())</f>
        <v>#N/A</v>
      </c>
      <c r="S41" s="95" t="e">
        <f ca="true">+IF(AND(ISNUMBER(OFFSET('Water Data'!$I$4,0,10*ROW('Water Data'!I35))),'Data Summary'!CH41="Yes"),100-OFFSET('Water Data'!$I$4,0,10*ROW('Water Data'!I35)),NA())</f>
        <v>#N/A</v>
      </c>
      <c r="T41" s="95" t="e">
        <f ca="true">+IF(AND(ISNUMBER(OFFSET('Water Data'!$I$6,0,10*ROW('Water Data'!I35))),'Data Summary'!CI41="Yes"),OFFSET('Water Data'!$I$6,0,10*ROW('Water Data'!I35)),NA())</f>
        <v>#N/A</v>
      </c>
      <c r="U41" s="95" t="e">
        <f ca="true">+IF(AND(ISNUMBER(OFFSET('Water Data'!$I$9,0,10*ROW('Water Data'!I35))),'Data Summary'!CJ41="Yes"),OFFSET('Water Data'!$I$9,0,10*ROW('Water Data'!I35)),NA())</f>
        <v>#N/A</v>
      </c>
      <c r="V41" s="96" t="e">
        <f ca="true">+IF(AND(ISNUMBER(OFFSET('Sanitation Data'!$D$4,0,10*ROW('Sanitation Data'!D35))),'Data Summary'!CK41="Yes"),100-OFFSET('Sanitation Data'!$D$4,0,10*ROW('Sanitation Data'!D35)),NA())</f>
        <v>#N/A</v>
      </c>
      <c r="W41" s="96" t="e">
        <f ca="true">+IF(AND(ISNUMBER(OFFSET('Sanitation Data'!$D$6,0,10*ROW('Sanitation Data'!D35))),'Data Summary'!CL41="Yes"),OFFSET('Sanitation Data'!$D$6,0,10*ROW('Sanitation Data'!D35)),NA())</f>
        <v>#N/A</v>
      </c>
      <c r="X41" s="96" t="e">
        <f ca="true">+IF(AND(ISNUMBER(OFFSET('Sanitation Data'!$D$10,0,10*ROW('Sanitation Data'!D35))),'Data Summary'!CM41="Yes"),OFFSET('Sanitation Data'!$D$10,0,10*ROW('Sanitation Data'!D35)),NA())</f>
        <v>#N/A</v>
      </c>
      <c r="Y41" s="96" t="e">
        <f ca="true">+IF(AND(ISNUMBER(OFFSET('Sanitation Data'!$D$11,0,10*ROW('Sanitation Data'!D35))),'Data Summary'!CN41="Yes"),OFFSET('Sanitation Data'!$D$11,0,10*ROW('Sanitation Data'!D35)),NA())</f>
        <v>#N/A</v>
      </c>
      <c r="Z41" s="96" t="e">
        <f ca="true">+IF(AND(ISNUMBER(OFFSET('Sanitation Data'!$D$12,0,10*ROW('Sanitation Data'!D35))),'Data Summary'!CO41="Yes"),OFFSET('Sanitation Data'!$D$12,0,10*ROW('Sanitation Data'!D35)),NA())</f>
        <v>#N/A</v>
      </c>
      <c r="AA41" s="96" t="e">
        <f ca="true">+IF(AND(ISNUMBER(OFFSET('Sanitation Data'!$E$4,0,10*ROW('Sanitation Data'!E35))),'Data Summary'!CP41="Yes"),100-OFFSET('Sanitation Data'!$E$4,0,10*ROW('Sanitation Data'!E35)),NA())</f>
        <v>#N/A</v>
      </c>
      <c r="AB41" s="96" t="e">
        <f ca="true">+IF(AND(ISNUMBER(OFFSET('Sanitation Data'!$E$6,0,10*ROW('Sanitation Data'!E35))),'Data Summary'!CQ41="Yes"),OFFSET('Sanitation Data'!$E$6,0,10*ROW('Sanitation Data'!E35)),NA())</f>
        <v>#N/A</v>
      </c>
      <c r="AC41" s="96" t="e">
        <f ca="true">+IF(AND(ISNUMBER(OFFSET('Sanitation Data'!$E$10,0,10*ROW('Sanitation Data'!E35))),'Data Summary'!CR41="Yes"),OFFSET('Sanitation Data'!$E$10,0,10*ROW('Sanitation Data'!E35)),NA())</f>
        <v>#N/A</v>
      </c>
      <c r="AD41" s="96" t="e">
        <f ca="true">+IF(AND(ISNUMBER(OFFSET('Sanitation Data'!$E$11,0,10*ROW('Sanitation Data'!E35))),'Data Summary'!CS41="Yes"),OFFSET('Sanitation Data'!$E$11,0,10*ROW('Sanitation Data'!E35)),NA())</f>
        <v>#N/A</v>
      </c>
      <c r="AE41" s="96" t="e">
        <f ca="true">+IF(AND(ISNUMBER(OFFSET('Sanitation Data'!$E$12,0,10*ROW('Sanitation Data'!E35))),'Data Summary'!CT41="Yes"),OFFSET('Sanitation Data'!$E$12,0,10*ROW('Sanitation Data'!E35)),NA())</f>
        <v>#N/A</v>
      </c>
      <c r="AF41" s="96" t="e">
        <f ca="true">+IF(AND(ISNUMBER(OFFSET('Sanitation Data'!$F$4,0,10*ROW('Sanitation Data'!F35))),'Data Summary'!CU41="Yes"),100-OFFSET('Sanitation Data'!$F$4,0,10*ROW('Sanitation Data'!F35)),NA())</f>
        <v>#N/A</v>
      </c>
      <c r="AG41" s="96" t="e">
        <f ca="true">+IF(AND(ISNUMBER(OFFSET('Sanitation Data'!$F$6,0,10*ROW('Sanitation Data'!F35))),'Data Summary'!CV41="Yes"),OFFSET('Sanitation Data'!$F$6,0,10*ROW('Sanitation Data'!F35)),NA())</f>
        <v>#N/A</v>
      </c>
      <c r="AH41" s="96" t="e">
        <f ca="true">+IF(AND(ISNUMBER(OFFSET('Sanitation Data'!$F$10,0,10*ROW('Sanitation Data'!F35))),'Data Summary'!CW41="Yes"),OFFSET('Sanitation Data'!$F$10,0,10*ROW('Sanitation Data'!F35)),NA())</f>
        <v>#N/A</v>
      </c>
      <c r="AI41" s="96" t="e">
        <f ca="true">+IF(AND(ISNUMBER(OFFSET('Sanitation Data'!$F$11,0,10*ROW('Sanitation Data'!F35))),'Data Summary'!CX41="Yes"),OFFSET('Sanitation Data'!$F$11,0,10*ROW('Sanitation Data'!F35)),NA())</f>
        <v>#N/A</v>
      </c>
      <c r="AJ41" s="96" t="e">
        <f ca="true">+IF(AND(ISNUMBER(OFFSET('Sanitation Data'!$F$12,0,10*ROW('Sanitation Data'!F35))),'Data Summary'!CY41="Yes"),OFFSET('Sanitation Data'!$F$12,0,10*ROW('Sanitation Data'!F35)),NA())</f>
        <v>#N/A</v>
      </c>
      <c r="AK41" s="96" t="e">
        <f ca="true">+IF(AND(ISNUMBER(OFFSET('Sanitation Data'!$G$4,0,10*ROW('Sanitation Data'!G35))),'Data Summary'!CZ41="Yes"),100-OFFSET('Sanitation Data'!$G$4,0,10*ROW('Sanitation Data'!G35)),NA())</f>
        <v>#N/A</v>
      </c>
      <c r="AL41" s="96" t="e">
        <f ca="true">+IF(AND(ISNUMBER(OFFSET('Sanitation Data'!$G$6,0,10*ROW('Sanitation Data'!G35))),'Data Summary'!DA41="Yes"),OFFSET('Sanitation Data'!$G$6,0,10*ROW('Sanitation Data'!G35)),NA())</f>
        <v>#N/A</v>
      </c>
      <c r="AM41" s="96" t="e">
        <f ca="true">+IF(AND(ISNUMBER(OFFSET('Sanitation Data'!$G$10,0,10*ROW('Sanitation Data'!G35))),'Data Summary'!DB41="Yes"),OFFSET('Sanitation Data'!$G$10,0,10*ROW('Sanitation Data'!G35)),NA())</f>
        <v>#N/A</v>
      </c>
      <c r="AN41" s="96" t="e">
        <f ca="true">+IF(AND(ISNUMBER(OFFSET('Sanitation Data'!$G$11,0,10*ROW('Sanitation Data'!G35))),'Data Summary'!DC41="Yes"),OFFSET('Sanitation Data'!$G$11,0,10*ROW('Sanitation Data'!G35)),NA())</f>
        <v>#N/A</v>
      </c>
      <c r="AO41" s="96" t="e">
        <f ca="true">+IF(AND(ISNUMBER(OFFSET('Sanitation Data'!$G$12,0,10*ROW('Sanitation Data'!G35))),'Data Summary'!DD41="Yes"),OFFSET('Sanitation Data'!$G$12,0,10*ROW('Sanitation Data'!G35)),NA())</f>
        <v>#N/A</v>
      </c>
      <c r="AP41" s="96" t="e">
        <f ca="true">+IF(AND(ISNUMBER(OFFSET('Sanitation Data'!$H$4,0,10*ROW('Sanitation Data'!H35))),'Data Summary'!DE41="Yes"),100-OFFSET('Sanitation Data'!$H$4,0,10*ROW('Sanitation Data'!H35)),NA())</f>
        <v>#N/A</v>
      </c>
      <c r="AQ41" s="96" t="e">
        <f ca="true">+IF(AND(ISNUMBER(OFFSET('Sanitation Data'!$H$6,0,10*ROW('Sanitation Data'!H35))),'Data Summary'!DF41="Yes"),OFFSET('Sanitation Data'!$H$6,0,10*ROW('Sanitation Data'!H35)),NA())</f>
        <v>#N/A</v>
      </c>
      <c r="AR41" s="96" t="e">
        <f ca="true">+IF(AND(ISNUMBER(OFFSET('Sanitation Data'!$H$10,0,10*ROW('Sanitation Data'!H35))),'Data Summary'!DG41="Yes"),OFFSET('Sanitation Data'!$H$10,0,10*ROW('Sanitation Data'!H35)),NA())</f>
        <v>#N/A</v>
      </c>
      <c r="AS41" s="96" t="e">
        <f ca="true">+IF(AND(ISNUMBER(OFFSET('Sanitation Data'!$H$11,0,10*ROW('Sanitation Data'!H35))),'Data Summary'!DH41="Yes"),OFFSET('Sanitation Data'!$H$11,0,10*ROW('Sanitation Data'!H35)),NA())</f>
        <v>#N/A</v>
      </c>
      <c r="AT41" s="96" t="e">
        <f ca="true">+IF(AND(ISNUMBER(OFFSET('Sanitation Data'!$H$12,0,10*ROW('Sanitation Data'!H35))),'Data Summary'!DI41="Yes"),OFFSET('Sanitation Data'!$H$12,0,10*ROW('Sanitation Data'!H35)),NA())</f>
        <v>#N/A</v>
      </c>
      <c r="AU41" s="96" t="e">
        <f ca="true">+IF(AND(ISNUMBER(OFFSET('Sanitation Data'!$I$4,0,10*ROW('Sanitation Data'!I35))),'Data Summary'!DJ41="Yes"),100-OFFSET('Sanitation Data'!$I$4,0,10*ROW('Sanitation Data'!I35)),NA())</f>
        <v>#N/A</v>
      </c>
      <c r="AV41" s="96" t="e">
        <f ca="true">+IF(AND(ISNUMBER(OFFSET('Sanitation Data'!$I$6,0,10*ROW('Sanitation Data'!I35))),'Data Summary'!DK41="Yes"),OFFSET('Sanitation Data'!$I$6,0,10*ROW('Sanitation Data'!I35)),NA())</f>
        <v>#N/A</v>
      </c>
      <c r="AW41" s="96" t="e">
        <f ca="true">+IF(AND(ISNUMBER(OFFSET('Sanitation Data'!$I$10,0,10*ROW('Sanitation Data'!I35))),'Data Summary'!DL41="Yes"),OFFSET('Sanitation Data'!$I$10,0,10*ROW('Sanitation Data'!I35)),NA())</f>
        <v>#N/A</v>
      </c>
      <c r="AX41" s="96" t="e">
        <f ca="true">+IF(AND(ISNUMBER(OFFSET('Sanitation Data'!$I$11,0,10*ROW('Sanitation Data'!I35))),'Data Summary'!DM41="Yes"),OFFSET('Sanitation Data'!$I$11,0,10*ROW('Sanitation Data'!I35)),NA())</f>
        <v>#N/A</v>
      </c>
      <c r="AY41" s="96" t="e">
        <f ca="true">+IF(AND(ISNUMBER(OFFSET('Sanitation Data'!$I$12,0,10*ROW('Sanitation Data'!I35))),'Data Summary'!DN41="Yes"),OFFSET('Sanitation Data'!$I$12,0,10*ROW('Sanitation Data'!I35)),NA())</f>
        <v>#N/A</v>
      </c>
      <c r="AZ41" s="97" t="e">
        <f ca="true">+IF(AND(ISNUMBER(OFFSET('Hygiene Data'!$D$5,0,10*ROW('Hygiene Data'!D35))),'Data Summary'!DO41="Yes"),OFFSET('Hygiene Data'!$D$5,0,10*ROW('Hygiene Data'!D35)),NA())</f>
        <v>#N/A</v>
      </c>
      <c r="BA41" s="97" t="e">
        <f ca="true">+IF(AND(ISNUMBER(OFFSET('Hygiene Data'!$D$7,0,10*ROW('Hygiene Data'!D35))),'Data Summary'!DP41="Yes"),OFFSET('Hygiene Data'!$D$7,0,10*ROW('Hygiene Data'!D35)),NA())</f>
        <v>#N/A</v>
      </c>
      <c r="BB41" s="97" t="e">
        <f ca="true">+IF(AND(ISNUMBER(OFFSET('Hygiene Data'!$D$9,0,10*ROW('Hygiene Data'!D35))),'Data Summary'!DQ41="Yes"),OFFSET('Hygiene Data'!$D$9,0,10*ROW('Hygiene Data'!D35)),NA())</f>
        <v>#N/A</v>
      </c>
      <c r="BC41" s="97" t="e">
        <f ca="true">+IF(AND(ISNUMBER(OFFSET('Hygiene Data'!$E$5,0,10*ROW('Hygiene Data'!E35))),'Data Summary'!DR41="Yes"),OFFSET('Hygiene Data'!$E$5,0,10*ROW('Hygiene Data'!E35)),NA())</f>
        <v>#N/A</v>
      </c>
      <c r="BD41" s="97" t="e">
        <f ca="true">+IF(AND(ISNUMBER(OFFSET('Hygiene Data'!$E$7,0,10*ROW('Hygiene Data'!E35))),'Data Summary'!DS41="Yes"),OFFSET('Hygiene Data'!$E$7,0,10*ROW('Hygiene Data'!E35)),NA())</f>
        <v>#N/A</v>
      </c>
      <c r="BE41" s="97" t="e">
        <f ca="true">+IF(AND(ISNUMBER(OFFSET('Hygiene Data'!$E$9,0,10*ROW('Hygiene Data'!E35))),'Data Summary'!DT41="Yes"),OFFSET('Hygiene Data'!$E$9,0,10*ROW('Hygiene Data'!E35)),NA())</f>
        <v>#N/A</v>
      </c>
      <c r="BF41" s="97" t="e">
        <f ca="true">+IF(AND(ISNUMBER(OFFSET('Hygiene Data'!$F$5,0,10*ROW('Hygiene Data'!F35))),'Data Summary'!DU41="Yes"),OFFSET('Hygiene Data'!$F$5,0,10*ROW('Hygiene Data'!F35)),NA())</f>
        <v>#N/A</v>
      </c>
      <c r="BG41" s="97" t="e">
        <f ca="true">+IF(AND(ISNUMBER(OFFSET('Hygiene Data'!$F$7,0,10*ROW('Hygiene Data'!F35))),'Data Summary'!DV41="Yes"),OFFSET('Hygiene Data'!$F$7,0,10*ROW('Hygiene Data'!F35)),NA())</f>
        <v>#N/A</v>
      </c>
      <c r="BH41" s="97" t="e">
        <f ca="true">+IF(AND(ISNUMBER(OFFSET('Hygiene Data'!$F$9,0,10*ROW('Hygiene Data'!F35))),'Data Summary'!DW41="Yes"),OFFSET('Hygiene Data'!$F$9,0,10*ROW('Hygiene Data'!F35)),NA())</f>
        <v>#N/A</v>
      </c>
      <c r="BI41" s="97" t="e">
        <f ca="true">+IF(AND(ISNUMBER(OFFSET('Hygiene Data'!$G$5,0,10*ROW('Hygiene Data'!G35))),'Data Summary'!DX41="Yes"),OFFSET('Hygiene Data'!$G$5,0,10*ROW('Hygiene Data'!G35)),NA())</f>
        <v>#N/A</v>
      </c>
      <c r="BJ41" s="97" t="e">
        <f ca="true">+IF(AND(ISNUMBER(OFFSET('Hygiene Data'!$G$7,0,10*ROW('Hygiene Data'!G35))),'Data Summary'!DY41="Yes"),OFFSET('Hygiene Data'!$G$7,0,10*ROW('Hygiene Data'!G35)),NA())</f>
        <v>#N/A</v>
      </c>
      <c r="BK41" s="97" t="e">
        <f ca="true">+IF(AND(ISNUMBER(OFFSET('Hygiene Data'!$G$9,0,10*ROW('Hygiene Data'!G35))),'Data Summary'!DZ41="Yes"),OFFSET('Hygiene Data'!$G$9,0,10*ROW('Hygiene Data'!G35)),NA())</f>
        <v>#N/A</v>
      </c>
      <c r="BL41" s="97" t="e">
        <f ca="true">+IF(AND(ISNUMBER(OFFSET('Hygiene Data'!$H$5,0,10*ROW('Hygiene Data'!H35))),'Data Summary'!EA41="Yes"),OFFSET('Hygiene Data'!$H$5,0,10*ROW('Hygiene Data'!H35)),NA())</f>
        <v>#N/A</v>
      </c>
      <c r="BM41" s="97" t="e">
        <f ca="true">+IF(AND(ISNUMBER(OFFSET('Hygiene Data'!$H$7,0,10*ROW('Hygiene Data'!H35))),'Data Summary'!EB41="Yes"),OFFSET('Hygiene Data'!$H$7,0,10*ROW('Hygiene Data'!H35)),NA())</f>
        <v>#N/A</v>
      </c>
      <c r="BN41" s="97" t="e">
        <f ca="true">+IF(AND(ISNUMBER(OFFSET('Hygiene Data'!$H$9,0,10*ROW('Hygiene Data'!H35))),'Data Summary'!EC41="Yes"),OFFSET('Hygiene Data'!$H$9,0,10*ROW('Hygiene Data'!H35)),NA())</f>
        <v>#N/A</v>
      </c>
      <c r="BO41" s="97" t="e">
        <f ca="true">+IF(AND(ISNUMBER(OFFSET('Hygiene Data'!$I$5,0,10*ROW('Hygiene Data'!I35))),'Data Summary'!ED41="Yes"),OFFSET('Hygiene Data'!$I$5,0,10*ROW('Hygiene Data'!I35)),NA())</f>
        <v>#N/A</v>
      </c>
      <c r="BP41" s="97" t="e">
        <f ca="true">+IF(AND(ISNUMBER(OFFSET('Hygiene Data'!$I$7,0,10*ROW('Hygiene Data'!I35))),'Data Summary'!EE41="Yes"),OFFSET('Hygiene Data'!$I$7,0,10*ROW('Hygiene Data'!I35)),NA())</f>
        <v>#N/A</v>
      </c>
      <c r="BQ41" s="97"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6" t="str">
        <f ca="true">+IF(ISTEXT('Data Summary'!B42),'Data Summary'!B42,"")</f>
        <v/>
      </c>
      <c r="C42" s="330" t="e">
        <f ca="true">+VALUE('Data Summary'!C42)</f>
        <v>#VALUE!</v>
      </c>
      <c r="D42" s="95" t="e">
        <f ca="true">+IF(AND(ISNUMBER(OFFSET('Water Data'!$D$4,0,10*ROW('Water Data'!D36))),'Data Summary'!BS42="Yes"),100-OFFSET('Water Data'!$D$4,0,10*ROW('Water Data'!D36)),NA())</f>
        <v>#N/A</v>
      </c>
      <c r="E42" s="95" t="e">
        <f ca="true">+IF(AND(ISNUMBER(OFFSET('Water Data'!$D$6,0,10*ROW('Water Data'!D36))),'Data Summary'!BT42="Yes"),OFFSET('Water Data'!$D$6,0,10*ROW('Water Data'!D36)),NA())</f>
        <v>#N/A</v>
      </c>
      <c r="F42" s="95" t="e">
        <f ca="true">+IF(AND(ISNUMBER(OFFSET('Water Data'!$D$9,0,10*ROW('Water Data'!D36))),'Data Summary'!BU42="Yes"),OFFSET('Water Data'!$D$9,0,10*ROW('Water Data'!D36)),NA())</f>
        <v>#N/A</v>
      </c>
      <c r="G42" s="95" t="e">
        <f ca="true">+IF(AND(ISNUMBER(OFFSET('Water Data'!$E$4,0,10*ROW('Water Data'!E36))),'Data Summary'!BV42="Yes"),100-OFFSET('Water Data'!$E$4,0,10*ROW('Water Data'!E36)),NA())</f>
        <v>#N/A</v>
      </c>
      <c r="H42" s="95" t="e">
        <f ca="true">+IF(AND(ISNUMBER(OFFSET('Water Data'!$E$6,0,10*ROW('Water Data'!E36))),'Data Summary'!BW42="Yes"),OFFSET('Water Data'!$E$6,0,10*ROW('Water Data'!E36)),NA())</f>
        <v>#N/A</v>
      </c>
      <c r="I42" s="95" t="e">
        <f ca="true">+IF(AND(ISNUMBER(OFFSET('Water Data'!$E$9,0,10*ROW('Water Data'!E36))),'Data Summary'!BX42="Yes"),OFFSET('Water Data'!$E$9,0,10*ROW('Water Data'!E36)),NA())</f>
        <v>#N/A</v>
      </c>
      <c r="J42" s="95" t="e">
        <f ca="true">+IF(AND(ISNUMBER(OFFSET('Water Data'!$F$4,0,10*ROW('Water Data'!F36))),'Data Summary'!BY42="Yes"),100-OFFSET('Water Data'!$F$4,0,10*ROW('Water Data'!F36)),NA())</f>
        <v>#N/A</v>
      </c>
      <c r="K42" s="95" t="e">
        <f ca="true">+IF(AND(ISNUMBER(OFFSET('Water Data'!$F$6,0,10*ROW('Water Data'!F36))),'Data Summary'!BZ42="Yes"),OFFSET('Water Data'!$F$6,0,10*ROW('Water Data'!F36)),NA())</f>
        <v>#N/A</v>
      </c>
      <c r="L42" s="95" t="e">
        <f ca="true">+IF(AND(ISNUMBER(OFFSET('Water Data'!$F$9,0,10*ROW('Water Data'!F36))),'Data Summary'!CA42="Yes"),OFFSET('Water Data'!$F$9,0,10*ROW('Water Data'!F36)),NA())</f>
        <v>#N/A</v>
      </c>
      <c r="M42" s="95" t="e">
        <f ca="true">+IF(AND(ISNUMBER(OFFSET('Water Data'!$G$4,0,10*ROW('Water Data'!G36))),'Data Summary'!CB42="Yes"),100-OFFSET('Water Data'!$G$4,0,10*ROW('Water Data'!G36)),NA())</f>
        <v>#N/A</v>
      </c>
      <c r="N42" s="95" t="e">
        <f ca="true">+IF(AND(ISNUMBER(OFFSET('Water Data'!$G$6,0,10*ROW('Water Data'!G36))),'Data Summary'!CC42="Yes"),OFFSET('Water Data'!$G$6,0,10*ROW('Water Data'!G36)),NA())</f>
        <v>#N/A</v>
      </c>
      <c r="O42" s="95" t="e">
        <f ca="true">+IF(AND(ISNUMBER(OFFSET('Water Data'!$G$9,0,10*ROW('Water Data'!G36))),'Data Summary'!CD42="Yes"),OFFSET('Water Data'!$G$9,0,10*ROW('Water Data'!G36)),NA())</f>
        <v>#N/A</v>
      </c>
      <c r="P42" s="95" t="e">
        <f ca="true">+IF(AND(ISNUMBER(OFFSET('Water Data'!$H$4,0,10*ROW('Water Data'!H36))),'Data Summary'!CE42="Yes"),100-OFFSET('Water Data'!$H$4,0,10*ROW('Water Data'!H36)),NA())</f>
        <v>#N/A</v>
      </c>
      <c r="Q42" s="95" t="e">
        <f ca="true">+IF(AND(ISNUMBER(OFFSET('Water Data'!$H$6,0,10*ROW('Water Data'!H36))),'Data Summary'!CF42="Yes"),OFFSET('Water Data'!$H$6,0,10*ROW('Water Data'!H36)),NA())</f>
        <v>#N/A</v>
      </c>
      <c r="R42" s="95" t="e">
        <f ca="true">+IF(AND(ISNUMBER(OFFSET('Water Data'!$H$9,0,10*ROW('Water Data'!H36))),'Data Summary'!CG42="Yes"),OFFSET('Water Data'!$H$9,0,10*ROW('Water Data'!H36)),NA())</f>
        <v>#N/A</v>
      </c>
      <c r="S42" s="95" t="e">
        <f ca="true">+IF(AND(ISNUMBER(OFFSET('Water Data'!$I$4,0,10*ROW('Water Data'!I36))),'Data Summary'!CH42="Yes"),100-OFFSET('Water Data'!$I$4,0,10*ROW('Water Data'!I36)),NA())</f>
        <v>#N/A</v>
      </c>
      <c r="T42" s="95" t="e">
        <f ca="true">+IF(AND(ISNUMBER(OFFSET('Water Data'!$I$6,0,10*ROW('Water Data'!I36))),'Data Summary'!CI42="Yes"),OFFSET('Water Data'!$I$6,0,10*ROW('Water Data'!I36)),NA())</f>
        <v>#N/A</v>
      </c>
      <c r="U42" s="95" t="e">
        <f ca="true">+IF(AND(ISNUMBER(OFFSET('Water Data'!$I$9,0,10*ROW('Water Data'!I36))),'Data Summary'!CJ42="Yes"),OFFSET('Water Data'!$I$9,0,10*ROW('Water Data'!I36)),NA())</f>
        <v>#N/A</v>
      </c>
      <c r="V42" s="96" t="e">
        <f ca="true">+IF(AND(ISNUMBER(OFFSET('Sanitation Data'!$D$4,0,10*ROW('Sanitation Data'!D36))),'Data Summary'!CK42="Yes"),100-OFFSET('Sanitation Data'!$D$4,0,10*ROW('Sanitation Data'!D36)),NA())</f>
        <v>#N/A</v>
      </c>
      <c r="W42" s="96" t="e">
        <f ca="true">+IF(AND(ISNUMBER(OFFSET('Sanitation Data'!$D$6,0,10*ROW('Sanitation Data'!D36))),'Data Summary'!CL42="Yes"),OFFSET('Sanitation Data'!$D$6,0,10*ROW('Sanitation Data'!D36)),NA())</f>
        <v>#N/A</v>
      </c>
      <c r="X42" s="96" t="e">
        <f ca="true">+IF(AND(ISNUMBER(OFFSET('Sanitation Data'!$D$10,0,10*ROW('Sanitation Data'!D36))),'Data Summary'!CM42="Yes"),OFFSET('Sanitation Data'!$D$10,0,10*ROW('Sanitation Data'!D36)),NA())</f>
        <v>#N/A</v>
      </c>
      <c r="Y42" s="96" t="e">
        <f ca="true">+IF(AND(ISNUMBER(OFFSET('Sanitation Data'!$D$11,0,10*ROW('Sanitation Data'!D36))),'Data Summary'!CN42="Yes"),OFFSET('Sanitation Data'!$D$11,0,10*ROW('Sanitation Data'!D36)),NA())</f>
        <v>#N/A</v>
      </c>
      <c r="Z42" s="96" t="e">
        <f ca="true">+IF(AND(ISNUMBER(OFFSET('Sanitation Data'!$D$12,0,10*ROW('Sanitation Data'!D36))),'Data Summary'!CO42="Yes"),OFFSET('Sanitation Data'!$D$12,0,10*ROW('Sanitation Data'!D36)),NA())</f>
        <v>#N/A</v>
      </c>
      <c r="AA42" s="96" t="e">
        <f ca="true">+IF(AND(ISNUMBER(OFFSET('Sanitation Data'!$E$4,0,10*ROW('Sanitation Data'!E36))),'Data Summary'!CP42="Yes"),100-OFFSET('Sanitation Data'!$E$4,0,10*ROW('Sanitation Data'!E36)),NA())</f>
        <v>#N/A</v>
      </c>
      <c r="AB42" s="96" t="e">
        <f ca="true">+IF(AND(ISNUMBER(OFFSET('Sanitation Data'!$E$6,0,10*ROW('Sanitation Data'!E36))),'Data Summary'!CQ42="Yes"),OFFSET('Sanitation Data'!$E$6,0,10*ROW('Sanitation Data'!E36)),NA())</f>
        <v>#N/A</v>
      </c>
      <c r="AC42" s="96" t="e">
        <f ca="true">+IF(AND(ISNUMBER(OFFSET('Sanitation Data'!$E$10,0,10*ROW('Sanitation Data'!E36))),'Data Summary'!CR42="Yes"),OFFSET('Sanitation Data'!$E$10,0,10*ROW('Sanitation Data'!E36)),NA())</f>
        <v>#N/A</v>
      </c>
      <c r="AD42" s="96" t="e">
        <f ca="true">+IF(AND(ISNUMBER(OFFSET('Sanitation Data'!$E$11,0,10*ROW('Sanitation Data'!E36))),'Data Summary'!CS42="Yes"),OFFSET('Sanitation Data'!$E$11,0,10*ROW('Sanitation Data'!E36)),NA())</f>
        <v>#N/A</v>
      </c>
      <c r="AE42" s="96" t="e">
        <f ca="true">+IF(AND(ISNUMBER(OFFSET('Sanitation Data'!$E$12,0,10*ROW('Sanitation Data'!E36))),'Data Summary'!CT42="Yes"),OFFSET('Sanitation Data'!$E$12,0,10*ROW('Sanitation Data'!E36)),NA())</f>
        <v>#N/A</v>
      </c>
      <c r="AF42" s="96" t="e">
        <f ca="true">+IF(AND(ISNUMBER(OFFSET('Sanitation Data'!$F$4,0,10*ROW('Sanitation Data'!F36))),'Data Summary'!CU42="Yes"),100-OFFSET('Sanitation Data'!$F$4,0,10*ROW('Sanitation Data'!F36)),NA())</f>
        <v>#N/A</v>
      </c>
      <c r="AG42" s="96" t="e">
        <f ca="true">+IF(AND(ISNUMBER(OFFSET('Sanitation Data'!$F$6,0,10*ROW('Sanitation Data'!F36))),'Data Summary'!CV42="Yes"),OFFSET('Sanitation Data'!$F$6,0,10*ROW('Sanitation Data'!F36)),NA())</f>
        <v>#N/A</v>
      </c>
      <c r="AH42" s="96" t="e">
        <f ca="true">+IF(AND(ISNUMBER(OFFSET('Sanitation Data'!$F$10,0,10*ROW('Sanitation Data'!F36))),'Data Summary'!CW42="Yes"),OFFSET('Sanitation Data'!$F$10,0,10*ROW('Sanitation Data'!F36)),NA())</f>
        <v>#N/A</v>
      </c>
      <c r="AI42" s="96" t="e">
        <f ca="true">+IF(AND(ISNUMBER(OFFSET('Sanitation Data'!$F$11,0,10*ROW('Sanitation Data'!F36))),'Data Summary'!CX42="Yes"),OFFSET('Sanitation Data'!$F$11,0,10*ROW('Sanitation Data'!F36)),NA())</f>
        <v>#N/A</v>
      </c>
      <c r="AJ42" s="96" t="e">
        <f ca="true">+IF(AND(ISNUMBER(OFFSET('Sanitation Data'!$F$12,0,10*ROW('Sanitation Data'!F36))),'Data Summary'!CY42="Yes"),OFFSET('Sanitation Data'!$F$12,0,10*ROW('Sanitation Data'!F36)),NA())</f>
        <v>#N/A</v>
      </c>
      <c r="AK42" s="96" t="e">
        <f ca="true">+IF(AND(ISNUMBER(OFFSET('Sanitation Data'!$G$4,0,10*ROW('Sanitation Data'!G36))),'Data Summary'!CZ42="Yes"),100-OFFSET('Sanitation Data'!$G$4,0,10*ROW('Sanitation Data'!G36)),NA())</f>
        <v>#N/A</v>
      </c>
      <c r="AL42" s="96" t="e">
        <f ca="true">+IF(AND(ISNUMBER(OFFSET('Sanitation Data'!$G$6,0,10*ROW('Sanitation Data'!G36))),'Data Summary'!DA42="Yes"),OFFSET('Sanitation Data'!$G$6,0,10*ROW('Sanitation Data'!G36)),NA())</f>
        <v>#N/A</v>
      </c>
      <c r="AM42" s="96" t="e">
        <f ca="true">+IF(AND(ISNUMBER(OFFSET('Sanitation Data'!$G$10,0,10*ROW('Sanitation Data'!G36))),'Data Summary'!DB42="Yes"),OFFSET('Sanitation Data'!$G$10,0,10*ROW('Sanitation Data'!G36)),NA())</f>
        <v>#N/A</v>
      </c>
      <c r="AN42" s="96" t="e">
        <f ca="true">+IF(AND(ISNUMBER(OFFSET('Sanitation Data'!$G$11,0,10*ROW('Sanitation Data'!G36))),'Data Summary'!DC42="Yes"),OFFSET('Sanitation Data'!$G$11,0,10*ROW('Sanitation Data'!G36)),NA())</f>
        <v>#N/A</v>
      </c>
      <c r="AO42" s="96" t="e">
        <f ca="true">+IF(AND(ISNUMBER(OFFSET('Sanitation Data'!$G$12,0,10*ROW('Sanitation Data'!G36))),'Data Summary'!DD42="Yes"),OFFSET('Sanitation Data'!$G$12,0,10*ROW('Sanitation Data'!G36)),NA())</f>
        <v>#N/A</v>
      </c>
      <c r="AP42" s="96" t="e">
        <f ca="true">+IF(AND(ISNUMBER(OFFSET('Sanitation Data'!$H$4,0,10*ROW('Sanitation Data'!H36))),'Data Summary'!DE42="Yes"),100-OFFSET('Sanitation Data'!$H$4,0,10*ROW('Sanitation Data'!H36)),NA())</f>
        <v>#N/A</v>
      </c>
      <c r="AQ42" s="96" t="e">
        <f ca="true">+IF(AND(ISNUMBER(OFFSET('Sanitation Data'!$H$6,0,10*ROW('Sanitation Data'!H36))),'Data Summary'!DF42="Yes"),OFFSET('Sanitation Data'!$H$6,0,10*ROW('Sanitation Data'!H36)),NA())</f>
        <v>#N/A</v>
      </c>
      <c r="AR42" s="96" t="e">
        <f ca="true">+IF(AND(ISNUMBER(OFFSET('Sanitation Data'!$H$10,0,10*ROW('Sanitation Data'!H36))),'Data Summary'!DG42="Yes"),OFFSET('Sanitation Data'!$H$10,0,10*ROW('Sanitation Data'!H36)),NA())</f>
        <v>#N/A</v>
      </c>
      <c r="AS42" s="96" t="e">
        <f ca="true">+IF(AND(ISNUMBER(OFFSET('Sanitation Data'!$H$11,0,10*ROW('Sanitation Data'!H36))),'Data Summary'!DH42="Yes"),OFFSET('Sanitation Data'!$H$11,0,10*ROW('Sanitation Data'!H36)),NA())</f>
        <v>#N/A</v>
      </c>
      <c r="AT42" s="96" t="e">
        <f ca="true">+IF(AND(ISNUMBER(OFFSET('Sanitation Data'!$H$12,0,10*ROW('Sanitation Data'!H36))),'Data Summary'!DI42="Yes"),OFFSET('Sanitation Data'!$H$12,0,10*ROW('Sanitation Data'!H36)),NA())</f>
        <v>#N/A</v>
      </c>
      <c r="AU42" s="96" t="e">
        <f ca="true">+IF(AND(ISNUMBER(OFFSET('Sanitation Data'!$I$4,0,10*ROW('Sanitation Data'!I36))),'Data Summary'!DJ42="Yes"),100-OFFSET('Sanitation Data'!$I$4,0,10*ROW('Sanitation Data'!I36)),NA())</f>
        <v>#N/A</v>
      </c>
      <c r="AV42" s="96" t="e">
        <f ca="true">+IF(AND(ISNUMBER(OFFSET('Sanitation Data'!$I$6,0,10*ROW('Sanitation Data'!I36))),'Data Summary'!DK42="Yes"),OFFSET('Sanitation Data'!$I$6,0,10*ROW('Sanitation Data'!I36)),NA())</f>
        <v>#N/A</v>
      </c>
      <c r="AW42" s="96" t="e">
        <f ca="true">+IF(AND(ISNUMBER(OFFSET('Sanitation Data'!$I$10,0,10*ROW('Sanitation Data'!I36))),'Data Summary'!DL42="Yes"),OFFSET('Sanitation Data'!$I$10,0,10*ROW('Sanitation Data'!I36)),NA())</f>
        <v>#N/A</v>
      </c>
      <c r="AX42" s="96" t="e">
        <f ca="true">+IF(AND(ISNUMBER(OFFSET('Sanitation Data'!$I$11,0,10*ROW('Sanitation Data'!I36))),'Data Summary'!DM42="Yes"),OFFSET('Sanitation Data'!$I$11,0,10*ROW('Sanitation Data'!I36)),NA())</f>
        <v>#N/A</v>
      </c>
      <c r="AY42" s="96" t="e">
        <f ca="true">+IF(AND(ISNUMBER(OFFSET('Sanitation Data'!$I$12,0,10*ROW('Sanitation Data'!I36))),'Data Summary'!DN42="Yes"),OFFSET('Sanitation Data'!$I$12,0,10*ROW('Sanitation Data'!I36)),NA())</f>
        <v>#N/A</v>
      </c>
      <c r="AZ42" s="97" t="e">
        <f ca="true">+IF(AND(ISNUMBER(OFFSET('Hygiene Data'!$D$5,0,10*ROW('Hygiene Data'!D36))),'Data Summary'!DO42="Yes"),OFFSET('Hygiene Data'!$D$5,0,10*ROW('Hygiene Data'!D36)),NA())</f>
        <v>#N/A</v>
      </c>
      <c r="BA42" s="97" t="e">
        <f ca="true">+IF(AND(ISNUMBER(OFFSET('Hygiene Data'!$D$7,0,10*ROW('Hygiene Data'!D36))),'Data Summary'!DP42="Yes"),OFFSET('Hygiene Data'!$D$7,0,10*ROW('Hygiene Data'!D36)),NA())</f>
        <v>#N/A</v>
      </c>
      <c r="BB42" s="97" t="e">
        <f ca="true">+IF(AND(ISNUMBER(OFFSET('Hygiene Data'!$D$9,0,10*ROW('Hygiene Data'!D36))),'Data Summary'!DQ42="Yes"),OFFSET('Hygiene Data'!$D$9,0,10*ROW('Hygiene Data'!D36)),NA())</f>
        <v>#N/A</v>
      </c>
      <c r="BC42" s="97" t="e">
        <f ca="true">+IF(AND(ISNUMBER(OFFSET('Hygiene Data'!$E$5,0,10*ROW('Hygiene Data'!E36))),'Data Summary'!DR42="Yes"),OFFSET('Hygiene Data'!$E$5,0,10*ROW('Hygiene Data'!E36)),NA())</f>
        <v>#N/A</v>
      </c>
      <c r="BD42" s="97" t="e">
        <f ca="true">+IF(AND(ISNUMBER(OFFSET('Hygiene Data'!$E$7,0,10*ROW('Hygiene Data'!E36))),'Data Summary'!DS42="Yes"),OFFSET('Hygiene Data'!$E$7,0,10*ROW('Hygiene Data'!E36)),NA())</f>
        <v>#N/A</v>
      </c>
      <c r="BE42" s="97" t="e">
        <f ca="true">+IF(AND(ISNUMBER(OFFSET('Hygiene Data'!$E$9,0,10*ROW('Hygiene Data'!E36))),'Data Summary'!DT42="Yes"),OFFSET('Hygiene Data'!$E$9,0,10*ROW('Hygiene Data'!E36)),NA())</f>
        <v>#N/A</v>
      </c>
      <c r="BF42" s="97" t="e">
        <f ca="true">+IF(AND(ISNUMBER(OFFSET('Hygiene Data'!$F$5,0,10*ROW('Hygiene Data'!F36))),'Data Summary'!DU42="Yes"),OFFSET('Hygiene Data'!$F$5,0,10*ROW('Hygiene Data'!F36)),NA())</f>
        <v>#N/A</v>
      </c>
      <c r="BG42" s="97" t="e">
        <f ca="true">+IF(AND(ISNUMBER(OFFSET('Hygiene Data'!$F$7,0,10*ROW('Hygiene Data'!F36))),'Data Summary'!DV42="Yes"),OFFSET('Hygiene Data'!$F$7,0,10*ROW('Hygiene Data'!F36)),NA())</f>
        <v>#N/A</v>
      </c>
      <c r="BH42" s="97" t="e">
        <f ca="true">+IF(AND(ISNUMBER(OFFSET('Hygiene Data'!$F$9,0,10*ROW('Hygiene Data'!F36))),'Data Summary'!DW42="Yes"),OFFSET('Hygiene Data'!$F$9,0,10*ROW('Hygiene Data'!F36)),NA())</f>
        <v>#N/A</v>
      </c>
      <c r="BI42" s="97" t="e">
        <f ca="true">+IF(AND(ISNUMBER(OFFSET('Hygiene Data'!$G$5,0,10*ROW('Hygiene Data'!G36))),'Data Summary'!DX42="Yes"),OFFSET('Hygiene Data'!$G$5,0,10*ROW('Hygiene Data'!G36)),NA())</f>
        <v>#N/A</v>
      </c>
      <c r="BJ42" s="97" t="e">
        <f ca="true">+IF(AND(ISNUMBER(OFFSET('Hygiene Data'!$G$7,0,10*ROW('Hygiene Data'!G36))),'Data Summary'!DY42="Yes"),OFFSET('Hygiene Data'!$G$7,0,10*ROW('Hygiene Data'!G36)),NA())</f>
        <v>#N/A</v>
      </c>
      <c r="BK42" s="97" t="e">
        <f ca="true">+IF(AND(ISNUMBER(OFFSET('Hygiene Data'!$G$9,0,10*ROW('Hygiene Data'!G36))),'Data Summary'!DZ42="Yes"),OFFSET('Hygiene Data'!$G$9,0,10*ROW('Hygiene Data'!G36)),NA())</f>
        <v>#N/A</v>
      </c>
      <c r="BL42" s="97" t="e">
        <f ca="true">+IF(AND(ISNUMBER(OFFSET('Hygiene Data'!$H$5,0,10*ROW('Hygiene Data'!H36))),'Data Summary'!EA42="Yes"),OFFSET('Hygiene Data'!$H$5,0,10*ROW('Hygiene Data'!H36)),NA())</f>
        <v>#N/A</v>
      </c>
      <c r="BM42" s="97" t="e">
        <f ca="true">+IF(AND(ISNUMBER(OFFSET('Hygiene Data'!$H$7,0,10*ROW('Hygiene Data'!H36))),'Data Summary'!EB42="Yes"),OFFSET('Hygiene Data'!$H$7,0,10*ROW('Hygiene Data'!H36)),NA())</f>
        <v>#N/A</v>
      </c>
      <c r="BN42" s="97" t="e">
        <f ca="true">+IF(AND(ISNUMBER(OFFSET('Hygiene Data'!$H$9,0,10*ROW('Hygiene Data'!H36))),'Data Summary'!EC42="Yes"),OFFSET('Hygiene Data'!$H$9,0,10*ROW('Hygiene Data'!H36)),NA())</f>
        <v>#N/A</v>
      </c>
      <c r="BO42" s="97" t="e">
        <f ca="true">+IF(AND(ISNUMBER(OFFSET('Hygiene Data'!$I$5,0,10*ROW('Hygiene Data'!I36))),'Data Summary'!ED42="Yes"),OFFSET('Hygiene Data'!$I$5,0,10*ROW('Hygiene Data'!I36)),NA())</f>
        <v>#N/A</v>
      </c>
      <c r="BP42" s="97" t="e">
        <f ca="true">+IF(AND(ISNUMBER(OFFSET('Hygiene Data'!$I$7,0,10*ROW('Hygiene Data'!I36))),'Data Summary'!EE42="Yes"),OFFSET('Hygiene Data'!$I$7,0,10*ROW('Hygiene Data'!I36)),NA())</f>
        <v>#N/A</v>
      </c>
      <c r="BQ42" s="97"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6" t="str">
        <f ca="true">+IF(ISTEXT('Data Summary'!B43),'Data Summary'!B43,"")</f>
        <v/>
      </c>
      <c r="C43" s="330" t="e">
        <f ca="true">+VALUE('Data Summary'!C43)</f>
        <v>#VALUE!</v>
      </c>
      <c r="D43" s="95" t="e">
        <f ca="true">+IF(AND(ISNUMBER(OFFSET('Water Data'!$D$4,0,10*ROW('Water Data'!D37))),'Data Summary'!BS43="Yes"),100-OFFSET('Water Data'!$D$4,0,10*ROW('Water Data'!D37)),NA())</f>
        <v>#N/A</v>
      </c>
      <c r="E43" s="95" t="e">
        <f ca="true">+IF(AND(ISNUMBER(OFFSET('Water Data'!$D$6,0,10*ROW('Water Data'!D37))),'Data Summary'!BT43="Yes"),OFFSET('Water Data'!$D$6,0,10*ROW('Water Data'!D37)),NA())</f>
        <v>#N/A</v>
      </c>
      <c r="F43" s="95" t="e">
        <f ca="true">+IF(AND(ISNUMBER(OFFSET('Water Data'!$D$9,0,10*ROW('Water Data'!D37))),'Data Summary'!BU43="Yes"),OFFSET('Water Data'!$D$9,0,10*ROW('Water Data'!D37)),NA())</f>
        <v>#N/A</v>
      </c>
      <c r="G43" s="95" t="e">
        <f ca="true">+IF(AND(ISNUMBER(OFFSET('Water Data'!$E$4,0,10*ROW('Water Data'!E37))),'Data Summary'!BV43="Yes"),100-OFFSET('Water Data'!$E$4,0,10*ROW('Water Data'!E37)),NA())</f>
        <v>#N/A</v>
      </c>
      <c r="H43" s="95" t="e">
        <f ca="true">+IF(AND(ISNUMBER(OFFSET('Water Data'!$E$6,0,10*ROW('Water Data'!E37))),'Data Summary'!BW43="Yes"),OFFSET('Water Data'!$E$6,0,10*ROW('Water Data'!E37)),NA())</f>
        <v>#N/A</v>
      </c>
      <c r="I43" s="95" t="e">
        <f ca="true">+IF(AND(ISNUMBER(OFFSET('Water Data'!$E$9,0,10*ROW('Water Data'!E37))),'Data Summary'!BX43="Yes"),OFFSET('Water Data'!$E$9,0,10*ROW('Water Data'!E37)),NA())</f>
        <v>#N/A</v>
      </c>
      <c r="J43" s="95" t="e">
        <f ca="true">+IF(AND(ISNUMBER(OFFSET('Water Data'!$F$4,0,10*ROW('Water Data'!F37))),'Data Summary'!BY43="Yes"),100-OFFSET('Water Data'!$F$4,0,10*ROW('Water Data'!F37)),NA())</f>
        <v>#N/A</v>
      </c>
      <c r="K43" s="95" t="e">
        <f ca="true">+IF(AND(ISNUMBER(OFFSET('Water Data'!$F$6,0,10*ROW('Water Data'!F37))),'Data Summary'!BZ43="Yes"),OFFSET('Water Data'!$F$6,0,10*ROW('Water Data'!F37)),NA())</f>
        <v>#N/A</v>
      </c>
      <c r="L43" s="95" t="e">
        <f ca="true">+IF(AND(ISNUMBER(OFFSET('Water Data'!$F$9,0,10*ROW('Water Data'!F37))),'Data Summary'!CA43="Yes"),OFFSET('Water Data'!$F$9,0,10*ROW('Water Data'!F37)),NA())</f>
        <v>#N/A</v>
      </c>
      <c r="M43" s="95" t="e">
        <f ca="true">+IF(AND(ISNUMBER(OFFSET('Water Data'!$G$4,0,10*ROW('Water Data'!G37))),'Data Summary'!CB43="Yes"),100-OFFSET('Water Data'!$G$4,0,10*ROW('Water Data'!G37)),NA())</f>
        <v>#N/A</v>
      </c>
      <c r="N43" s="95" t="e">
        <f ca="true">+IF(AND(ISNUMBER(OFFSET('Water Data'!$G$6,0,10*ROW('Water Data'!G37))),'Data Summary'!CC43="Yes"),OFFSET('Water Data'!$G$6,0,10*ROW('Water Data'!G37)),NA())</f>
        <v>#N/A</v>
      </c>
      <c r="O43" s="95" t="e">
        <f ca="true">+IF(AND(ISNUMBER(OFFSET('Water Data'!$G$9,0,10*ROW('Water Data'!G37))),'Data Summary'!CD43="Yes"),OFFSET('Water Data'!$G$9,0,10*ROW('Water Data'!G37)),NA())</f>
        <v>#N/A</v>
      </c>
      <c r="P43" s="95" t="e">
        <f ca="true">+IF(AND(ISNUMBER(OFFSET('Water Data'!$H$4,0,10*ROW('Water Data'!H37))),'Data Summary'!CE43="Yes"),100-OFFSET('Water Data'!$H$4,0,10*ROW('Water Data'!H37)),NA())</f>
        <v>#N/A</v>
      </c>
      <c r="Q43" s="95" t="e">
        <f ca="true">+IF(AND(ISNUMBER(OFFSET('Water Data'!$H$6,0,10*ROW('Water Data'!H37))),'Data Summary'!CF43="Yes"),OFFSET('Water Data'!$H$6,0,10*ROW('Water Data'!H37)),NA())</f>
        <v>#N/A</v>
      </c>
      <c r="R43" s="95" t="e">
        <f ca="true">+IF(AND(ISNUMBER(OFFSET('Water Data'!$H$9,0,10*ROW('Water Data'!H37))),'Data Summary'!CG43="Yes"),OFFSET('Water Data'!$H$9,0,10*ROW('Water Data'!H37)),NA())</f>
        <v>#N/A</v>
      </c>
      <c r="S43" s="95" t="e">
        <f ca="true">+IF(AND(ISNUMBER(OFFSET('Water Data'!$I$4,0,10*ROW('Water Data'!I37))),'Data Summary'!CH43="Yes"),100-OFFSET('Water Data'!$I$4,0,10*ROW('Water Data'!I37)),NA())</f>
        <v>#N/A</v>
      </c>
      <c r="T43" s="95" t="e">
        <f ca="true">+IF(AND(ISNUMBER(OFFSET('Water Data'!$I$6,0,10*ROW('Water Data'!I37))),'Data Summary'!CI43="Yes"),OFFSET('Water Data'!$I$6,0,10*ROW('Water Data'!I37)),NA())</f>
        <v>#N/A</v>
      </c>
      <c r="U43" s="95" t="e">
        <f ca="true">+IF(AND(ISNUMBER(OFFSET('Water Data'!$I$9,0,10*ROW('Water Data'!I37))),'Data Summary'!CJ43="Yes"),OFFSET('Water Data'!$I$9,0,10*ROW('Water Data'!I37)),NA())</f>
        <v>#N/A</v>
      </c>
      <c r="V43" s="96" t="e">
        <f ca="true">+IF(AND(ISNUMBER(OFFSET('Sanitation Data'!$D$4,0,10*ROW('Sanitation Data'!D37))),'Data Summary'!CK43="Yes"),100-OFFSET('Sanitation Data'!$D$4,0,10*ROW('Sanitation Data'!D37)),NA())</f>
        <v>#N/A</v>
      </c>
      <c r="W43" s="96" t="e">
        <f ca="true">+IF(AND(ISNUMBER(OFFSET('Sanitation Data'!$D$6,0,10*ROW('Sanitation Data'!D37))),'Data Summary'!CL43="Yes"),OFFSET('Sanitation Data'!$D$6,0,10*ROW('Sanitation Data'!D37)),NA())</f>
        <v>#N/A</v>
      </c>
      <c r="X43" s="96" t="e">
        <f ca="true">+IF(AND(ISNUMBER(OFFSET('Sanitation Data'!$D$10,0,10*ROW('Sanitation Data'!D37))),'Data Summary'!CM43="Yes"),OFFSET('Sanitation Data'!$D$10,0,10*ROW('Sanitation Data'!D37)),NA())</f>
        <v>#N/A</v>
      </c>
      <c r="Y43" s="96" t="e">
        <f ca="true">+IF(AND(ISNUMBER(OFFSET('Sanitation Data'!$D$11,0,10*ROW('Sanitation Data'!D37))),'Data Summary'!CN43="Yes"),OFFSET('Sanitation Data'!$D$11,0,10*ROW('Sanitation Data'!D37)),NA())</f>
        <v>#N/A</v>
      </c>
      <c r="Z43" s="96" t="e">
        <f ca="true">+IF(AND(ISNUMBER(OFFSET('Sanitation Data'!$D$12,0,10*ROW('Sanitation Data'!D37))),'Data Summary'!CO43="Yes"),OFFSET('Sanitation Data'!$D$12,0,10*ROW('Sanitation Data'!D37)),NA())</f>
        <v>#N/A</v>
      </c>
      <c r="AA43" s="96" t="e">
        <f ca="true">+IF(AND(ISNUMBER(OFFSET('Sanitation Data'!$E$4,0,10*ROW('Sanitation Data'!E37))),'Data Summary'!CP43="Yes"),100-OFFSET('Sanitation Data'!$E$4,0,10*ROW('Sanitation Data'!E37)),NA())</f>
        <v>#N/A</v>
      </c>
      <c r="AB43" s="96" t="e">
        <f ca="true">+IF(AND(ISNUMBER(OFFSET('Sanitation Data'!$E$6,0,10*ROW('Sanitation Data'!E37))),'Data Summary'!CQ43="Yes"),OFFSET('Sanitation Data'!$E$6,0,10*ROW('Sanitation Data'!E37)),NA())</f>
        <v>#N/A</v>
      </c>
      <c r="AC43" s="96" t="e">
        <f ca="true">+IF(AND(ISNUMBER(OFFSET('Sanitation Data'!$E$10,0,10*ROW('Sanitation Data'!E37))),'Data Summary'!CR43="Yes"),OFFSET('Sanitation Data'!$E$10,0,10*ROW('Sanitation Data'!E37)),NA())</f>
        <v>#N/A</v>
      </c>
      <c r="AD43" s="96" t="e">
        <f ca="true">+IF(AND(ISNUMBER(OFFSET('Sanitation Data'!$E$11,0,10*ROW('Sanitation Data'!E37))),'Data Summary'!CS43="Yes"),OFFSET('Sanitation Data'!$E$11,0,10*ROW('Sanitation Data'!E37)),NA())</f>
        <v>#N/A</v>
      </c>
      <c r="AE43" s="96" t="e">
        <f ca="true">+IF(AND(ISNUMBER(OFFSET('Sanitation Data'!$E$12,0,10*ROW('Sanitation Data'!E37))),'Data Summary'!CT43="Yes"),OFFSET('Sanitation Data'!$E$12,0,10*ROW('Sanitation Data'!E37)),NA())</f>
        <v>#N/A</v>
      </c>
      <c r="AF43" s="96" t="e">
        <f ca="true">+IF(AND(ISNUMBER(OFFSET('Sanitation Data'!$F$4,0,10*ROW('Sanitation Data'!F37))),'Data Summary'!CU43="Yes"),100-OFFSET('Sanitation Data'!$F$4,0,10*ROW('Sanitation Data'!F37)),NA())</f>
        <v>#N/A</v>
      </c>
      <c r="AG43" s="96" t="e">
        <f ca="true">+IF(AND(ISNUMBER(OFFSET('Sanitation Data'!$F$6,0,10*ROW('Sanitation Data'!F37))),'Data Summary'!CV43="Yes"),OFFSET('Sanitation Data'!$F$6,0,10*ROW('Sanitation Data'!F37)),NA())</f>
        <v>#N/A</v>
      </c>
      <c r="AH43" s="96" t="e">
        <f ca="true">+IF(AND(ISNUMBER(OFFSET('Sanitation Data'!$F$10,0,10*ROW('Sanitation Data'!F37))),'Data Summary'!CW43="Yes"),OFFSET('Sanitation Data'!$F$10,0,10*ROW('Sanitation Data'!F37)),NA())</f>
        <v>#N/A</v>
      </c>
      <c r="AI43" s="96" t="e">
        <f ca="true">+IF(AND(ISNUMBER(OFFSET('Sanitation Data'!$F$11,0,10*ROW('Sanitation Data'!F37))),'Data Summary'!CX43="Yes"),OFFSET('Sanitation Data'!$F$11,0,10*ROW('Sanitation Data'!F37)),NA())</f>
        <v>#N/A</v>
      </c>
      <c r="AJ43" s="96" t="e">
        <f ca="true">+IF(AND(ISNUMBER(OFFSET('Sanitation Data'!$F$12,0,10*ROW('Sanitation Data'!F37))),'Data Summary'!CY43="Yes"),OFFSET('Sanitation Data'!$F$12,0,10*ROW('Sanitation Data'!F37)),NA())</f>
        <v>#N/A</v>
      </c>
      <c r="AK43" s="96" t="e">
        <f ca="true">+IF(AND(ISNUMBER(OFFSET('Sanitation Data'!$G$4,0,10*ROW('Sanitation Data'!G37))),'Data Summary'!CZ43="Yes"),100-OFFSET('Sanitation Data'!$G$4,0,10*ROW('Sanitation Data'!G37)),NA())</f>
        <v>#N/A</v>
      </c>
      <c r="AL43" s="96" t="e">
        <f ca="true">+IF(AND(ISNUMBER(OFFSET('Sanitation Data'!$G$6,0,10*ROW('Sanitation Data'!G37))),'Data Summary'!DA43="Yes"),OFFSET('Sanitation Data'!$G$6,0,10*ROW('Sanitation Data'!G37)),NA())</f>
        <v>#N/A</v>
      </c>
      <c r="AM43" s="96" t="e">
        <f ca="true">+IF(AND(ISNUMBER(OFFSET('Sanitation Data'!$G$10,0,10*ROW('Sanitation Data'!G37))),'Data Summary'!DB43="Yes"),OFFSET('Sanitation Data'!$G$10,0,10*ROW('Sanitation Data'!G37)),NA())</f>
        <v>#N/A</v>
      </c>
      <c r="AN43" s="96" t="e">
        <f ca="true">+IF(AND(ISNUMBER(OFFSET('Sanitation Data'!$G$11,0,10*ROW('Sanitation Data'!G37))),'Data Summary'!DC43="Yes"),OFFSET('Sanitation Data'!$G$11,0,10*ROW('Sanitation Data'!G37)),NA())</f>
        <v>#N/A</v>
      </c>
      <c r="AO43" s="96" t="e">
        <f ca="true">+IF(AND(ISNUMBER(OFFSET('Sanitation Data'!$G$12,0,10*ROW('Sanitation Data'!G37))),'Data Summary'!DD43="Yes"),OFFSET('Sanitation Data'!$G$12,0,10*ROW('Sanitation Data'!G37)),NA())</f>
        <v>#N/A</v>
      </c>
      <c r="AP43" s="96" t="e">
        <f ca="true">+IF(AND(ISNUMBER(OFFSET('Sanitation Data'!$H$4,0,10*ROW('Sanitation Data'!H37))),'Data Summary'!DE43="Yes"),100-OFFSET('Sanitation Data'!$H$4,0,10*ROW('Sanitation Data'!H37)),NA())</f>
        <v>#N/A</v>
      </c>
      <c r="AQ43" s="96" t="e">
        <f ca="true">+IF(AND(ISNUMBER(OFFSET('Sanitation Data'!$H$6,0,10*ROW('Sanitation Data'!H37))),'Data Summary'!DF43="Yes"),OFFSET('Sanitation Data'!$H$6,0,10*ROW('Sanitation Data'!H37)),NA())</f>
        <v>#N/A</v>
      </c>
      <c r="AR43" s="96" t="e">
        <f ca="true">+IF(AND(ISNUMBER(OFFSET('Sanitation Data'!$H$10,0,10*ROW('Sanitation Data'!H37))),'Data Summary'!DG43="Yes"),OFFSET('Sanitation Data'!$H$10,0,10*ROW('Sanitation Data'!H37)),NA())</f>
        <v>#N/A</v>
      </c>
      <c r="AS43" s="96" t="e">
        <f ca="true">+IF(AND(ISNUMBER(OFFSET('Sanitation Data'!$H$11,0,10*ROW('Sanitation Data'!H37))),'Data Summary'!DH43="Yes"),OFFSET('Sanitation Data'!$H$11,0,10*ROW('Sanitation Data'!H37)),NA())</f>
        <v>#N/A</v>
      </c>
      <c r="AT43" s="96" t="e">
        <f ca="true">+IF(AND(ISNUMBER(OFFSET('Sanitation Data'!$H$12,0,10*ROW('Sanitation Data'!H37))),'Data Summary'!DI43="Yes"),OFFSET('Sanitation Data'!$H$12,0,10*ROW('Sanitation Data'!H37)),NA())</f>
        <v>#N/A</v>
      </c>
      <c r="AU43" s="96" t="e">
        <f ca="true">+IF(AND(ISNUMBER(OFFSET('Sanitation Data'!$I$4,0,10*ROW('Sanitation Data'!I37))),'Data Summary'!DJ43="Yes"),100-OFFSET('Sanitation Data'!$I$4,0,10*ROW('Sanitation Data'!I37)),NA())</f>
        <v>#N/A</v>
      </c>
      <c r="AV43" s="96" t="e">
        <f ca="true">+IF(AND(ISNUMBER(OFFSET('Sanitation Data'!$I$6,0,10*ROW('Sanitation Data'!I37))),'Data Summary'!DK43="Yes"),OFFSET('Sanitation Data'!$I$6,0,10*ROW('Sanitation Data'!I37)),NA())</f>
        <v>#N/A</v>
      </c>
      <c r="AW43" s="96" t="e">
        <f ca="true">+IF(AND(ISNUMBER(OFFSET('Sanitation Data'!$I$10,0,10*ROW('Sanitation Data'!I37))),'Data Summary'!DL43="Yes"),OFFSET('Sanitation Data'!$I$10,0,10*ROW('Sanitation Data'!I37)),NA())</f>
        <v>#N/A</v>
      </c>
      <c r="AX43" s="96" t="e">
        <f ca="true">+IF(AND(ISNUMBER(OFFSET('Sanitation Data'!$I$11,0,10*ROW('Sanitation Data'!I37))),'Data Summary'!DM43="Yes"),OFFSET('Sanitation Data'!$I$11,0,10*ROW('Sanitation Data'!I37)),NA())</f>
        <v>#N/A</v>
      </c>
      <c r="AY43" s="96" t="e">
        <f ca="true">+IF(AND(ISNUMBER(OFFSET('Sanitation Data'!$I$12,0,10*ROW('Sanitation Data'!I37))),'Data Summary'!DN43="Yes"),OFFSET('Sanitation Data'!$I$12,0,10*ROW('Sanitation Data'!I37)),NA())</f>
        <v>#N/A</v>
      </c>
      <c r="AZ43" s="97" t="e">
        <f ca="true">+IF(AND(ISNUMBER(OFFSET('Hygiene Data'!$D$5,0,10*ROW('Hygiene Data'!D37))),'Data Summary'!DO43="Yes"),OFFSET('Hygiene Data'!$D$5,0,10*ROW('Hygiene Data'!D37)),NA())</f>
        <v>#N/A</v>
      </c>
      <c r="BA43" s="97" t="e">
        <f ca="true">+IF(AND(ISNUMBER(OFFSET('Hygiene Data'!$D$7,0,10*ROW('Hygiene Data'!D37))),'Data Summary'!DP43="Yes"),OFFSET('Hygiene Data'!$D$7,0,10*ROW('Hygiene Data'!D37)),NA())</f>
        <v>#N/A</v>
      </c>
      <c r="BB43" s="97" t="e">
        <f ca="true">+IF(AND(ISNUMBER(OFFSET('Hygiene Data'!$D$9,0,10*ROW('Hygiene Data'!D37))),'Data Summary'!DQ43="Yes"),OFFSET('Hygiene Data'!$D$9,0,10*ROW('Hygiene Data'!D37)),NA())</f>
        <v>#N/A</v>
      </c>
      <c r="BC43" s="97" t="e">
        <f ca="true">+IF(AND(ISNUMBER(OFFSET('Hygiene Data'!$E$5,0,10*ROW('Hygiene Data'!E37))),'Data Summary'!DR43="Yes"),OFFSET('Hygiene Data'!$E$5,0,10*ROW('Hygiene Data'!E37)),NA())</f>
        <v>#N/A</v>
      </c>
      <c r="BD43" s="97" t="e">
        <f ca="true">+IF(AND(ISNUMBER(OFFSET('Hygiene Data'!$E$7,0,10*ROW('Hygiene Data'!E37))),'Data Summary'!DS43="Yes"),OFFSET('Hygiene Data'!$E$7,0,10*ROW('Hygiene Data'!E37)),NA())</f>
        <v>#N/A</v>
      </c>
      <c r="BE43" s="97" t="e">
        <f ca="true">+IF(AND(ISNUMBER(OFFSET('Hygiene Data'!$E$9,0,10*ROW('Hygiene Data'!E37))),'Data Summary'!DT43="Yes"),OFFSET('Hygiene Data'!$E$9,0,10*ROW('Hygiene Data'!E37)),NA())</f>
        <v>#N/A</v>
      </c>
      <c r="BF43" s="97" t="e">
        <f ca="true">+IF(AND(ISNUMBER(OFFSET('Hygiene Data'!$F$5,0,10*ROW('Hygiene Data'!F37))),'Data Summary'!DU43="Yes"),OFFSET('Hygiene Data'!$F$5,0,10*ROW('Hygiene Data'!F37)),NA())</f>
        <v>#N/A</v>
      </c>
      <c r="BG43" s="97" t="e">
        <f ca="true">+IF(AND(ISNUMBER(OFFSET('Hygiene Data'!$F$7,0,10*ROW('Hygiene Data'!F37))),'Data Summary'!DV43="Yes"),OFFSET('Hygiene Data'!$F$7,0,10*ROW('Hygiene Data'!F37)),NA())</f>
        <v>#N/A</v>
      </c>
      <c r="BH43" s="97" t="e">
        <f ca="true">+IF(AND(ISNUMBER(OFFSET('Hygiene Data'!$F$9,0,10*ROW('Hygiene Data'!F37))),'Data Summary'!DW43="Yes"),OFFSET('Hygiene Data'!$F$9,0,10*ROW('Hygiene Data'!F37)),NA())</f>
        <v>#N/A</v>
      </c>
      <c r="BI43" s="97" t="e">
        <f ca="true">+IF(AND(ISNUMBER(OFFSET('Hygiene Data'!$G$5,0,10*ROW('Hygiene Data'!G37))),'Data Summary'!DX43="Yes"),OFFSET('Hygiene Data'!$G$5,0,10*ROW('Hygiene Data'!G37)),NA())</f>
        <v>#N/A</v>
      </c>
      <c r="BJ43" s="97" t="e">
        <f ca="true">+IF(AND(ISNUMBER(OFFSET('Hygiene Data'!$G$7,0,10*ROW('Hygiene Data'!G37))),'Data Summary'!DY43="Yes"),OFFSET('Hygiene Data'!$G$7,0,10*ROW('Hygiene Data'!G37)),NA())</f>
        <v>#N/A</v>
      </c>
      <c r="BK43" s="97" t="e">
        <f ca="true">+IF(AND(ISNUMBER(OFFSET('Hygiene Data'!$G$9,0,10*ROW('Hygiene Data'!G37))),'Data Summary'!DZ43="Yes"),OFFSET('Hygiene Data'!$G$9,0,10*ROW('Hygiene Data'!G37)),NA())</f>
        <v>#N/A</v>
      </c>
      <c r="BL43" s="97" t="e">
        <f ca="true">+IF(AND(ISNUMBER(OFFSET('Hygiene Data'!$H$5,0,10*ROW('Hygiene Data'!H37))),'Data Summary'!EA43="Yes"),OFFSET('Hygiene Data'!$H$5,0,10*ROW('Hygiene Data'!H37)),NA())</f>
        <v>#N/A</v>
      </c>
      <c r="BM43" s="97" t="e">
        <f ca="true">+IF(AND(ISNUMBER(OFFSET('Hygiene Data'!$H$7,0,10*ROW('Hygiene Data'!H37))),'Data Summary'!EB43="Yes"),OFFSET('Hygiene Data'!$H$7,0,10*ROW('Hygiene Data'!H37)),NA())</f>
        <v>#N/A</v>
      </c>
      <c r="BN43" s="97" t="e">
        <f ca="true">+IF(AND(ISNUMBER(OFFSET('Hygiene Data'!$H$9,0,10*ROW('Hygiene Data'!H37))),'Data Summary'!EC43="Yes"),OFFSET('Hygiene Data'!$H$9,0,10*ROW('Hygiene Data'!H37)),NA())</f>
        <v>#N/A</v>
      </c>
      <c r="BO43" s="97" t="e">
        <f ca="true">+IF(AND(ISNUMBER(OFFSET('Hygiene Data'!$I$5,0,10*ROW('Hygiene Data'!I37))),'Data Summary'!ED43="Yes"),OFFSET('Hygiene Data'!$I$5,0,10*ROW('Hygiene Data'!I37)),NA())</f>
        <v>#N/A</v>
      </c>
      <c r="BP43" s="97" t="e">
        <f ca="true">+IF(AND(ISNUMBER(OFFSET('Hygiene Data'!$I$7,0,10*ROW('Hygiene Data'!I37))),'Data Summary'!EE43="Yes"),OFFSET('Hygiene Data'!$I$7,0,10*ROW('Hygiene Data'!I37)),NA())</f>
        <v>#N/A</v>
      </c>
      <c r="BQ43" s="97"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6" t="str">
        <f ca="true">+IF(ISTEXT('Data Summary'!B44),'Data Summary'!B44,"")</f>
        <v/>
      </c>
      <c r="C44" s="330" t="e">
        <f ca="true">+VALUE('Data Summary'!C44)</f>
        <v>#VALUE!</v>
      </c>
      <c r="D44" s="95" t="e">
        <f ca="true">+IF(AND(ISNUMBER(OFFSET('Water Data'!$D$4,0,10*ROW('Water Data'!D38))),'Data Summary'!BS44="Yes"),100-OFFSET('Water Data'!$D$4,0,10*ROW('Water Data'!D38)),NA())</f>
        <v>#N/A</v>
      </c>
      <c r="E44" s="95" t="e">
        <f ca="true">+IF(AND(ISNUMBER(OFFSET('Water Data'!$D$6,0,10*ROW('Water Data'!D38))),'Data Summary'!BT44="Yes"),OFFSET('Water Data'!$D$6,0,10*ROW('Water Data'!D38)),NA())</f>
        <v>#N/A</v>
      </c>
      <c r="F44" s="95" t="e">
        <f ca="true">+IF(AND(ISNUMBER(OFFSET('Water Data'!$D$9,0,10*ROW('Water Data'!D38))),'Data Summary'!BU44="Yes"),OFFSET('Water Data'!$D$9,0,10*ROW('Water Data'!D38)),NA())</f>
        <v>#N/A</v>
      </c>
      <c r="G44" s="95" t="e">
        <f ca="true">+IF(AND(ISNUMBER(OFFSET('Water Data'!$E$4,0,10*ROW('Water Data'!E38))),'Data Summary'!BV44="Yes"),100-OFFSET('Water Data'!$E$4,0,10*ROW('Water Data'!E38)),NA())</f>
        <v>#N/A</v>
      </c>
      <c r="H44" s="95" t="e">
        <f ca="true">+IF(AND(ISNUMBER(OFFSET('Water Data'!$E$6,0,10*ROW('Water Data'!E38))),'Data Summary'!BW44="Yes"),OFFSET('Water Data'!$E$6,0,10*ROW('Water Data'!E38)),NA())</f>
        <v>#N/A</v>
      </c>
      <c r="I44" s="95" t="e">
        <f ca="true">+IF(AND(ISNUMBER(OFFSET('Water Data'!$E$9,0,10*ROW('Water Data'!E38))),'Data Summary'!BX44="Yes"),OFFSET('Water Data'!$E$9,0,10*ROW('Water Data'!E38)),NA())</f>
        <v>#N/A</v>
      </c>
      <c r="J44" s="95" t="e">
        <f ca="true">+IF(AND(ISNUMBER(OFFSET('Water Data'!$F$4,0,10*ROW('Water Data'!F38))),'Data Summary'!BY44="Yes"),100-OFFSET('Water Data'!$F$4,0,10*ROW('Water Data'!F38)),NA())</f>
        <v>#N/A</v>
      </c>
      <c r="K44" s="95" t="e">
        <f ca="true">+IF(AND(ISNUMBER(OFFSET('Water Data'!$F$6,0,10*ROW('Water Data'!F38))),'Data Summary'!BZ44="Yes"),OFFSET('Water Data'!$F$6,0,10*ROW('Water Data'!F38)),NA())</f>
        <v>#N/A</v>
      </c>
      <c r="L44" s="95" t="e">
        <f ca="true">+IF(AND(ISNUMBER(OFFSET('Water Data'!$F$9,0,10*ROW('Water Data'!F38))),'Data Summary'!CA44="Yes"),OFFSET('Water Data'!$F$9,0,10*ROW('Water Data'!F38)),NA())</f>
        <v>#N/A</v>
      </c>
      <c r="M44" s="95" t="e">
        <f ca="true">+IF(AND(ISNUMBER(OFFSET('Water Data'!$G$4,0,10*ROW('Water Data'!G38))),'Data Summary'!CB44="Yes"),100-OFFSET('Water Data'!$G$4,0,10*ROW('Water Data'!G38)),NA())</f>
        <v>#N/A</v>
      </c>
      <c r="N44" s="95" t="e">
        <f ca="true">+IF(AND(ISNUMBER(OFFSET('Water Data'!$G$6,0,10*ROW('Water Data'!G38))),'Data Summary'!CC44="Yes"),OFFSET('Water Data'!$G$6,0,10*ROW('Water Data'!G38)),NA())</f>
        <v>#N/A</v>
      </c>
      <c r="O44" s="95" t="e">
        <f ca="true">+IF(AND(ISNUMBER(OFFSET('Water Data'!$G$9,0,10*ROW('Water Data'!G38))),'Data Summary'!CD44="Yes"),OFFSET('Water Data'!$G$9,0,10*ROW('Water Data'!G38)),NA())</f>
        <v>#N/A</v>
      </c>
      <c r="P44" s="95" t="e">
        <f ca="true">+IF(AND(ISNUMBER(OFFSET('Water Data'!$H$4,0,10*ROW('Water Data'!H38))),'Data Summary'!CE44="Yes"),100-OFFSET('Water Data'!$H$4,0,10*ROW('Water Data'!H38)),NA())</f>
        <v>#N/A</v>
      </c>
      <c r="Q44" s="95" t="e">
        <f ca="true">+IF(AND(ISNUMBER(OFFSET('Water Data'!$H$6,0,10*ROW('Water Data'!H38))),'Data Summary'!CF44="Yes"),OFFSET('Water Data'!$H$6,0,10*ROW('Water Data'!H38)),NA())</f>
        <v>#N/A</v>
      </c>
      <c r="R44" s="95" t="e">
        <f ca="true">+IF(AND(ISNUMBER(OFFSET('Water Data'!$H$9,0,10*ROW('Water Data'!H38))),'Data Summary'!CG44="Yes"),OFFSET('Water Data'!$H$9,0,10*ROW('Water Data'!H38)),NA())</f>
        <v>#N/A</v>
      </c>
      <c r="S44" s="95" t="e">
        <f ca="true">+IF(AND(ISNUMBER(OFFSET('Water Data'!$I$4,0,10*ROW('Water Data'!I38))),'Data Summary'!CH44="Yes"),100-OFFSET('Water Data'!$I$4,0,10*ROW('Water Data'!I38)),NA())</f>
        <v>#N/A</v>
      </c>
      <c r="T44" s="95" t="e">
        <f ca="true">+IF(AND(ISNUMBER(OFFSET('Water Data'!$I$6,0,10*ROW('Water Data'!I38))),'Data Summary'!CI44="Yes"),OFFSET('Water Data'!$I$6,0,10*ROW('Water Data'!I38)),NA())</f>
        <v>#N/A</v>
      </c>
      <c r="U44" s="95" t="e">
        <f ca="true">+IF(AND(ISNUMBER(OFFSET('Water Data'!$I$9,0,10*ROW('Water Data'!I38))),'Data Summary'!CJ44="Yes"),OFFSET('Water Data'!$I$9,0,10*ROW('Water Data'!I38)),NA())</f>
        <v>#N/A</v>
      </c>
      <c r="V44" s="96" t="e">
        <f ca="true">+IF(AND(ISNUMBER(OFFSET('Sanitation Data'!$D$4,0,10*ROW('Sanitation Data'!D38))),'Data Summary'!CK44="Yes"),100-OFFSET('Sanitation Data'!$D$4,0,10*ROW('Sanitation Data'!D38)),NA())</f>
        <v>#N/A</v>
      </c>
      <c r="W44" s="96" t="e">
        <f ca="true">+IF(AND(ISNUMBER(OFFSET('Sanitation Data'!$D$6,0,10*ROW('Sanitation Data'!D38))),'Data Summary'!CL44="Yes"),OFFSET('Sanitation Data'!$D$6,0,10*ROW('Sanitation Data'!D38)),NA())</f>
        <v>#N/A</v>
      </c>
      <c r="X44" s="96" t="e">
        <f ca="true">+IF(AND(ISNUMBER(OFFSET('Sanitation Data'!$D$10,0,10*ROW('Sanitation Data'!D38))),'Data Summary'!CM44="Yes"),OFFSET('Sanitation Data'!$D$10,0,10*ROW('Sanitation Data'!D38)),NA())</f>
        <v>#N/A</v>
      </c>
      <c r="Y44" s="96" t="e">
        <f ca="true">+IF(AND(ISNUMBER(OFFSET('Sanitation Data'!$D$11,0,10*ROW('Sanitation Data'!D38))),'Data Summary'!CN44="Yes"),OFFSET('Sanitation Data'!$D$11,0,10*ROW('Sanitation Data'!D38)),NA())</f>
        <v>#N/A</v>
      </c>
      <c r="Z44" s="96" t="e">
        <f ca="true">+IF(AND(ISNUMBER(OFFSET('Sanitation Data'!$D$12,0,10*ROW('Sanitation Data'!D38))),'Data Summary'!CO44="Yes"),OFFSET('Sanitation Data'!$D$12,0,10*ROW('Sanitation Data'!D38)),NA())</f>
        <v>#N/A</v>
      </c>
      <c r="AA44" s="96" t="e">
        <f ca="true">+IF(AND(ISNUMBER(OFFSET('Sanitation Data'!$E$4,0,10*ROW('Sanitation Data'!E38))),'Data Summary'!CP44="Yes"),100-OFFSET('Sanitation Data'!$E$4,0,10*ROW('Sanitation Data'!E38)),NA())</f>
        <v>#N/A</v>
      </c>
      <c r="AB44" s="96" t="e">
        <f ca="true">+IF(AND(ISNUMBER(OFFSET('Sanitation Data'!$E$6,0,10*ROW('Sanitation Data'!E38))),'Data Summary'!CQ44="Yes"),OFFSET('Sanitation Data'!$E$6,0,10*ROW('Sanitation Data'!E38)),NA())</f>
        <v>#N/A</v>
      </c>
      <c r="AC44" s="96" t="e">
        <f ca="true">+IF(AND(ISNUMBER(OFFSET('Sanitation Data'!$E$10,0,10*ROW('Sanitation Data'!E38))),'Data Summary'!CR44="Yes"),OFFSET('Sanitation Data'!$E$10,0,10*ROW('Sanitation Data'!E38)),NA())</f>
        <v>#N/A</v>
      </c>
      <c r="AD44" s="96" t="e">
        <f ca="true">+IF(AND(ISNUMBER(OFFSET('Sanitation Data'!$E$11,0,10*ROW('Sanitation Data'!E38))),'Data Summary'!CS44="Yes"),OFFSET('Sanitation Data'!$E$11,0,10*ROW('Sanitation Data'!E38)),NA())</f>
        <v>#N/A</v>
      </c>
      <c r="AE44" s="96" t="e">
        <f ca="true">+IF(AND(ISNUMBER(OFFSET('Sanitation Data'!$E$12,0,10*ROW('Sanitation Data'!E38))),'Data Summary'!CT44="Yes"),OFFSET('Sanitation Data'!$E$12,0,10*ROW('Sanitation Data'!E38)),NA())</f>
        <v>#N/A</v>
      </c>
      <c r="AF44" s="96" t="e">
        <f ca="true">+IF(AND(ISNUMBER(OFFSET('Sanitation Data'!$F$4,0,10*ROW('Sanitation Data'!F38))),'Data Summary'!CU44="Yes"),100-OFFSET('Sanitation Data'!$F$4,0,10*ROW('Sanitation Data'!F38)),NA())</f>
        <v>#N/A</v>
      </c>
      <c r="AG44" s="96" t="e">
        <f ca="true">+IF(AND(ISNUMBER(OFFSET('Sanitation Data'!$F$6,0,10*ROW('Sanitation Data'!F38))),'Data Summary'!CV44="Yes"),OFFSET('Sanitation Data'!$F$6,0,10*ROW('Sanitation Data'!F38)),NA())</f>
        <v>#N/A</v>
      </c>
      <c r="AH44" s="96" t="e">
        <f ca="true">+IF(AND(ISNUMBER(OFFSET('Sanitation Data'!$F$10,0,10*ROW('Sanitation Data'!F38))),'Data Summary'!CW44="Yes"),OFFSET('Sanitation Data'!$F$10,0,10*ROW('Sanitation Data'!F38)),NA())</f>
        <v>#N/A</v>
      </c>
      <c r="AI44" s="96" t="e">
        <f ca="true">+IF(AND(ISNUMBER(OFFSET('Sanitation Data'!$F$11,0,10*ROW('Sanitation Data'!F38))),'Data Summary'!CX44="Yes"),OFFSET('Sanitation Data'!$F$11,0,10*ROW('Sanitation Data'!F38)),NA())</f>
        <v>#N/A</v>
      </c>
      <c r="AJ44" s="96" t="e">
        <f ca="true">+IF(AND(ISNUMBER(OFFSET('Sanitation Data'!$F$12,0,10*ROW('Sanitation Data'!F38))),'Data Summary'!CY44="Yes"),OFFSET('Sanitation Data'!$F$12,0,10*ROW('Sanitation Data'!F38)),NA())</f>
        <v>#N/A</v>
      </c>
      <c r="AK44" s="96" t="e">
        <f ca="true">+IF(AND(ISNUMBER(OFFSET('Sanitation Data'!$G$4,0,10*ROW('Sanitation Data'!G38))),'Data Summary'!CZ44="Yes"),100-OFFSET('Sanitation Data'!$G$4,0,10*ROW('Sanitation Data'!G38)),NA())</f>
        <v>#N/A</v>
      </c>
      <c r="AL44" s="96" t="e">
        <f ca="true">+IF(AND(ISNUMBER(OFFSET('Sanitation Data'!$G$6,0,10*ROW('Sanitation Data'!G38))),'Data Summary'!DA44="Yes"),OFFSET('Sanitation Data'!$G$6,0,10*ROW('Sanitation Data'!G38)),NA())</f>
        <v>#N/A</v>
      </c>
      <c r="AM44" s="96" t="e">
        <f ca="true">+IF(AND(ISNUMBER(OFFSET('Sanitation Data'!$G$10,0,10*ROW('Sanitation Data'!G38))),'Data Summary'!DB44="Yes"),OFFSET('Sanitation Data'!$G$10,0,10*ROW('Sanitation Data'!G38)),NA())</f>
        <v>#N/A</v>
      </c>
      <c r="AN44" s="96" t="e">
        <f ca="true">+IF(AND(ISNUMBER(OFFSET('Sanitation Data'!$G$11,0,10*ROW('Sanitation Data'!G38))),'Data Summary'!DC44="Yes"),OFFSET('Sanitation Data'!$G$11,0,10*ROW('Sanitation Data'!G38)),NA())</f>
        <v>#N/A</v>
      </c>
      <c r="AO44" s="96" t="e">
        <f ca="true">+IF(AND(ISNUMBER(OFFSET('Sanitation Data'!$G$12,0,10*ROW('Sanitation Data'!G38))),'Data Summary'!DD44="Yes"),OFFSET('Sanitation Data'!$G$12,0,10*ROW('Sanitation Data'!G38)),NA())</f>
        <v>#N/A</v>
      </c>
      <c r="AP44" s="96" t="e">
        <f ca="true">+IF(AND(ISNUMBER(OFFSET('Sanitation Data'!$H$4,0,10*ROW('Sanitation Data'!H38))),'Data Summary'!DE44="Yes"),100-OFFSET('Sanitation Data'!$H$4,0,10*ROW('Sanitation Data'!H38)),NA())</f>
        <v>#N/A</v>
      </c>
      <c r="AQ44" s="96" t="e">
        <f ca="true">+IF(AND(ISNUMBER(OFFSET('Sanitation Data'!$H$6,0,10*ROW('Sanitation Data'!H38))),'Data Summary'!DF44="Yes"),OFFSET('Sanitation Data'!$H$6,0,10*ROW('Sanitation Data'!H38)),NA())</f>
        <v>#N/A</v>
      </c>
      <c r="AR44" s="96" t="e">
        <f ca="true">+IF(AND(ISNUMBER(OFFSET('Sanitation Data'!$H$10,0,10*ROW('Sanitation Data'!H38))),'Data Summary'!DG44="Yes"),OFFSET('Sanitation Data'!$H$10,0,10*ROW('Sanitation Data'!H38)),NA())</f>
        <v>#N/A</v>
      </c>
      <c r="AS44" s="96" t="e">
        <f ca="true">+IF(AND(ISNUMBER(OFFSET('Sanitation Data'!$H$11,0,10*ROW('Sanitation Data'!H38))),'Data Summary'!DH44="Yes"),OFFSET('Sanitation Data'!$H$11,0,10*ROW('Sanitation Data'!H38)),NA())</f>
        <v>#N/A</v>
      </c>
      <c r="AT44" s="96" t="e">
        <f ca="true">+IF(AND(ISNUMBER(OFFSET('Sanitation Data'!$H$12,0,10*ROW('Sanitation Data'!H38))),'Data Summary'!DI44="Yes"),OFFSET('Sanitation Data'!$H$12,0,10*ROW('Sanitation Data'!H38)),NA())</f>
        <v>#N/A</v>
      </c>
      <c r="AU44" s="96" t="e">
        <f ca="true">+IF(AND(ISNUMBER(OFFSET('Sanitation Data'!$I$4,0,10*ROW('Sanitation Data'!I38))),'Data Summary'!DJ44="Yes"),100-OFFSET('Sanitation Data'!$I$4,0,10*ROW('Sanitation Data'!I38)),NA())</f>
        <v>#N/A</v>
      </c>
      <c r="AV44" s="96" t="e">
        <f ca="true">+IF(AND(ISNUMBER(OFFSET('Sanitation Data'!$I$6,0,10*ROW('Sanitation Data'!I38))),'Data Summary'!DK44="Yes"),OFFSET('Sanitation Data'!$I$6,0,10*ROW('Sanitation Data'!I38)),NA())</f>
        <v>#N/A</v>
      </c>
      <c r="AW44" s="96" t="e">
        <f ca="true">+IF(AND(ISNUMBER(OFFSET('Sanitation Data'!$I$10,0,10*ROW('Sanitation Data'!I38))),'Data Summary'!DL44="Yes"),OFFSET('Sanitation Data'!$I$10,0,10*ROW('Sanitation Data'!I38)),NA())</f>
        <v>#N/A</v>
      </c>
      <c r="AX44" s="96" t="e">
        <f ca="true">+IF(AND(ISNUMBER(OFFSET('Sanitation Data'!$I$11,0,10*ROW('Sanitation Data'!I38))),'Data Summary'!DM44="Yes"),OFFSET('Sanitation Data'!$I$11,0,10*ROW('Sanitation Data'!I38)),NA())</f>
        <v>#N/A</v>
      </c>
      <c r="AY44" s="96" t="e">
        <f ca="true">+IF(AND(ISNUMBER(OFFSET('Sanitation Data'!$I$12,0,10*ROW('Sanitation Data'!I38))),'Data Summary'!DN44="Yes"),OFFSET('Sanitation Data'!$I$12,0,10*ROW('Sanitation Data'!I38)),NA())</f>
        <v>#N/A</v>
      </c>
      <c r="AZ44" s="97" t="e">
        <f ca="true">+IF(AND(ISNUMBER(OFFSET('Hygiene Data'!$D$5,0,10*ROW('Hygiene Data'!D38))),'Data Summary'!DO44="Yes"),OFFSET('Hygiene Data'!$D$5,0,10*ROW('Hygiene Data'!D38)),NA())</f>
        <v>#N/A</v>
      </c>
      <c r="BA44" s="97" t="e">
        <f ca="true">+IF(AND(ISNUMBER(OFFSET('Hygiene Data'!$D$7,0,10*ROW('Hygiene Data'!D38))),'Data Summary'!DP44="Yes"),OFFSET('Hygiene Data'!$D$7,0,10*ROW('Hygiene Data'!D38)),NA())</f>
        <v>#N/A</v>
      </c>
      <c r="BB44" s="97" t="e">
        <f ca="true">+IF(AND(ISNUMBER(OFFSET('Hygiene Data'!$D$9,0,10*ROW('Hygiene Data'!D38))),'Data Summary'!DQ44="Yes"),OFFSET('Hygiene Data'!$D$9,0,10*ROW('Hygiene Data'!D38)),NA())</f>
        <v>#N/A</v>
      </c>
      <c r="BC44" s="97" t="e">
        <f ca="true">+IF(AND(ISNUMBER(OFFSET('Hygiene Data'!$E$5,0,10*ROW('Hygiene Data'!E38))),'Data Summary'!DR44="Yes"),OFFSET('Hygiene Data'!$E$5,0,10*ROW('Hygiene Data'!E38)),NA())</f>
        <v>#N/A</v>
      </c>
      <c r="BD44" s="97" t="e">
        <f ca="true">+IF(AND(ISNUMBER(OFFSET('Hygiene Data'!$E$7,0,10*ROW('Hygiene Data'!E38))),'Data Summary'!DS44="Yes"),OFFSET('Hygiene Data'!$E$7,0,10*ROW('Hygiene Data'!E38)),NA())</f>
        <v>#N/A</v>
      </c>
      <c r="BE44" s="97" t="e">
        <f ca="true">+IF(AND(ISNUMBER(OFFSET('Hygiene Data'!$E$9,0,10*ROW('Hygiene Data'!E38))),'Data Summary'!DT44="Yes"),OFFSET('Hygiene Data'!$E$9,0,10*ROW('Hygiene Data'!E38)),NA())</f>
        <v>#N/A</v>
      </c>
      <c r="BF44" s="97" t="e">
        <f ca="true">+IF(AND(ISNUMBER(OFFSET('Hygiene Data'!$F$5,0,10*ROW('Hygiene Data'!F38))),'Data Summary'!DU44="Yes"),OFFSET('Hygiene Data'!$F$5,0,10*ROW('Hygiene Data'!F38)),NA())</f>
        <v>#N/A</v>
      </c>
      <c r="BG44" s="97" t="e">
        <f ca="true">+IF(AND(ISNUMBER(OFFSET('Hygiene Data'!$F$7,0,10*ROW('Hygiene Data'!F38))),'Data Summary'!DV44="Yes"),OFFSET('Hygiene Data'!$F$7,0,10*ROW('Hygiene Data'!F38)),NA())</f>
        <v>#N/A</v>
      </c>
      <c r="BH44" s="97" t="e">
        <f ca="true">+IF(AND(ISNUMBER(OFFSET('Hygiene Data'!$F$9,0,10*ROW('Hygiene Data'!F38))),'Data Summary'!DW44="Yes"),OFFSET('Hygiene Data'!$F$9,0,10*ROW('Hygiene Data'!F38)),NA())</f>
        <v>#N/A</v>
      </c>
      <c r="BI44" s="97" t="e">
        <f ca="true">+IF(AND(ISNUMBER(OFFSET('Hygiene Data'!$G$5,0,10*ROW('Hygiene Data'!G38))),'Data Summary'!DX44="Yes"),OFFSET('Hygiene Data'!$G$5,0,10*ROW('Hygiene Data'!G38)),NA())</f>
        <v>#N/A</v>
      </c>
      <c r="BJ44" s="97" t="e">
        <f ca="true">+IF(AND(ISNUMBER(OFFSET('Hygiene Data'!$G$7,0,10*ROW('Hygiene Data'!G38))),'Data Summary'!DY44="Yes"),OFFSET('Hygiene Data'!$G$7,0,10*ROW('Hygiene Data'!G38)),NA())</f>
        <v>#N/A</v>
      </c>
      <c r="BK44" s="97" t="e">
        <f ca="true">+IF(AND(ISNUMBER(OFFSET('Hygiene Data'!$G$9,0,10*ROW('Hygiene Data'!G38))),'Data Summary'!DZ44="Yes"),OFFSET('Hygiene Data'!$G$9,0,10*ROW('Hygiene Data'!G38)),NA())</f>
        <v>#N/A</v>
      </c>
      <c r="BL44" s="97" t="e">
        <f ca="true">+IF(AND(ISNUMBER(OFFSET('Hygiene Data'!$H$5,0,10*ROW('Hygiene Data'!H38))),'Data Summary'!EA44="Yes"),OFFSET('Hygiene Data'!$H$5,0,10*ROW('Hygiene Data'!H38)),NA())</f>
        <v>#N/A</v>
      </c>
      <c r="BM44" s="97" t="e">
        <f ca="true">+IF(AND(ISNUMBER(OFFSET('Hygiene Data'!$H$7,0,10*ROW('Hygiene Data'!H38))),'Data Summary'!EB44="Yes"),OFFSET('Hygiene Data'!$H$7,0,10*ROW('Hygiene Data'!H38)),NA())</f>
        <v>#N/A</v>
      </c>
      <c r="BN44" s="97" t="e">
        <f ca="true">+IF(AND(ISNUMBER(OFFSET('Hygiene Data'!$H$9,0,10*ROW('Hygiene Data'!H38))),'Data Summary'!EC44="Yes"),OFFSET('Hygiene Data'!$H$9,0,10*ROW('Hygiene Data'!H38)),NA())</f>
        <v>#N/A</v>
      </c>
      <c r="BO44" s="97" t="e">
        <f ca="true">+IF(AND(ISNUMBER(OFFSET('Hygiene Data'!$I$5,0,10*ROW('Hygiene Data'!I38))),'Data Summary'!ED44="Yes"),OFFSET('Hygiene Data'!$I$5,0,10*ROW('Hygiene Data'!I38)),NA())</f>
        <v>#N/A</v>
      </c>
      <c r="BP44" s="97" t="e">
        <f ca="true">+IF(AND(ISNUMBER(OFFSET('Hygiene Data'!$I$7,0,10*ROW('Hygiene Data'!I38))),'Data Summary'!EE44="Yes"),OFFSET('Hygiene Data'!$I$7,0,10*ROW('Hygiene Data'!I38)),NA())</f>
        <v>#N/A</v>
      </c>
      <c r="BQ44" s="97"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6" t="str">
        <f ca="true">+IF(ISTEXT('Data Summary'!B45),'Data Summary'!B45,"")</f>
        <v/>
      </c>
      <c r="C45" s="330" t="e">
        <f ca="true">+VALUE('Data Summary'!C45)</f>
        <v>#VALUE!</v>
      </c>
      <c r="D45" s="95" t="e">
        <f ca="true">+IF(AND(ISNUMBER(OFFSET('Water Data'!$D$4,0,10*ROW('Water Data'!D39))),'Data Summary'!BS45="Yes"),100-OFFSET('Water Data'!$D$4,0,10*ROW('Water Data'!D39)),NA())</f>
        <v>#N/A</v>
      </c>
      <c r="E45" s="95" t="e">
        <f ca="true">+IF(AND(ISNUMBER(OFFSET('Water Data'!$D$6,0,10*ROW('Water Data'!D39))),'Data Summary'!BT45="Yes"),OFFSET('Water Data'!$D$6,0,10*ROW('Water Data'!D39)),NA())</f>
        <v>#N/A</v>
      </c>
      <c r="F45" s="95" t="e">
        <f ca="true">+IF(AND(ISNUMBER(OFFSET('Water Data'!$D$9,0,10*ROW('Water Data'!D39))),'Data Summary'!BU45="Yes"),OFFSET('Water Data'!$D$9,0,10*ROW('Water Data'!D39)),NA())</f>
        <v>#N/A</v>
      </c>
      <c r="G45" s="95" t="e">
        <f ca="true">+IF(AND(ISNUMBER(OFFSET('Water Data'!$E$4,0,10*ROW('Water Data'!E39))),'Data Summary'!BV45="Yes"),100-OFFSET('Water Data'!$E$4,0,10*ROW('Water Data'!E39)),NA())</f>
        <v>#N/A</v>
      </c>
      <c r="H45" s="95" t="e">
        <f ca="true">+IF(AND(ISNUMBER(OFFSET('Water Data'!$E$6,0,10*ROW('Water Data'!E39))),'Data Summary'!BW45="Yes"),OFFSET('Water Data'!$E$6,0,10*ROW('Water Data'!E39)),NA())</f>
        <v>#N/A</v>
      </c>
      <c r="I45" s="95" t="e">
        <f ca="true">+IF(AND(ISNUMBER(OFFSET('Water Data'!$E$9,0,10*ROW('Water Data'!E39))),'Data Summary'!BX45="Yes"),OFFSET('Water Data'!$E$9,0,10*ROW('Water Data'!E39)),NA())</f>
        <v>#N/A</v>
      </c>
      <c r="J45" s="95" t="e">
        <f ca="true">+IF(AND(ISNUMBER(OFFSET('Water Data'!$F$4,0,10*ROW('Water Data'!F39))),'Data Summary'!BY45="Yes"),100-OFFSET('Water Data'!$F$4,0,10*ROW('Water Data'!F39)),NA())</f>
        <v>#N/A</v>
      </c>
      <c r="K45" s="95" t="e">
        <f ca="true">+IF(AND(ISNUMBER(OFFSET('Water Data'!$F$6,0,10*ROW('Water Data'!F39))),'Data Summary'!BZ45="Yes"),OFFSET('Water Data'!$F$6,0,10*ROW('Water Data'!F39)),NA())</f>
        <v>#N/A</v>
      </c>
      <c r="L45" s="95" t="e">
        <f ca="true">+IF(AND(ISNUMBER(OFFSET('Water Data'!$F$9,0,10*ROW('Water Data'!F39))),'Data Summary'!CA45="Yes"),OFFSET('Water Data'!$F$9,0,10*ROW('Water Data'!F39)),NA())</f>
        <v>#N/A</v>
      </c>
      <c r="M45" s="95" t="e">
        <f ca="true">+IF(AND(ISNUMBER(OFFSET('Water Data'!$G$4,0,10*ROW('Water Data'!G39))),'Data Summary'!CB45="Yes"),100-OFFSET('Water Data'!$G$4,0,10*ROW('Water Data'!G39)),NA())</f>
        <v>#N/A</v>
      </c>
      <c r="N45" s="95" t="e">
        <f ca="true">+IF(AND(ISNUMBER(OFFSET('Water Data'!$G$6,0,10*ROW('Water Data'!G39))),'Data Summary'!CC45="Yes"),OFFSET('Water Data'!$G$6,0,10*ROW('Water Data'!G39)),NA())</f>
        <v>#N/A</v>
      </c>
      <c r="O45" s="95" t="e">
        <f ca="true">+IF(AND(ISNUMBER(OFFSET('Water Data'!$G$9,0,10*ROW('Water Data'!G39))),'Data Summary'!CD45="Yes"),OFFSET('Water Data'!$G$9,0,10*ROW('Water Data'!G39)),NA())</f>
        <v>#N/A</v>
      </c>
      <c r="P45" s="95" t="e">
        <f ca="true">+IF(AND(ISNUMBER(OFFSET('Water Data'!$H$4,0,10*ROW('Water Data'!H39))),'Data Summary'!CE45="Yes"),100-OFFSET('Water Data'!$H$4,0,10*ROW('Water Data'!H39)),NA())</f>
        <v>#N/A</v>
      </c>
      <c r="Q45" s="95" t="e">
        <f ca="true">+IF(AND(ISNUMBER(OFFSET('Water Data'!$H$6,0,10*ROW('Water Data'!H39))),'Data Summary'!CF45="Yes"),OFFSET('Water Data'!$H$6,0,10*ROW('Water Data'!H39)),NA())</f>
        <v>#N/A</v>
      </c>
      <c r="R45" s="95" t="e">
        <f ca="true">+IF(AND(ISNUMBER(OFFSET('Water Data'!$H$9,0,10*ROW('Water Data'!H39))),'Data Summary'!CG45="Yes"),OFFSET('Water Data'!$H$9,0,10*ROW('Water Data'!H39)),NA())</f>
        <v>#N/A</v>
      </c>
      <c r="S45" s="95" t="e">
        <f ca="true">+IF(AND(ISNUMBER(OFFSET('Water Data'!$I$4,0,10*ROW('Water Data'!I39))),'Data Summary'!CH45="Yes"),100-OFFSET('Water Data'!$I$4,0,10*ROW('Water Data'!I39)),NA())</f>
        <v>#N/A</v>
      </c>
      <c r="T45" s="95" t="e">
        <f ca="true">+IF(AND(ISNUMBER(OFFSET('Water Data'!$I$6,0,10*ROW('Water Data'!I39))),'Data Summary'!CI45="Yes"),OFFSET('Water Data'!$I$6,0,10*ROW('Water Data'!I39)),NA())</f>
        <v>#N/A</v>
      </c>
      <c r="U45" s="95" t="e">
        <f ca="true">+IF(AND(ISNUMBER(OFFSET('Water Data'!$I$9,0,10*ROW('Water Data'!I39))),'Data Summary'!CJ45="Yes"),OFFSET('Water Data'!$I$9,0,10*ROW('Water Data'!I39)),NA())</f>
        <v>#N/A</v>
      </c>
      <c r="V45" s="96" t="e">
        <f ca="true">+IF(AND(ISNUMBER(OFFSET('Sanitation Data'!$D$4,0,10*ROW('Sanitation Data'!D39))),'Data Summary'!CK45="Yes"),100-OFFSET('Sanitation Data'!$D$4,0,10*ROW('Sanitation Data'!D39)),NA())</f>
        <v>#N/A</v>
      </c>
      <c r="W45" s="96" t="e">
        <f ca="true">+IF(AND(ISNUMBER(OFFSET('Sanitation Data'!$D$6,0,10*ROW('Sanitation Data'!D39))),'Data Summary'!CL45="Yes"),OFFSET('Sanitation Data'!$D$6,0,10*ROW('Sanitation Data'!D39)),NA())</f>
        <v>#N/A</v>
      </c>
      <c r="X45" s="96" t="e">
        <f ca="true">+IF(AND(ISNUMBER(OFFSET('Sanitation Data'!$D$10,0,10*ROW('Sanitation Data'!D39))),'Data Summary'!CM45="Yes"),OFFSET('Sanitation Data'!$D$10,0,10*ROW('Sanitation Data'!D39)),NA())</f>
        <v>#N/A</v>
      </c>
      <c r="Y45" s="96" t="e">
        <f ca="true">+IF(AND(ISNUMBER(OFFSET('Sanitation Data'!$D$11,0,10*ROW('Sanitation Data'!D39))),'Data Summary'!CN45="Yes"),OFFSET('Sanitation Data'!$D$11,0,10*ROW('Sanitation Data'!D39)),NA())</f>
        <v>#N/A</v>
      </c>
      <c r="Z45" s="96" t="e">
        <f ca="true">+IF(AND(ISNUMBER(OFFSET('Sanitation Data'!$D$12,0,10*ROW('Sanitation Data'!D39))),'Data Summary'!CO45="Yes"),OFFSET('Sanitation Data'!$D$12,0,10*ROW('Sanitation Data'!D39)),NA())</f>
        <v>#N/A</v>
      </c>
      <c r="AA45" s="96" t="e">
        <f ca="true">+IF(AND(ISNUMBER(OFFSET('Sanitation Data'!$E$4,0,10*ROW('Sanitation Data'!E39))),'Data Summary'!CP45="Yes"),100-OFFSET('Sanitation Data'!$E$4,0,10*ROW('Sanitation Data'!E39)),NA())</f>
        <v>#N/A</v>
      </c>
      <c r="AB45" s="96" t="e">
        <f ca="true">+IF(AND(ISNUMBER(OFFSET('Sanitation Data'!$E$6,0,10*ROW('Sanitation Data'!E39))),'Data Summary'!CQ45="Yes"),OFFSET('Sanitation Data'!$E$6,0,10*ROW('Sanitation Data'!E39)),NA())</f>
        <v>#N/A</v>
      </c>
      <c r="AC45" s="96" t="e">
        <f ca="true">+IF(AND(ISNUMBER(OFFSET('Sanitation Data'!$E$10,0,10*ROW('Sanitation Data'!E39))),'Data Summary'!CR45="Yes"),OFFSET('Sanitation Data'!$E$10,0,10*ROW('Sanitation Data'!E39)),NA())</f>
        <v>#N/A</v>
      </c>
      <c r="AD45" s="96" t="e">
        <f ca="true">+IF(AND(ISNUMBER(OFFSET('Sanitation Data'!$E$11,0,10*ROW('Sanitation Data'!E39))),'Data Summary'!CS45="Yes"),OFFSET('Sanitation Data'!$E$11,0,10*ROW('Sanitation Data'!E39)),NA())</f>
        <v>#N/A</v>
      </c>
      <c r="AE45" s="96" t="e">
        <f ca="true">+IF(AND(ISNUMBER(OFFSET('Sanitation Data'!$E$12,0,10*ROW('Sanitation Data'!E39))),'Data Summary'!CT45="Yes"),OFFSET('Sanitation Data'!$E$12,0,10*ROW('Sanitation Data'!E39)),NA())</f>
        <v>#N/A</v>
      </c>
      <c r="AF45" s="96" t="e">
        <f ca="true">+IF(AND(ISNUMBER(OFFSET('Sanitation Data'!$F$4,0,10*ROW('Sanitation Data'!F39))),'Data Summary'!CU45="Yes"),100-OFFSET('Sanitation Data'!$F$4,0,10*ROW('Sanitation Data'!F39)),NA())</f>
        <v>#N/A</v>
      </c>
      <c r="AG45" s="96" t="e">
        <f ca="true">+IF(AND(ISNUMBER(OFFSET('Sanitation Data'!$F$6,0,10*ROW('Sanitation Data'!F39))),'Data Summary'!CV45="Yes"),OFFSET('Sanitation Data'!$F$6,0,10*ROW('Sanitation Data'!F39)),NA())</f>
        <v>#N/A</v>
      </c>
      <c r="AH45" s="96" t="e">
        <f ca="true">+IF(AND(ISNUMBER(OFFSET('Sanitation Data'!$F$10,0,10*ROW('Sanitation Data'!F39))),'Data Summary'!CW45="Yes"),OFFSET('Sanitation Data'!$F$10,0,10*ROW('Sanitation Data'!F39)),NA())</f>
        <v>#N/A</v>
      </c>
      <c r="AI45" s="96" t="e">
        <f ca="true">+IF(AND(ISNUMBER(OFFSET('Sanitation Data'!$F$11,0,10*ROW('Sanitation Data'!F39))),'Data Summary'!CX45="Yes"),OFFSET('Sanitation Data'!$F$11,0,10*ROW('Sanitation Data'!F39)),NA())</f>
        <v>#N/A</v>
      </c>
      <c r="AJ45" s="96" t="e">
        <f ca="true">+IF(AND(ISNUMBER(OFFSET('Sanitation Data'!$F$12,0,10*ROW('Sanitation Data'!F39))),'Data Summary'!CY45="Yes"),OFFSET('Sanitation Data'!$F$12,0,10*ROW('Sanitation Data'!F39)),NA())</f>
        <v>#N/A</v>
      </c>
      <c r="AK45" s="96" t="e">
        <f ca="true">+IF(AND(ISNUMBER(OFFSET('Sanitation Data'!$G$4,0,10*ROW('Sanitation Data'!G39))),'Data Summary'!CZ45="Yes"),100-OFFSET('Sanitation Data'!$G$4,0,10*ROW('Sanitation Data'!G39)),NA())</f>
        <v>#N/A</v>
      </c>
      <c r="AL45" s="96" t="e">
        <f ca="true">+IF(AND(ISNUMBER(OFFSET('Sanitation Data'!$G$6,0,10*ROW('Sanitation Data'!G39))),'Data Summary'!DA45="Yes"),OFFSET('Sanitation Data'!$G$6,0,10*ROW('Sanitation Data'!G39)),NA())</f>
        <v>#N/A</v>
      </c>
      <c r="AM45" s="96" t="e">
        <f ca="true">+IF(AND(ISNUMBER(OFFSET('Sanitation Data'!$G$10,0,10*ROW('Sanitation Data'!G39))),'Data Summary'!DB45="Yes"),OFFSET('Sanitation Data'!$G$10,0,10*ROW('Sanitation Data'!G39)),NA())</f>
        <v>#N/A</v>
      </c>
      <c r="AN45" s="96" t="e">
        <f ca="true">+IF(AND(ISNUMBER(OFFSET('Sanitation Data'!$G$11,0,10*ROW('Sanitation Data'!G39))),'Data Summary'!DC45="Yes"),OFFSET('Sanitation Data'!$G$11,0,10*ROW('Sanitation Data'!G39)),NA())</f>
        <v>#N/A</v>
      </c>
      <c r="AO45" s="96" t="e">
        <f ca="true">+IF(AND(ISNUMBER(OFFSET('Sanitation Data'!$G$12,0,10*ROW('Sanitation Data'!G39))),'Data Summary'!DD45="Yes"),OFFSET('Sanitation Data'!$G$12,0,10*ROW('Sanitation Data'!G39)),NA())</f>
        <v>#N/A</v>
      </c>
      <c r="AP45" s="96" t="e">
        <f ca="true">+IF(AND(ISNUMBER(OFFSET('Sanitation Data'!$H$4,0,10*ROW('Sanitation Data'!H39))),'Data Summary'!DE45="Yes"),100-OFFSET('Sanitation Data'!$H$4,0,10*ROW('Sanitation Data'!H39)),NA())</f>
        <v>#N/A</v>
      </c>
      <c r="AQ45" s="96" t="e">
        <f ca="true">+IF(AND(ISNUMBER(OFFSET('Sanitation Data'!$H$6,0,10*ROW('Sanitation Data'!H39))),'Data Summary'!DF45="Yes"),OFFSET('Sanitation Data'!$H$6,0,10*ROW('Sanitation Data'!H39)),NA())</f>
        <v>#N/A</v>
      </c>
      <c r="AR45" s="96" t="e">
        <f ca="true">+IF(AND(ISNUMBER(OFFSET('Sanitation Data'!$H$10,0,10*ROW('Sanitation Data'!H39))),'Data Summary'!DG45="Yes"),OFFSET('Sanitation Data'!$H$10,0,10*ROW('Sanitation Data'!H39)),NA())</f>
        <v>#N/A</v>
      </c>
      <c r="AS45" s="96" t="e">
        <f ca="true">+IF(AND(ISNUMBER(OFFSET('Sanitation Data'!$H$11,0,10*ROW('Sanitation Data'!H39))),'Data Summary'!DH45="Yes"),OFFSET('Sanitation Data'!$H$11,0,10*ROW('Sanitation Data'!H39)),NA())</f>
        <v>#N/A</v>
      </c>
      <c r="AT45" s="96" t="e">
        <f ca="true">+IF(AND(ISNUMBER(OFFSET('Sanitation Data'!$H$12,0,10*ROW('Sanitation Data'!H39))),'Data Summary'!DI45="Yes"),OFFSET('Sanitation Data'!$H$12,0,10*ROW('Sanitation Data'!H39)),NA())</f>
        <v>#N/A</v>
      </c>
      <c r="AU45" s="96" t="e">
        <f ca="true">+IF(AND(ISNUMBER(OFFSET('Sanitation Data'!$I$4,0,10*ROW('Sanitation Data'!I39))),'Data Summary'!DJ45="Yes"),100-OFFSET('Sanitation Data'!$I$4,0,10*ROW('Sanitation Data'!I39)),NA())</f>
        <v>#N/A</v>
      </c>
      <c r="AV45" s="96" t="e">
        <f ca="true">+IF(AND(ISNUMBER(OFFSET('Sanitation Data'!$I$6,0,10*ROW('Sanitation Data'!I39))),'Data Summary'!DK45="Yes"),OFFSET('Sanitation Data'!$I$6,0,10*ROW('Sanitation Data'!I39)),NA())</f>
        <v>#N/A</v>
      </c>
      <c r="AW45" s="96" t="e">
        <f ca="true">+IF(AND(ISNUMBER(OFFSET('Sanitation Data'!$I$10,0,10*ROW('Sanitation Data'!I39))),'Data Summary'!DL45="Yes"),OFFSET('Sanitation Data'!$I$10,0,10*ROW('Sanitation Data'!I39)),NA())</f>
        <v>#N/A</v>
      </c>
      <c r="AX45" s="96" t="e">
        <f ca="true">+IF(AND(ISNUMBER(OFFSET('Sanitation Data'!$I$11,0,10*ROW('Sanitation Data'!I39))),'Data Summary'!DM45="Yes"),OFFSET('Sanitation Data'!$I$11,0,10*ROW('Sanitation Data'!I39)),NA())</f>
        <v>#N/A</v>
      </c>
      <c r="AY45" s="96" t="e">
        <f ca="true">+IF(AND(ISNUMBER(OFFSET('Sanitation Data'!$I$12,0,10*ROW('Sanitation Data'!I39))),'Data Summary'!DN45="Yes"),OFFSET('Sanitation Data'!$I$12,0,10*ROW('Sanitation Data'!I39)),NA())</f>
        <v>#N/A</v>
      </c>
      <c r="AZ45" s="97" t="e">
        <f ca="true">+IF(AND(ISNUMBER(OFFSET('Hygiene Data'!$D$5,0,10*ROW('Hygiene Data'!D39))),'Data Summary'!DO45="Yes"),OFFSET('Hygiene Data'!$D$5,0,10*ROW('Hygiene Data'!D39)),NA())</f>
        <v>#N/A</v>
      </c>
      <c r="BA45" s="97" t="e">
        <f ca="true">+IF(AND(ISNUMBER(OFFSET('Hygiene Data'!$D$7,0,10*ROW('Hygiene Data'!D39))),'Data Summary'!DP45="Yes"),OFFSET('Hygiene Data'!$D$7,0,10*ROW('Hygiene Data'!D39)),NA())</f>
        <v>#N/A</v>
      </c>
      <c r="BB45" s="97" t="e">
        <f ca="true">+IF(AND(ISNUMBER(OFFSET('Hygiene Data'!$D$9,0,10*ROW('Hygiene Data'!D39))),'Data Summary'!DQ45="Yes"),OFFSET('Hygiene Data'!$D$9,0,10*ROW('Hygiene Data'!D39)),NA())</f>
        <v>#N/A</v>
      </c>
      <c r="BC45" s="97" t="e">
        <f ca="true">+IF(AND(ISNUMBER(OFFSET('Hygiene Data'!$E$5,0,10*ROW('Hygiene Data'!E39))),'Data Summary'!DR45="Yes"),OFFSET('Hygiene Data'!$E$5,0,10*ROW('Hygiene Data'!E39)),NA())</f>
        <v>#N/A</v>
      </c>
      <c r="BD45" s="97" t="e">
        <f ca="true">+IF(AND(ISNUMBER(OFFSET('Hygiene Data'!$E$7,0,10*ROW('Hygiene Data'!E39))),'Data Summary'!DS45="Yes"),OFFSET('Hygiene Data'!$E$7,0,10*ROW('Hygiene Data'!E39)),NA())</f>
        <v>#N/A</v>
      </c>
      <c r="BE45" s="97" t="e">
        <f ca="true">+IF(AND(ISNUMBER(OFFSET('Hygiene Data'!$E$9,0,10*ROW('Hygiene Data'!E39))),'Data Summary'!DT45="Yes"),OFFSET('Hygiene Data'!$E$9,0,10*ROW('Hygiene Data'!E39)),NA())</f>
        <v>#N/A</v>
      </c>
      <c r="BF45" s="97" t="e">
        <f ca="true">+IF(AND(ISNUMBER(OFFSET('Hygiene Data'!$F$5,0,10*ROW('Hygiene Data'!F39))),'Data Summary'!DU45="Yes"),OFFSET('Hygiene Data'!$F$5,0,10*ROW('Hygiene Data'!F39)),NA())</f>
        <v>#N/A</v>
      </c>
      <c r="BG45" s="97" t="e">
        <f ca="true">+IF(AND(ISNUMBER(OFFSET('Hygiene Data'!$F$7,0,10*ROW('Hygiene Data'!F39))),'Data Summary'!DV45="Yes"),OFFSET('Hygiene Data'!$F$7,0,10*ROW('Hygiene Data'!F39)),NA())</f>
        <v>#N/A</v>
      </c>
      <c r="BH45" s="97" t="e">
        <f ca="true">+IF(AND(ISNUMBER(OFFSET('Hygiene Data'!$F$9,0,10*ROW('Hygiene Data'!F39))),'Data Summary'!DW45="Yes"),OFFSET('Hygiene Data'!$F$9,0,10*ROW('Hygiene Data'!F39)),NA())</f>
        <v>#N/A</v>
      </c>
      <c r="BI45" s="97" t="e">
        <f ca="true">+IF(AND(ISNUMBER(OFFSET('Hygiene Data'!$G$5,0,10*ROW('Hygiene Data'!G39))),'Data Summary'!DX45="Yes"),OFFSET('Hygiene Data'!$G$5,0,10*ROW('Hygiene Data'!G39)),NA())</f>
        <v>#N/A</v>
      </c>
      <c r="BJ45" s="97" t="e">
        <f ca="true">+IF(AND(ISNUMBER(OFFSET('Hygiene Data'!$G$7,0,10*ROW('Hygiene Data'!G39))),'Data Summary'!DY45="Yes"),OFFSET('Hygiene Data'!$G$7,0,10*ROW('Hygiene Data'!G39)),NA())</f>
        <v>#N/A</v>
      </c>
      <c r="BK45" s="97" t="e">
        <f ca="true">+IF(AND(ISNUMBER(OFFSET('Hygiene Data'!$G$9,0,10*ROW('Hygiene Data'!G39))),'Data Summary'!DZ45="Yes"),OFFSET('Hygiene Data'!$G$9,0,10*ROW('Hygiene Data'!G39)),NA())</f>
        <v>#N/A</v>
      </c>
      <c r="BL45" s="97" t="e">
        <f ca="true">+IF(AND(ISNUMBER(OFFSET('Hygiene Data'!$H$5,0,10*ROW('Hygiene Data'!H39))),'Data Summary'!EA45="Yes"),OFFSET('Hygiene Data'!$H$5,0,10*ROW('Hygiene Data'!H39)),NA())</f>
        <v>#N/A</v>
      </c>
      <c r="BM45" s="97" t="e">
        <f ca="true">+IF(AND(ISNUMBER(OFFSET('Hygiene Data'!$H$7,0,10*ROW('Hygiene Data'!H39))),'Data Summary'!EB45="Yes"),OFFSET('Hygiene Data'!$H$7,0,10*ROW('Hygiene Data'!H39)),NA())</f>
        <v>#N/A</v>
      </c>
      <c r="BN45" s="97" t="e">
        <f ca="true">+IF(AND(ISNUMBER(OFFSET('Hygiene Data'!$H$9,0,10*ROW('Hygiene Data'!H39))),'Data Summary'!EC45="Yes"),OFFSET('Hygiene Data'!$H$9,0,10*ROW('Hygiene Data'!H39)),NA())</f>
        <v>#N/A</v>
      </c>
      <c r="BO45" s="97" t="e">
        <f ca="true">+IF(AND(ISNUMBER(OFFSET('Hygiene Data'!$I$5,0,10*ROW('Hygiene Data'!I39))),'Data Summary'!ED45="Yes"),OFFSET('Hygiene Data'!$I$5,0,10*ROW('Hygiene Data'!I39)),NA())</f>
        <v>#N/A</v>
      </c>
      <c r="BP45" s="97" t="e">
        <f ca="true">+IF(AND(ISNUMBER(OFFSET('Hygiene Data'!$I$7,0,10*ROW('Hygiene Data'!I39))),'Data Summary'!EE45="Yes"),OFFSET('Hygiene Data'!$I$7,0,10*ROW('Hygiene Data'!I39)),NA())</f>
        <v>#N/A</v>
      </c>
      <c r="BQ45" s="97"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6" t="str">
        <f ca="true">+IF(ISTEXT('Data Summary'!B46),'Data Summary'!B46,"")</f>
        <v/>
      </c>
      <c r="C46" s="330" t="e">
        <f ca="true">+VALUE('Data Summary'!C46)</f>
        <v>#VALUE!</v>
      </c>
      <c r="D46" s="95" t="e">
        <f ca="true">+IF(AND(ISNUMBER(OFFSET('Water Data'!$D$4,0,10*ROW('Water Data'!D40))),'Data Summary'!BS46="Yes"),100-OFFSET('Water Data'!$D$4,0,10*ROW('Water Data'!D40)),NA())</f>
        <v>#N/A</v>
      </c>
      <c r="E46" s="95" t="e">
        <f ca="true">+IF(AND(ISNUMBER(OFFSET('Water Data'!$D$6,0,10*ROW('Water Data'!D40))),'Data Summary'!BT46="Yes"),OFFSET('Water Data'!$D$6,0,10*ROW('Water Data'!D40)),NA())</f>
        <v>#N/A</v>
      </c>
      <c r="F46" s="95" t="e">
        <f ca="true">+IF(AND(ISNUMBER(OFFSET('Water Data'!$D$9,0,10*ROW('Water Data'!D40))),'Data Summary'!BU46="Yes"),OFFSET('Water Data'!$D$9,0,10*ROW('Water Data'!D40)),NA())</f>
        <v>#N/A</v>
      </c>
      <c r="G46" s="95" t="e">
        <f ca="true">+IF(AND(ISNUMBER(OFFSET('Water Data'!$E$4,0,10*ROW('Water Data'!E40))),'Data Summary'!BV46="Yes"),100-OFFSET('Water Data'!$E$4,0,10*ROW('Water Data'!E40)),NA())</f>
        <v>#N/A</v>
      </c>
      <c r="H46" s="95" t="e">
        <f ca="true">+IF(AND(ISNUMBER(OFFSET('Water Data'!$E$6,0,10*ROW('Water Data'!E40))),'Data Summary'!BW46="Yes"),OFFSET('Water Data'!$E$6,0,10*ROW('Water Data'!E40)),NA())</f>
        <v>#N/A</v>
      </c>
      <c r="I46" s="95" t="e">
        <f ca="true">+IF(AND(ISNUMBER(OFFSET('Water Data'!$E$9,0,10*ROW('Water Data'!E40))),'Data Summary'!BX46="Yes"),OFFSET('Water Data'!$E$9,0,10*ROW('Water Data'!E40)),NA())</f>
        <v>#N/A</v>
      </c>
      <c r="J46" s="95" t="e">
        <f ca="true">+IF(AND(ISNUMBER(OFFSET('Water Data'!$F$4,0,10*ROW('Water Data'!F40))),'Data Summary'!BY46="Yes"),100-OFFSET('Water Data'!$F$4,0,10*ROW('Water Data'!F40)),NA())</f>
        <v>#N/A</v>
      </c>
      <c r="K46" s="95" t="e">
        <f ca="true">+IF(AND(ISNUMBER(OFFSET('Water Data'!$F$6,0,10*ROW('Water Data'!F40))),'Data Summary'!BZ46="Yes"),OFFSET('Water Data'!$F$6,0,10*ROW('Water Data'!F40)),NA())</f>
        <v>#N/A</v>
      </c>
      <c r="L46" s="95" t="e">
        <f ca="true">+IF(AND(ISNUMBER(OFFSET('Water Data'!$F$9,0,10*ROW('Water Data'!F40))),'Data Summary'!CA46="Yes"),OFFSET('Water Data'!$F$9,0,10*ROW('Water Data'!F40)),NA())</f>
        <v>#N/A</v>
      </c>
      <c r="M46" s="95" t="e">
        <f ca="true">+IF(AND(ISNUMBER(OFFSET('Water Data'!$G$4,0,10*ROW('Water Data'!G40))),'Data Summary'!CB46="Yes"),100-OFFSET('Water Data'!$G$4,0,10*ROW('Water Data'!G40)),NA())</f>
        <v>#N/A</v>
      </c>
      <c r="N46" s="95" t="e">
        <f ca="true">+IF(AND(ISNUMBER(OFFSET('Water Data'!$G$6,0,10*ROW('Water Data'!G40))),'Data Summary'!CC46="Yes"),OFFSET('Water Data'!$G$6,0,10*ROW('Water Data'!G40)),NA())</f>
        <v>#N/A</v>
      </c>
      <c r="O46" s="95" t="e">
        <f ca="true">+IF(AND(ISNUMBER(OFFSET('Water Data'!$G$9,0,10*ROW('Water Data'!G40))),'Data Summary'!CD46="Yes"),OFFSET('Water Data'!$G$9,0,10*ROW('Water Data'!G40)),NA())</f>
        <v>#N/A</v>
      </c>
      <c r="P46" s="95" t="e">
        <f ca="true">+IF(AND(ISNUMBER(OFFSET('Water Data'!$H$4,0,10*ROW('Water Data'!H40))),'Data Summary'!CE46="Yes"),100-OFFSET('Water Data'!$H$4,0,10*ROW('Water Data'!H40)),NA())</f>
        <v>#N/A</v>
      </c>
      <c r="Q46" s="95" t="e">
        <f ca="true">+IF(AND(ISNUMBER(OFFSET('Water Data'!$H$6,0,10*ROW('Water Data'!H40))),'Data Summary'!CF46="Yes"),OFFSET('Water Data'!$H$6,0,10*ROW('Water Data'!H40)),NA())</f>
        <v>#N/A</v>
      </c>
      <c r="R46" s="95" t="e">
        <f ca="true">+IF(AND(ISNUMBER(OFFSET('Water Data'!$H$9,0,10*ROW('Water Data'!H40))),'Data Summary'!CG46="Yes"),OFFSET('Water Data'!$H$9,0,10*ROW('Water Data'!H40)),NA())</f>
        <v>#N/A</v>
      </c>
      <c r="S46" s="95" t="e">
        <f ca="true">+IF(AND(ISNUMBER(OFFSET('Water Data'!$I$4,0,10*ROW('Water Data'!I40))),'Data Summary'!CH46="Yes"),100-OFFSET('Water Data'!$I$4,0,10*ROW('Water Data'!I40)),NA())</f>
        <v>#N/A</v>
      </c>
      <c r="T46" s="95" t="e">
        <f ca="true">+IF(AND(ISNUMBER(OFFSET('Water Data'!$I$6,0,10*ROW('Water Data'!I40))),'Data Summary'!CI46="Yes"),OFFSET('Water Data'!$I$6,0,10*ROW('Water Data'!I40)),NA())</f>
        <v>#N/A</v>
      </c>
      <c r="U46" s="95" t="e">
        <f ca="true">+IF(AND(ISNUMBER(OFFSET('Water Data'!$I$9,0,10*ROW('Water Data'!I40))),'Data Summary'!CJ46="Yes"),OFFSET('Water Data'!$I$9,0,10*ROW('Water Data'!I40)),NA())</f>
        <v>#N/A</v>
      </c>
      <c r="V46" s="96" t="e">
        <f ca="true">+IF(AND(ISNUMBER(OFFSET('Sanitation Data'!$D$4,0,10*ROW('Sanitation Data'!D40))),'Data Summary'!CK46="Yes"),100-OFFSET('Sanitation Data'!$D$4,0,10*ROW('Sanitation Data'!D40)),NA())</f>
        <v>#N/A</v>
      </c>
      <c r="W46" s="96" t="e">
        <f ca="true">+IF(AND(ISNUMBER(OFFSET('Sanitation Data'!$D$6,0,10*ROW('Sanitation Data'!D40))),'Data Summary'!CL46="Yes"),OFFSET('Sanitation Data'!$D$6,0,10*ROW('Sanitation Data'!D40)),NA())</f>
        <v>#N/A</v>
      </c>
      <c r="X46" s="96" t="e">
        <f ca="true">+IF(AND(ISNUMBER(OFFSET('Sanitation Data'!$D$10,0,10*ROW('Sanitation Data'!D40))),'Data Summary'!CM46="Yes"),OFFSET('Sanitation Data'!$D$10,0,10*ROW('Sanitation Data'!D40)),NA())</f>
        <v>#N/A</v>
      </c>
      <c r="Y46" s="96" t="e">
        <f ca="true">+IF(AND(ISNUMBER(OFFSET('Sanitation Data'!$D$11,0,10*ROW('Sanitation Data'!D40))),'Data Summary'!CN46="Yes"),OFFSET('Sanitation Data'!$D$11,0,10*ROW('Sanitation Data'!D40)),NA())</f>
        <v>#N/A</v>
      </c>
      <c r="Z46" s="96" t="e">
        <f ca="true">+IF(AND(ISNUMBER(OFFSET('Sanitation Data'!$D$12,0,10*ROW('Sanitation Data'!D40))),'Data Summary'!CO46="Yes"),OFFSET('Sanitation Data'!$D$12,0,10*ROW('Sanitation Data'!D40)),NA())</f>
        <v>#N/A</v>
      </c>
      <c r="AA46" s="96" t="e">
        <f ca="true">+IF(AND(ISNUMBER(OFFSET('Sanitation Data'!$E$4,0,10*ROW('Sanitation Data'!E40))),'Data Summary'!CP46="Yes"),100-OFFSET('Sanitation Data'!$E$4,0,10*ROW('Sanitation Data'!E40)),NA())</f>
        <v>#N/A</v>
      </c>
      <c r="AB46" s="96" t="e">
        <f ca="true">+IF(AND(ISNUMBER(OFFSET('Sanitation Data'!$E$6,0,10*ROW('Sanitation Data'!E40))),'Data Summary'!CQ46="Yes"),OFFSET('Sanitation Data'!$E$6,0,10*ROW('Sanitation Data'!E40)),NA())</f>
        <v>#N/A</v>
      </c>
      <c r="AC46" s="96" t="e">
        <f ca="true">+IF(AND(ISNUMBER(OFFSET('Sanitation Data'!$E$10,0,10*ROW('Sanitation Data'!E40))),'Data Summary'!CR46="Yes"),OFFSET('Sanitation Data'!$E$10,0,10*ROW('Sanitation Data'!E40)),NA())</f>
        <v>#N/A</v>
      </c>
      <c r="AD46" s="96" t="e">
        <f ca="true">+IF(AND(ISNUMBER(OFFSET('Sanitation Data'!$E$11,0,10*ROW('Sanitation Data'!E40))),'Data Summary'!CS46="Yes"),OFFSET('Sanitation Data'!$E$11,0,10*ROW('Sanitation Data'!E40)),NA())</f>
        <v>#N/A</v>
      </c>
      <c r="AE46" s="96" t="e">
        <f ca="true">+IF(AND(ISNUMBER(OFFSET('Sanitation Data'!$E$12,0,10*ROW('Sanitation Data'!E40))),'Data Summary'!CT46="Yes"),OFFSET('Sanitation Data'!$E$12,0,10*ROW('Sanitation Data'!E40)),NA())</f>
        <v>#N/A</v>
      </c>
      <c r="AF46" s="96" t="e">
        <f ca="true">+IF(AND(ISNUMBER(OFFSET('Sanitation Data'!$F$4,0,10*ROW('Sanitation Data'!F40))),'Data Summary'!CU46="Yes"),100-OFFSET('Sanitation Data'!$F$4,0,10*ROW('Sanitation Data'!F40)),NA())</f>
        <v>#N/A</v>
      </c>
      <c r="AG46" s="96" t="e">
        <f ca="true">+IF(AND(ISNUMBER(OFFSET('Sanitation Data'!$F$6,0,10*ROW('Sanitation Data'!F40))),'Data Summary'!CV46="Yes"),OFFSET('Sanitation Data'!$F$6,0,10*ROW('Sanitation Data'!F40)),NA())</f>
        <v>#N/A</v>
      </c>
      <c r="AH46" s="96" t="e">
        <f ca="true">+IF(AND(ISNUMBER(OFFSET('Sanitation Data'!$F$10,0,10*ROW('Sanitation Data'!F40))),'Data Summary'!CW46="Yes"),OFFSET('Sanitation Data'!$F$10,0,10*ROW('Sanitation Data'!F40)),NA())</f>
        <v>#N/A</v>
      </c>
      <c r="AI46" s="96" t="e">
        <f ca="true">+IF(AND(ISNUMBER(OFFSET('Sanitation Data'!$F$11,0,10*ROW('Sanitation Data'!F40))),'Data Summary'!CX46="Yes"),OFFSET('Sanitation Data'!$F$11,0,10*ROW('Sanitation Data'!F40)),NA())</f>
        <v>#N/A</v>
      </c>
      <c r="AJ46" s="96" t="e">
        <f ca="true">+IF(AND(ISNUMBER(OFFSET('Sanitation Data'!$F$12,0,10*ROW('Sanitation Data'!F40))),'Data Summary'!CY46="Yes"),OFFSET('Sanitation Data'!$F$12,0,10*ROW('Sanitation Data'!F40)),NA())</f>
        <v>#N/A</v>
      </c>
      <c r="AK46" s="96" t="e">
        <f ca="true">+IF(AND(ISNUMBER(OFFSET('Sanitation Data'!$G$4,0,10*ROW('Sanitation Data'!G40))),'Data Summary'!CZ46="Yes"),100-OFFSET('Sanitation Data'!$G$4,0,10*ROW('Sanitation Data'!G40)),NA())</f>
        <v>#N/A</v>
      </c>
      <c r="AL46" s="96" t="e">
        <f ca="true">+IF(AND(ISNUMBER(OFFSET('Sanitation Data'!$G$6,0,10*ROW('Sanitation Data'!G40))),'Data Summary'!DA46="Yes"),OFFSET('Sanitation Data'!$G$6,0,10*ROW('Sanitation Data'!G40)),NA())</f>
        <v>#N/A</v>
      </c>
      <c r="AM46" s="96" t="e">
        <f ca="true">+IF(AND(ISNUMBER(OFFSET('Sanitation Data'!$G$10,0,10*ROW('Sanitation Data'!G40))),'Data Summary'!DB46="Yes"),OFFSET('Sanitation Data'!$G$10,0,10*ROW('Sanitation Data'!G40)),NA())</f>
        <v>#N/A</v>
      </c>
      <c r="AN46" s="96" t="e">
        <f ca="true">+IF(AND(ISNUMBER(OFFSET('Sanitation Data'!$G$11,0,10*ROW('Sanitation Data'!G40))),'Data Summary'!DC46="Yes"),OFFSET('Sanitation Data'!$G$11,0,10*ROW('Sanitation Data'!G40)),NA())</f>
        <v>#N/A</v>
      </c>
      <c r="AO46" s="96" t="e">
        <f ca="true">+IF(AND(ISNUMBER(OFFSET('Sanitation Data'!$G$12,0,10*ROW('Sanitation Data'!G40))),'Data Summary'!DD46="Yes"),OFFSET('Sanitation Data'!$G$12,0,10*ROW('Sanitation Data'!G40)),NA())</f>
        <v>#N/A</v>
      </c>
      <c r="AP46" s="96" t="e">
        <f ca="true">+IF(AND(ISNUMBER(OFFSET('Sanitation Data'!$H$4,0,10*ROW('Sanitation Data'!H40))),'Data Summary'!DE46="Yes"),100-OFFSET('Sanitation Data'!$H$4,0,10*ROW('Sanitation Data'!H40)),NA())</f>
        <v>#N/A</v>
      </c>
      <c r="AQ46" s="96" t="e">
        <f ca="true">+IF(AND(ISNUMBER(OFFSET('Sanitation Data'!$H$6,0,10*ROW('Sanitation Data'!H40))),'Data Summary'!DF46="Yes"),OFFSET('Sanitation Data'!$H$6,0,10*ROW('Sanitation Data'!H40)),NA())</f>
        <v>#N/A</v>
      </c>
      <c r="AR46" s="96" t="e">
        <f ca="true">+IF(AND(ISNUMBER(OFFSET('Sanitation Data'!$H$10,0,10*ROW('Sanitation Data'!H40))),'Data Summary'!DG46="Yes"),OFFSET('Sanitation Data'!$H$10,0,10*ROW('Sanitation Data'!H40)),NA())</f>
        <v>#N/A</v>
      </c>
      <c r="AS46" s="96" t="e">
        <f ca="true">+IF(AND(ISNUMBER(OFFSET('Sanitation Data'!$H$11,0,10*ROW('Sanitation Data'!H40))),'Data Summary'!DH46="Yes"),OFFSET('Sanitation Data'!$H$11,0,10*ROW('Sanitation Data'!H40)),NA())</f>
        <v>#N/A</v>
      </c>
      <c r="AT46" s="96" t="e">
        <f ca="true">+IF(AND(ISNUMBER(OFFSET('Sanitation Data'!$H$12,0,10*ROW('Sanitation Data'!H40))),'Data Summary'!DI46="Yes"),OFFSET('Sanitation Data'!$H$12,0,10*ROW('Sanitation Data'!H40)),NA())</f>
        <v>#N/A</v>
      </c>
      <c r="AU46" s="96" t="e">
        <f ca="true">+IF(AND(ISNUMBER(OFFSET('Sanitation Data'!$I$4,0,10*ROW('Sanitation Data'!I40))),'Data Summary'!DJ46="Yes"),100-OFFSET('Sanitation Data'!$I$4,0,10*ROW('Sanitation Data'!I40)),NA())</f>
        <v>#N/A</v>
      </c>
      <c r="AV46" s="96" t="e">
        <f ca="true">+IF(AND(ISNUMBER(OFFSET('Sanitation Data'!$I$6,0,10*ROW('Sanitation Data'!I40))),'Data Summary'!DK46="Yes"),OFFSET('Sanitation Data'!$I$6,0,10*ROW('Sanitation Data'!I40)),NA())</f>
        <v>#N/A</v>
      </c>
      <c r="AW46" s="96" t="e">
        <f ca="true">+IF(AND(ISNUMBER(OFFSET('Sanitation Data'!$I$10,0,10*ROW('Sanitation Data'!I40))),'Data Summary'!DL46="Yes"),OFFSET('Sanitation Data'!$I$10,0,10*ROW('Sanitation Data'!I40)),NA())</f>
        <v>#N/A</v>
      </c>
      <c r="AX46" s="96" t="e">
        <f ca="true">+IF(AND(ISNUMBER(OFFSET('Sanitation Data'!$I$11,0,10*ROW('Sanitation Data'!I40))),'Data Summary'!DM46="Yes"),OFFSET('Sanitation Data'!$I$11,0,10*ROW('Sanitation Data'!I40)),NA())</f>
        <v>#N/A</v>
      </c>
      <c r="AY46" s="96" t="e">
        <f ca="true">+IF(AND(ISNUMBER(OFFSET('Sanitation Data'!$I$12,0,10*ROW('Sanitation Data'!I40))),'Data Summary'!DN46="Yes"),OFFSET('Sanitation Data'!$I$12,0,10*ROW('Sanitation Data'!I40)),NA())</f>
        <v>#N/A</v>
      </c>
      <c r="AZ46" s="97" t="e">
        <f ca="true">+IF(AND(ISNUMBER(OFFSET('Hygiene Data'!$D$5,0,10*ROW('Hygiene Data'!D40))),'Data Summary'!DO46="Yes"),OFFSET('Hygiene Data'!$D$5,0,10*ROW('Hygiene Data'!D40)),NA())</f>
        <v>#N/A</v>
      </c>
      <c r="BA46" s="97" t="e">
        <f ca="true">+IF(AND(ISNUMBER(OFFSET('Hygiene Data'!$D$7,0,10*ROW('Hygiene Data'!D40))),'Data Summary'!DP46="Yes"),OFFSET('Hygiene Data'!$D$7,0,10*ROW('Hygiene Data'!D40)),NA())</f>
        <v>#N/A</v>
      </c>
      <c r="BB46" s="97" t="e">
        <f ca="true">+IF(AND(ISNUMBER(OFFSET('Hygiene Data'!$D$9,0,10*ROW('Hygiene Data'!D40))),'Data Summary'!DQ46="Yes"),OFFSET('Hygiene Data'!$D$9,0,10*ROW('Hygiene Data'!D40)),NA())</f>
        <v>#N/A</v>
      </c>
      <c r="BC46" s="97" t="e">
        <f ca="true">+IF(AND(ISNUMBER(OFFSET('Hygiene Data'!$E$5,0,10*ROW('Hygiene Data'!E40))),'Data Summary'!DR46="Yes"),OFFSET('Hygiene Data'!$E$5,0,10*ROW('Hygiene Data'!E40)),NA())</f>
        <v>#N/A</v>
      </c>
      <c r="BD46" s="97" t="e">
        <f ca="true">+IF(AND(ISNUMBER(OFFSET('Hygiene Data'!$E$7,0,10*ROW('Hygiene Data'!E40))),'Data Summary'!DS46="Yes"),OFFSET('Hygiene Data'!$E$7,0,10*ROW('Hygiene Data'!E40)),NA())</f>
        <v>#N/A</v>
      </c>
      <c r="BE46" s="97" t="e">
        <f ca="true">+IF(AND(ISNUMBER(OFFSET('Hygiene Data'!$E$9,0,10*ROW('Hygiene Data'!E40))),'Data Summary'!DT46="Yes"),OFFSET('Hygiene Data'!$E$9,0,10*ROW('Hygiene Data'!E40)),NA())</f>
        <v>#N/A</v>
      </c>
      <c r="BF46" s="97" t="e">
        <f ca="true">+IF(AND(ISNUMBER(OFFSET('Hygiene Data'!$F$5,0,10*ROW('Hygiene Data'!F40))),'Data Summary'!DU46="Yes"),OFFSET('Hygiene Data'!$F$5,0,10*ROW('Hygiene Data'!F40)),NA())</f>
        <v>#N/A</v>
      </c>
      <c r="BG46" s="97" t="e">
        <f ca="true">+IF(AND(ISNUMBER(OFFSET('Hygiene Data'!$F$7,0,10*ROW('Hygiene Data'!F40))),'Data Summary'!DV46="Yes"),OFFSET('Hygiene Data'!$F$7,0,10*ROW('Hygiene Data'!F40)),NA())</f>
        <v>#N/A</v>
      </c>
      <c r="BH46" s="97" t="e">
        <f ca="true">+IF(AND(ISNUMBER(OFFSET('Hygiene Data'!$F$9,0,10*ROW('Hygiene Data'!F40))),'Data Summary'!DW46="Yes"),OFFSET('Hygiene Data'!$F$9,0,10*ROW('Hygiene Data'!F40)),NA())</f>
        <v>#N/A</v>
      </c>
      <c r="BI46" s="97" t="e">
        <f ca="true">+IF(AND(ISNUMBER(OFFSET('Hygiene Data'!$G$5,0,10*ROW('Hygiene Data'!G40))),'Data Summary'!DX46="Yes"),OFFSET('Hygiene Data'!$G$5,0,10*ROW('Hygiene Data'!G40)),NA())</f>
        <v>#N/A</v>
      </c>
      <c r="BJ46" s="97" t="e">
        <f ca="true">+IF(AND(ISNUMBER(OFFSET('Hygiene Data'!$G$7,0,10*ROW('Hygiene Data'!G40))),'Data Summary'!DY46="Yes"),OFFSET('Hygiene Data'!$G$7,0,10*ROW('Hygiene Data'!G40)),NA())</f>
        <v>#N/A</v>
      </c>
      <c r="BK46" s="97" t="e">
        <f ca="true">+IF(AND(ISNUMBER(OFFSET('Hygiene Data'!$G$9,0,10*ROW('Hygiene Data'!G40))),'Data Summary'!DZ46="Yes"),OFFSET('Hygiene Data'!$G$9,0,10*ROW('Hygiene Data'!G40)),NA())</f>
        <v>#N/A</v>
      </c>
      <c r="BL46" s="97" t="e">
        <f ca="true">+IF(AND(ISNUMBER(OFFSET('Hygiene Data'!$H$5,0,10*ROW('Hygiene Data'!H40))),'Data Summary'!EA46="Yes"),OFFSET('Hygiene Data'!$H$5,0,10*ROW('Hygiene Data'!H40)),NA())</f>
        <v>#N/A</v>
      </c>
      <c r="BM46" s="97" t="e">
        <f ca="true">+IF(AND(ISNUMBER(OFFSET('Hygiene Data'!$H$7,0,10*ROW('Hygiene Data'!H40))),'Data Summary'!EB46="Yes"),OFFSET('Hygiene Data'!$H$7,0,10*ROW('Hygiene Data'!H40)),NA())</f>
        <v>#N/A</v>
      </c>
      <c r="BN46" s="97" t="e">
        <f ca="true">+IF(AND(ISNUMBER(OFFSET('Hygiene Data'!$H$9,0,10*ROW('Hygiene Data'!H40))),'Data Summary'!EC46="Yes"),OFFSET('Hygiene Data'!$H$9,0,10*ROW('Hygiene Data'!H40)),NA())</f>
        <v>#N/A</v>
      </c>
      <c r="BO46" s="97" t="e">
        <f ca="true">+IF(AND(ISNUMBER(OFFSET('Hygiene Data'!$I$5,0,10*ROW('Hygiene Data'!I40))),'Data Summary'!ED46="Yes"),OFFSET('Hygiene Data'!$I$5,0,10*ROW('Hygiene Data'!I40)),NA())</f>
        <v>#N/A</v>
      </c>
      <c r="BP46" s="97" t="e">
        <f ca="true">+IF(AND(ISNUMBER(OFFSET('Hygiene Data'!$I$7,0,10*ROW('Hygiene Data'!I40))),'Data Summary'!EE46="Yes"),OFFSET('Hygiene Data'!$I$7,0,10*ROW('Hygiene Data'!I40)),NA())</f>
        <v>#N/A</v>
      </c>
      <c r="BQ46" s="97"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6" t="str">
        <f ca="true">+IF(ISTEXT('Data Summary'!B47),'Data Summary'!B47,"")</f>
        <v/>
      </c>
      <c r="C47" s="330" t="e">
        <f ca="true">+VALUE('Data Summary'!C47)</f>
        <v>#VALUE!</v>
      </c>
      <c r="D47" s="95" t="e">
        <f ca="true">+IF(AND(ISNUMBER(OFFSET('Water Data'!$D$4,0,10*ROW('Water Data'!D41))),'Data Summary'!BS47="Yes"),100-OFFSET('Water Data'!$D$4,0,10*ROW('Water Data'!D41)),NA())</f>
        <v>#N/A</v>
      </c>
      <c r="E47" s="95" t="e">
        <f ca="true">+IF(AND(ISNUMBER(OFFSET('Water Data'!$D$6,0,10*ROW('Water Data'!D41))),'Data Summary'!BT47="Yes"),OFFSET('Water Data'!$D$6,0,10*ROW('Water Data'!D41)),NA())</f>
        <v>#N/A</v>
      </c>
      <c r="F47" s="95" t="e">
        <f ca="true">+IF(AND(ISNUMBER(OFFSET('Water Data'!$D$9,0,10*ROW('Water Data'!D41))),'Data Summary'!BU47="Yes"),OFFSET('Water Data'!$D$9,0,10*ROW('Water Data'!D41)),NA())</f>
        <v>#N/A</v>
      </c>
      <c r="G47" s="95" t="e">
        <f ca="true">+IF(AND(ISNUMBER(OFFSET('Water Data'!$E$4,0,10*ROW('Water Data'!E41))),'Data Summary'!BV47="Yes"),100-OFFSET('Water Data'!$E$4,0,10*ROW('Water Data'!E41)),NA())</f>
        <v>#N/A</v>
      </c>
      <c r="H47" s="95" t="e">
        <f ca="true">+IF(AND(ISNUMBER(OFFSET('Water Data'!$E$6,0,10*ROW('Water Data'!E41))),'Data Summary'!BW47="Yes"),OFFSET('Water Data'!$E$6,0,10*ROW('Water Data'!E41)),NA())</f>
        <v>#N/A</v>
      </c>
      <c r="I47" s="95" t="e">
        <f ca="true">+IF(AND(ISNUMBER(OFFSET('Water Data'!$E$9,0,10*ROW('Water Data'!E41))),'Data Summary'!BX47="Yes"),OFFSET('Water Data'!$E$9,0,10*ROW('Water Data'!E41)),NA())</f>
        <v>#N/A</v>
      </c>
      <c r="J47" s="95" t="e">
        <f ca="true">+IF(AND(ISNUMBER(OFFSET('Water Data'!$F$4,0,10*ROW('Water Data'!F41))),'Data Summary'!BY47="Yes"),100-OFFSET('Water Data'!$F$4,0,10*ROW('Water Data'!F41)),NA())</f>
        <v>#N/A</v>
      </c>
      <c r="K47" s="95" t="e">
        <f ca="true">+IF(AND(ISNUMBER(OFFSET('Water Data'!$F$6,0,10*ROW('Water Data'!F41))),'Data Summary'!BZ47="Yes"),OFFSET('Water Data'!$F$6,0,10*ROW('Water Data'!F41)),NA())</f>
        <v>#N/A</v>
      </c>
      <c r="L47" s="95" t="e">
        <f ca="true">+IF(AND(ISNUMBER(OFFSET('Water Data'!$F$9,0,10*ROW('Water Data'!F41))),'Data Summary'!CA47="Yes"),OFFSET('Water Data'!$F$9,0,10*ROW('Water Data'!F41)),NA())</f>
        <v>#N/A</v>
      </c>
      <c r="M47" s="95" t="e">
        <f ca="true">+IF(AND(ISNUMBER(OFFSET('Water Data'!$G$4,0,10*ROW('Water Data'!G41))),'Data Summary'!CB47="Yes"),100-OFFSET('Water Data'!$G$4,0,10*ROW('Water Data'!G41)),NA())</f>
        <v>#N/A</v>
      </c>
      <c r="N47" s="95" t="e">
        <f ca="true">+IF(AND(ISNUMBER(OFFSET('Water Data'!$G$6,0,10*ROW('Water Data'!G41))),'Data Summary'!CC47="Yes"),OFFSET('Water Data'!$G$6,0,10*ROW('Water Data'!G41)),NA())</f>
        <v>#N/A</v>
      </c>
      <c r="O47" s="95" t="e">
        <f ca="true">+IF(AND(ISNUMBER(OFFSET('Water Data'!$G$9,0,10*ROW('Water Data'!G41))),'Data Summary'!CD47="Yes"),OFFSET('Water Data'!$G$9,0,10*ROW('Water Data'!G41)),NA())</f>
        <v>#N/A</v>
      </c>
      <c r="P47" s="95" t="e">
        <f ca="true">+IF(AND(ISNUMBER(OFFSET('Water Data'!$H$4,0,10*ROW('Water Data'!H41))),'Data Summary'!CE47="Yes"),100-OFFSET('Water Data'!$H$4,0,10*ROW('Water Data'!H41)),NA())</f>
        <v>#N/A</v>
      </c>
      <c r="Q47" s="95" t="e">
        <f ca="true">+IF(AND(ISNUMBER(OFFSET('Water Data'!$H$6,0,10*ROW('Water Data'!H41))),'Data Summary'!CF47="Yes"),OFFSET('Water Data'!$H$6,0,10*ROW('Water Data'!H41)),NA())</f>
        <v>#N/A</v>
      </c>
      <c r="R47" s="95" t="e">
        <f ca="true">+IF(AND(ISNUMBER(OFFSET('Water Data'!$H$9,0,10*ROW('Water Data'!H41))),'Data Summary'!CG47="Yes"),OFFSET('Water Data'!$H$9,0,10*ROW('Water Data'!H41)),NA())</f>
        <v>#N/A</v>
      </c>
      <c r="S47" s="95" t="e">
        <f ca="true">+IF(AND(ISNUMBER(OFFSET('Water Data'!$I$4,0,10*ROW('Water Data'!I41))),'Data Summary'!CH47="Yes"),100-OFFSET('Water Data'!$I$4,0,10*ROW('Water Data'!I41)),NA())</f>
        <v>#N/A</v>
      </c>
      <c r="T47" s="95" t="e">
        <f ca="true">+IF(AND(ISNUMBER(OFFSET('Water Data'!$I$6,0,10*ROW('Water Data'!I41))),'Data Summary'!CI47="Yes"),OFFSET('Water Data'!$I$6,0,10*ROW('Water Data'!I41)),NA())</f>
        <v>#N/A</v>
      </c>
      <c r="U47" s="95" t="e">
        <f ca="true">+IF(AND(ISNUMBER(OFFSET('Water Data'!$I$9,0,10*ROW('Water Data'!I41))),'Data Summary'!CJ47="Yes"),OFFSET('Water Data'!$I$9,0,10*ROW('Water Data'!I41)),NA())</f>
        <v>#N/A</v>
      </c>
      <c r="V47" s="96" t="e">
        <f ca="true">+IF(AND(ISNUMBER(OFFSET('Sanitation Data'!$D$4,0,10*ROW('Sanitation Data'!D41))),'Data Summary'!CK47="Yes"),100-OFFSET('Sanitation Data'!$D$4,0,10*ROW('Sanitation Data'!D41)),NA())</f>
        <v>#N/A</v>
      </c>
      <c r="W47" s="96" t="e">
        <f ca="true">+IF(AND(ISNUMBER(OFFSET('Sanitation Data'!$D$6,0,10*ROW('Sanitation Data'!D41))),'Data Summary'!CL47="Yes"),OFFSET('Sanitation Data'!$D$6,0,10*ROW('Sanitation Data'!D41)),NA())</f>
        <v>#N/A</v>
      </c>
      <c r="X47" s="96" t="e">
        <f ca="true">+IF(AND(ISNUMBER(OFFSET('Sanitation Data'!$D$10,0,10*ROW('Sanitation Data'!D41))),'Data Summary'!CM47="Yes"),OFFSET('Sanitation Data'!$D$10,0,10*ROW('Sanitation Data'!D41)),NA())</f>
        <v>#N/A</v>
      </c>
      <c r="Y47" s="96" t="e">
        <f ca="true">+IF(AND(ISNUMBER(OFFSET('Sanitation Data'!$D$11,0,10*ROW('Sanitation Data'!D41))),'Data Summary'!CN47="Yes"),OFFSET('Sanitation Data'!$D$11,0,10*ROW('Sanitation Data'!D41)),NA())</f>
        <v>#N/A</v>
      </c>
      <c r="Z47" s="96" t="e">
        <f ca="true">+IF(AND(ISNUMBER(OFFSET('Sanitation Data'!$D$12,0,10*ROW('Sanitation Data'!D41))),'Data Summary'!CO47="Yes"),OFFSET('Sanitation Data'!$D$12,0,10*ROW('Sanitation Data'!D41)),NA())</f>
        <v>#N/A</v>
      </c>
      <c r="AA47" s="96" t="e">
        <f ca="true">+IF(AND(ISNUMBER(OFFSET('Sanitation Data'!$E$4,0,10*ROW('Sanitation Data'!E41))),'Data Summary'!CP47="Yes"),100-OFFSET('Sanitation Data'!$E$4,0,10*ROW('Sanitation Data'!E41)),NA())</f>
        <v>#N/A</v>
      </c>
      <c r="AB47" s="96" t="e">
        <f ca="true">+IF(AND(ISNUMBER(OFFSET('Sanitation Data'!$E$6,0,10*ROW('Sanitation Data'!E41))),'Data Summary'!CQ47="Yes"),OFFSET('Sanitation Data'!$E$6,0,10*ROW('Sanitation Data'!E41)),NA())</f>
        <v>#N/A</v>
      </c>
      <c r="AC47" s="96" t="e">
        <f ca="true">+IF(AND(ISNUMBER(OFFSET('Sanitation Data'!$E$10,0,10*ROW('Sanitation Data'!E41))),'Data Summary'!CR47="Yes"),OFFSET('Sanitation Data'!$E$10,0,10*ROW('Sanitation Data'!E41)),NA())</f>
        <v>#N/A</v>
      </c>
      <c r="AD47" s="96" t="e">
        <f ca="true">+IF(AND(ISNUMBER(OFFSET('Sanitation Data'!$E$11,0,10*ROW('Sanitation Data'!E41))),'Data Summary'!CS47="Yes"),OFFSET('Sanitation Data'!$E$11,0,10*ROW('Sanitation Data'!E41)),NA())</f>
        <v>#N/A</v>
      </c>
      <c r="AE47" s="96" t="e">
        <f ca="true">+IF(AND(ISNUMBER(OFFSET('Sanitation Data'!$E$12,0,10*ROW('Sanitation Data'!E41))),'Data Summary'!CT47="Yes"),OFFSET('Sanitation Data'!$E$12,0,10*ROW('Sanitation Data'!E41)),NA())</f>
        <v>#N/A</v>
      </c>
      <c r="AF47" s="96" t="e">
        <f ca="true">+IF(AND(ISNUMBER(OFFSET('Sanitation Data'!$F$4,0,10*ROW('Sanitation Data'!F41))),'Data Summary'!CU47="Yes"),100-OFFSET('Sanitation Data'!$F$4,0,10*ROW('Sanitation Data'!F41)),NA())</f>
        <v>#N/A</v>
      </c>
      <c r="AG47" s="96" t="e">
        <f ca="true">+IF(AND(ISNUMBER(OFFSET('Sanitation Data'!$F$6,0,10*ROW('Sanitation Data'!F41))),'Data Summary'!CV47="Yes"),OFFSET('Sanitation Data'!$F$6,0,10*ROW('Sanitation Data'!F41)),NA())</f>
        <v>#N/A</v>
      </c>
      <c r="AH47" s="96" t="e">
        <f ca="true">+IF(AND(ISNUMBER(OFFSET('Sanitation Data'!$F$10,0,10*ROW('Sanitation Data'!F41))),'Data Summary'!CW47="Yes"),OFFSET('Sanitation Data'!$F$10,0,10*ROW('Sanitation Data'!F41)),NA())</f>
        <v>#N/A</v>
      </c>
      <c r="AI47" s="96" t="e">
        <f ca="true">+IF(AND(ISNUMBER(OFFSET('Sanitation Data'!$F$11,0,10*ROW('Sanitation Data'!F41))),'Data Summary'!CX47="Yes"),OFFSET('Sanitation Data'!$F$11,0,10*ROW('Sanitation Data'!F41)),NA())</f>
        <v>#N/A</v>
      </c>
      <c r="AJ47" s="96" t="e">
        <f ca="true">+IF(AND(ISNUMBER(OFFSET('Sanitation Data'!$F$12,0,10*ROW('Sanitation Data'!F41))),'Data Summary'!CY47="Yes"),OFFSET('Sanitation Data'!$F$12,0,10*ROW('Sanitation Data'!F41)),NA())</f>
        <v>#N/A</v>
      </c>
      <c r="AK47" s="96" t="e">
        <f ca="true">+IF(AND(ISNUMBER(OFFSET('Sanitation Data'!$G$4,0,10*ROW('Sanitation Data'!G41))),'Data Summary'!CZ47="Yes"),100-OFFSET('Sanitation Data'!$G$4,0,10*ROW('Sanitation Data'!G41)),NA())</f>
        <v>#N/A</v>
      </c>
      <c r="AL47" s="96" t="e">
        <f ca="true">+IF(AND(ISNUMBER(OFFSET('Sanitation Data'!$G$6,0,10*ROW('Sanitation Data'!G41))),'Data Summary'!DA47="Yes"),OFFSET('Sanitation Data'!$G$6,0,10*ROW('Sanitation Data'!G41)),NA())</f>
        <v>#N/A</v>
      </c>
      <c r="AM47" s="96" t="e">
        <f ca="true">+IF(AND(ISNUMBER(OFFSET('Sanitation Data'!$G$10,0,10*ROW('Sanitation Data'!G41))),'Data Summary'!DB47="Yes"),OFFSET('Sanitation Data'!$G$10,0,10*ROW('Sanitation Data'!G41)),NA())</f>
        <v>#N/A</v>
      </c>
      <c r="AN47" s="96" t="e">
        <f ca="true">+IF(AND(ISNUMBER(OFFSET('Sanitation Data'!$G$11,0,10*ROW('Sanitation Data'!G41))),'Data Summary'!DC47="Yes"),OFFSET('Sanitation Data'!$G$11,0,10*ROW('Sanitation Data'!G41)),NA())</f>
        <v>#N/A</v>
      </c>
      <c r="AO47" s="96" t="e">
        <f ca="true">+IF(AND(ISNUMBER(OFFSET('Sanitation Data'!$G$12,0,10*ROW('Sanitation Data'!G41))),'Data Summary'!DD47="Yes"),OFFSET('Sanitation Data'!$G$12,0,10*ROW('Sanitation Data'!G41)),NA())</f>
        <v>#N/A</v>
      </c>
      <c r="AP47" s="96" t="e">
        <f ca="true">+IF(AND(ISNUMBER(OFFSET('Sanitation Data'!$H$4,0,10*ROW('Sanitation Data'!H41))),'Data Summary'!DE47="Yes"),100-OFFSET('Sanitation Data'!$H$4,0,10*ROW('Sanitation Data'!H41)),NA())</f>
        <v>#N/A</v>
      </c>
      <c r="AQ47" s="96" t="e">
        <f ca="true">+IF(AND(ISNUMBER(OFFSET('Sanitation Data'!$H$6,0,10*ROW('Sanitation Data'!H41))),'Data Summary'!DF47="Yes"),OFFSET('Sanitation Data'!$H$6,0,10*ROW('Sanitation Data'!H41)),NA())</f>
        <v>#N/A</v>
      </c>
      <c r="AR47" s="96" t="e">
        <f ca="true">+IF(AND(ISNUMBER(OFFSET('Sanitation Data'!$H$10,0,10*ROW('Sanitation Data'!H41))),'Data Summary'!DG47="Yes"),OFFSET('Sanitation Data'!$H$10,0,10*ROW('Sanitation Data'!H41)),NA())</f>
        <v>#N/A</v>
      </c>
      <c r="AS47" s="96" t="e">
        <f ca="true">+IF(AND(ISNUMBER(OFFSET('Sanitation Data'!$H$11,0,10*ROW('Sanitation Data'!H41))),'Data Summary'!DH47="Yes"),OFFSET('Sanitation Data'!$H$11,0,10*ROW('Sanitation Data'!H41)),NA())</f>
        <v>#N/A</v>
      </c>
      <c r="AT47" s="96" t="e">
        <f ca="true">+IF(AND(ISNUMBER(OFFSET('Sanitation Data'!$H$12,0,10*ROW('Sanitation Data'!H41))),'Data Summary'!DI47="Yes"),OFFSET('Sanitation Data'!$H$12,0,10*ROW('Sanitation Data'!H41)),NA())</f>
        <v>#N/A</v>
      </c>
      <c r="AU47" s="96" t="e">
        <f ca="true">+IF(AND(ISNUMBER(OFFSET('Sanitation Data'!$I$4,0,10*ROW('Sanitation Data'!I41))),'Data Summary'!DJ47="Yes"),100-OFFSET('Sanitation Data'!$I$4,0,10*ROW('Sanitation Data'!I41)),NA())</f>
        <v>#N/A</v>
      </c>
      <c r="AV47" s="96" t="e">
        <f ca="true">+IF(AND(ISNUMBER(OFFSET('Sanitation Data'!$I$6,0,10*ROW('Sanitation Data'!I41))),'Data Summary'!DK47="Yes"),OFFSET('Sanitation Data'!$I$6,0,10*ROW('Sanitation Data'!I41)),NA())</f>
        <v>#N/A</v>
      </c>
      <c r="AW47" s="96" t="e">
        <f ca="true">+IF(AND(ISNUMBER(OFFSET('Sanitation Data'!$I$10,0,10*ROW('Sanitation Data'!I41))),'Data Summary'!DL47="Yes"),OFFSET('Sanitation Data'!$I$10,0,10*ROW('Sanitation Data'!I41)),NA())</f>
        <v>#N/A</v>
      </c>
      <c r="AX47" s="96" t="e">
        <f ca="true">+IF(AND(ISNUMBER(OFFSET('Sanitation Data'!$I$11,0,10*ROW('Sanitation Data'!I41))),'Data Summary'!DM47="Yes"),OFFSET('Sanitation Data'!$I$11,0,10*ROW('Sanitation Data'!I41)),NA())</f>
        <v>#N/A</v>
      </c>
      <c r="AY47" s="96" t="e">
        <f ca="true">+IF(AND(ISNUMBER(OFFSET('Sanitation Data'!$I$12,0,10*ROW('Sanitation Data'!I41))),'Data Summary'!DN47="Yes"),OFFSET('Sanitation Data'!$I$12,0,10*ROW('Sanitation Data'!I41)),NA())</f>
        <v>#N/A</v>
      </c>
      <c r="AZ47" s="97" t="e">
        <f ca="true">+IF(AND(ISNUMBER(OFFSET('Hygiene Data'!$D$5,0,10*ROW('Hygiene Data'!D41))),'Data Summary'!DO47="Yes"),OFFSET('Hygiene Data'!$D$5,0,10*ROW('Hygiene Data'!D41)),NA())</f>
        <v>#N/A</v>
      </c>
      <c r="BA47" s="97" t="e">
        <f ca="true">+IF(AND(ISNUMBER(OFFSET('Hygiene Data'!$D$7,0,10*ROW('Hygiene Data'!D41))),'Data Summary'!DP47="Yes"),OFFSET('Hygiene Data'!$D$7,0,10*ROW('Hygiene Data'!D41)),NA())</f>
        <v>#N/A</v>
      </c>
      <c r="BB47" s="97" t="e">
        <f ca="true">+IF(AND(ISNUMBER(OFFSET('Hygiene Data'!$D$9,0,10*ROW('Hygiene Data'!D41))),'Data Summary'!DQ47="Yes"),OFFSET('Hygiene Data'!$D$9,0,10*ROW('Hygiene Data'!D41)),NA())</f>
        <v>#N/A</v>
      </c>
      <c r="BC47" s="97" t="e">
        <f ca="true">+IF(AND(ISNUMBER(OFFSET('Hygiene Data'!$E$5,0,10*ROW('Hygiene Data'!E41))),'Data Summary'!DR47="Yes"),OFFSET('Hygiene Data'!$E$5,0,10*ROW('Hygiene Data'!E41)),NA())</f>
        <v>#N/A</v>
      </c>
      <c r="BD47" s="97" t="e">
        <f ca="true">+IF(AND(ISNUMBER(OFFSET('Hygiene Data'!$E$7,0,10*ROW('Hygiene Data'!E41))),'Data Summary'!DS47="Yes"),OFFSET('Hygiene Data'!$E$7,0,10*ROW('Hygiene Data'!E41)),NA())</f>
        <v>#N/A</v>
      </c>
      <c r="BE47" s="97" t="e">
        <f ca="true">+IF(AND(ISNUMBER(OFFSET('Hygiene Data'!$E$9,0,10*ROW('Hygiene Data'!E41))),'Data Summary'!DT47="Yes"),OFFSET('Hygiene Data'!$E$9,0,10*ROW('Hygiene Data'!E41)),NA())</f>
        <v>#N/A</v>
      </c>
      <c r="BF47" s="97" t="e">
        <f ca="true">+IF(AND(ISNUMBER(OFFSET('Hygiene Data'!$F$5,0,10*ROW('Hygiene Data'!F41))),'Data Summary'!DU47="Yes"),OFFSET('Hygiene Data'!$F$5,0,10*ROW('Hygiene Data'!F41)),NA())</f>
        <v>#N/A</v>
      </c>
      <c r="BG47" s="97" t="e">
        <f ca="true">+IF(AND(ISNUMBER(OFFSET('Hygiene Data'!$F$7,0,10*ROW('Hygiene Data'!F41))),'Data Summary'!DV47="Yes"),OFFSET('Hygiene Data'!$F$7,0,10*ROW('Hygiene Data'!F41)),NA())</f>
        <v>#N/A</v>
      </c>
      <c r="BH47" s="97" t="e">
        <f ca="true">+IF(AND(ISNUMBER(OFFSET('Hygiene Data'!$F$9,0,10*ROW('Hygiene Data'!F41))),'Data Summary'!DW47="Yes"),OFFSET('Hygiene Data'!$F$9,0,10*ROW('Hygiene Data'!F41)),NA())</f>
        <v>#N/A</v>
      </c>
      <c r="BI47" s="97" t="e">
        <f ca="true">+IF(AND(ISNUMBER(OFFSET('Hygiene Data'!$G$5,0,10*ROW('Hygiene Data'!G41))),'Data Summary'!DX47="Yes"),OFFSET('Hygiene Data'!$G$5,0,10*ROW('Hygiene Data'!G41)),NA())</f>
        <v>#N/A</v>
      </c>
      <c r="BJ47" s="97" t="e">
        <f ca="true">+IF(AND(ISNUMBER(OFFSET('Hygiene Data'!$G$7,0,10*ROW('Hygiene Data'!G41))),'Data Summary'!DY47="Yes"),OFFSET('Hygiene Data'!$G$7,0,10*ROW('Hygiene Data'!G41)),NA())</f>
        <v>#N/A</v>
      </c>
      <c r="BK47" s="97" t="e">
        <f ca="true">+IF(AND(ISNUMBER(OFFSET('Hygiene Data'!$G$9,0,10*ROW('Hygiene Data'!G41))),'Data Summary'!DZ47="Yes"),OFFSET('Hygiene Data'!$G$9,0,10*ROW('Hygiene Data'!G41)),NA())</f>
        <v>#N/A</v>
      </c>
      <c r="BL47" s="97" t="e">
        <f ca="true">+IF(AND(ISNUMBER(OFFSET('Hygiene Data'!$H$5,0,10*ROW('Hygiene Data'!H41))),'Data Summary'!EA47="Yes"),OFFSET('Hygiene Data'!$H$5,0,10*ROW('Hygiene Data'!H41)),NA())</f>
        <v>#N/A</v>
      </c>
      <c r="BM47" s="97" t="e">
        <f ca="true">+IF(AND(ISNUMBER(OFFSET('Hygiene Data'!$H$7,0,10*ROW('Hygiene Data'!H41))),'Data Summary'!EB47="Yes"),OFFSET('Hygiene Data'!$H$7,0,10*ROW('Hygiene Data'!H41)),NA())</f>
        <v>#N/A</v>
      </c>
      <c r="BN47" s="97" t="e">
        <f ca="true">+IF(AND(ISNUMBER(OFFSET('Hygiene Data'!$H$9,0,10*ROW('Hygiene Data'!H41))),'Data Summary'!EC47="Yes"),OFFSET('Hygiene Data'!$H$9,0,10*ROW('Hygiene Data'!H41)),NA())</f>
        <v>#N/A</v>
      </c>
      <c r="BO47" s="97" t="e">
        <f ca="true">+IF(AND(ISNUMBER(OFFSET('Hygiene Data'!$I$5,0,10*ROW('Hygiene Data'!I41))),'Data Summary'!ED47="Yes"),OFFSET('Hygiene Data'!$I$5,0,10*ROW('Hygiene Data'!I41)),NA())</f>
        <v>#N/A</v>
      </c>
      <c r="BP47" s="97" t="e">
        <f ca="true">+IF(AND(ISNUMBER(OFFSET('Hygiene Data'!$I$7,0,10*ROW('Hygiene Data'!I41))),'Data Summary'!EE47="Yes"),OFFSET('Hygiene Data'!$I$7,0,10*ROW('Hygiene Data'!I41)),NA())</f>
        <v>#N/A</v>
      </c>
      <c r="BQ47" s="97"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6" t="str">
        <f ca="true">+IF(ISTEXT('Data Summary'!B48),'Data Summary'!B48,"")</f>
        <v/>
      </c>
      <c r="C48" s="330" t="e">
        <f ca="true">+VALUE('Data Summary'!C48)</f>
        <v>#VALUE!</v>
      </c>
      <c r="D48" s="95" t="e">
        <f ca="true">+IF(AND(ISNUMBER(OFFSET('Water Data'!$D$4,0,10*ROW('Water Data'!D42))),'Data Summary'!BS48="Yes"),100-OFFSET('Water Data'!$D$4,0,10*ROW('Water Data'!D42)),NA())</f>
        <v>#N/A</v>
      </c>
      <c r="E48" s="95" t="e">
        <f ca="true">+IF(AND(ISNUMBER(OFFSET('Water Data'!$D$6,0,10*ROW('Water Data'!D42))),'Data Summary'!BT48="Yes"),OFFSET('Water Data'!$D$6,0,10*ROW('Water Data'!D42)),NA())</f>
        <v>#N/A</v>
      </c>
      <c r="F48" s="95" t="e">
        <f ca="true">+IF(AND(ISNUMBER(OFFSET('Water Data'!$D$9,0,10*ROW('Water Data'!D42))),'Data Summary'!BU48="Yes"),OFFSET('Water Data'!$D$9,0,10*ROW('Water Data'!D42)),NA())</f>
        <v>#N/A</v>
      </c>
      <c r="G48" s="95" t="e">
        <f ca="true">+IF(AND(ISNUMBER(OFFSET('Water Data'!$E$4,0,10*ROW('Water Data'!E42))),'Data Summary'!BV48="Yes"),100-OFFSET('Water Data'!$E$4,0,10*ROW('Water Data'!E42)),NA())</f>
        <v>#N/A</v>
      </c>
      <c r="H48" s="95" t="e">
        <f ca="true">+IF(AND(ISNUMBER(OFFSET('Water Data'!$E$6,0,10*ROW('Water Data'!E42))),'Data Summary'!BW48="Yes"),OFFSET('Water Data'!$E$6,0,10*ROW('Water Data'!E42)),NA())</f>
        <v>#N/A</v>
      </c>
      <c r="I48" s="95" t="e">
        <f ca="true">+IF(AND(ISNUMBER(OFFSET('Water Data'!$E$9,0,10*ROW('Water Data'!E42))),'Data Summary'!BX48="Yes"),OFFSET('Water Data'!$E$9,0,10*ROW('Water Data'!E42)),NA())</f>
        <v>#N/A</v>
      </c>
      <c r="J48" s="95" t="e">
        <f ca="true">+IF(AND(ISNUMBER(OFFSET('Water Data'!$F$4,0,10*ROW('Water Data'!F42))),'Data Summary'!BY48="Yes"),100-OFFSET('Water Data'!$F$4,0,10*ROW('Water Data'!F42)),NA())</f>
        <v>#N/A</v>
      </c>
      <c r="K48" s="95" t="e">
        <f ca="true">+IF(AND(ISNUMBER(OFFSET('Water Data'!$F$6,0,10*ROW('Water Data'!F42))),'Data Summary'!BZ48="Yes"),OFFSET('Water Data'!$F$6,0,10*ROW('Water Data'!F42)),NA())</f>
        <v>#N/A</v>
      </c>
      <c r="L48" s="95" t="e">
        <f ca="true">+IF(AND(ISNUMBER(OFFSET('Water Data'!$F$9,0,10*ROW('Water Data'!F42))),'Data Summary'!CA48="Yes"),OFFSET('Water Data'!$F$9,0,10*ROW('Water Data'!F42)),NA())</f>
        <v>#N/A</v>
      </c>
      <c r="M48" s="95" t="e">
        <f ca="true">+IF(AND(ISNUMBER(OFFSET('Water Data'!$G$4,0,10*ROW('Water Data'!G42))),'Data Summary'!CB48="Yes"),100-OFFSET('Water Data'!$G$4,0,10*ROW('Water Data'!G42)),NA())</f>
        <v>#N/A</v>
      </c>
      <c r="N48" s="95" t="e">
        <f ca="true">+IF(AND(ISNUMBER(OFFSET('Water Data'!$G$6,0,10*ROW('Water Data'!G42))),'Data Summary'!CC48="Yes"),OFFSET('Water Data'!$G$6,0,10*ROW('Water Data'!G42)),NA())</f>
        <v>#N/A</v>
      </c>
      <c r="O48" s="95" t="e">
        <f ca="true">+IF(AND(ISNUMBER(OFFSET('Water Data'!$G$9,0,10*ROW('Water Data'!G42))),'Data Summary'!CD48="Yes"),OFFSET('Water Data'!$G$9,0,10*ROW('Water Data'!G42)),NA())</f>
        <v>#N/A</v>
      </c>
      <c r="P48" s="95" t="e">
        <f ca="true">+IF(AND(ISNUMBER(OFFSET('Water Data'!$H$4,0,10*ROW('Water Data'!H42))),'Data Summary'!CE48="Yes"),100-OFFSET('Water Data'!$H$4,0,10*ROW('Water Data'!H42)),NA())</f>
        <v>#N/A</v>
      </c>
      <c r="Q48" s="95" t="e">
        <f ca="true">+IF(AND(ISNUMBER(OFFSET('Water Data'!$H$6,0,10*ROW('Water Data'!H42))),'Data Summary'!CF48="Yes"),OFFSET('Water Data'!$H$6,0,10*ROW('Water Data'!H42)),NA())</f>
        <v>#N/A</v>
      </c>
      <c r="R48" s="95" t="e">
        <f ca="true">+IF(AND(ISNUMBER(OFFSET('Water Data'!$H$9,0,10*ROW('Water Data'!H42))),'Data Summary'!CG48="Yes"),OFFSET('Water Data'!$H$9,0,10*ROW('Water Data'!H42)),NA())</f>
        <v>#N/A</v>
      </c>
      <c r="S48" s="95" t="e">
        <f ca="true">+IF(AND(ISNUMBER(OFFSET('Water Data'!$I$4,0,10*ROW('Water Data'!I42))),'Data Summary'!CH48="Yes"),100-OFFSET('Water Data'!$I$4,0,10*ROW('Water Data'!I42)),NA())</f>
        <v>#N/A</v>
      </c>
      <c r="T48" s="95" t="e">
        <f ca="true">+IF(AND(ISNUMBER(OFFSET('Water Data'!$I$6,0,10*ROW('Water Data'!I42))),'Data Summary'!CI48="Yes"),OFFSET('Water Data'!$I$6,0,10*ROW('Water Data'!I42)),NA())</f>
        <v>#N/A</v>
      </c>
      <c r="U48" s="95" t="e">
        <f ca="true">+IF(AND(ISNUMBER(OFFSET('Water Data'!$I$9,0,10*ROW('Water Data'!I42))),'Data Summary'!CJ48="Yes"),OFFSET('Water Data'!$I$9,0,10*ROW('Water Data'!I42)),NA())</f>
        <v>#N/A</v>
      </c>
      <c r="V48" s="96" t="e">
        <f ca="true">+IF(AND(ISNUMBER(OFFSET('Sanitation Data'!$D$4,0,10*ROW('Sanitation Data'!D42))),'Data Summary'!CK48="Yes"),100-OFFSET('Sanitation Data'!$D$4,0,10*ROW('Sanitation Data'!D42)),NA())</f>
        <v>#N/A</v>
      </c>
      <c r="W48" s="96" t="e">
        <f ca="true">+IF(AND(ISNUMBER(OFFSET('Sanitation Data'!$D$6,0,10*ROW('Sanitation Data'!D42))),'Data Summary'!CL48="Yes"),OFFSET('Sanitation Data'!$D$6,0,10*ROW('Sanitation Data'!D42)),NA())</f>
        <v>#N/A</v>
      </c>
      <c r="X48" s="96" t="e">
        <f ca="true">+IF(AND(ISNUMBER(OFFSET('Sanitation Data'!$D$10,0,10*ROW('Sanitation Data'!D42))),'Data Summary'!CM48="Yes"),OFFSET('Sanitation Data'!$D$10,0,10*ROW('Sanitation Data'!D42)),NA())</f>
        <v>#N/A</v>
      </c>
      <c r="Y48" s="96" t="e">
        <f ca="true">+IF(AND(ISNUMBER(OFFSET('Sanitation Data'!$D$11,0,10*ROW('Sanitation Data'!D42))),'Data Summary'!CN48="Yes"),OFFSET('Sanitation Data'!$D$11,0,10*ROW('Sanitation Data'!D42)),NA())</f>
        <v>#N/A</v>
      </c>
      <c r="Z48" s="96" t="e">
        <f ca="true">+IF(AND(ISNUMBER(OFFSET('Sanitation Data'!$D$12,0,10*ROW('Sanitation Data'!D42))),'Data Summary'!CO48="Yes"),OFFSET('Sanitation Data'!$D$12,0,10*ROW('Sanitation Data'!D42)),NA())</f>
        <v>#N/A</v>
      </c>
      <c r="AA48" s="96" t="e">
        <f ca="true">+IF(AND(ISNUMBER(OFFSET('Sanitation Data'!$E$4,0,10*ROW('Sanitation Data'!E42))),'Data Summary'!CP48="Yes"),100-OFFSET('Sanitation Data'!$E$4,0,10*ROW('Sanitation Data'!E42)),NA())</f>
        <v>#N/A</v>
      </c>
      <c r="AB48" s="96" t="e">
        <f ca="true">+IF(AND(ISNUMBER(OFFSET('Sanitation Data'!$E$6,0,10*ROW('Sanitation Data'!E42))),'Data Summary'!CQ48="Yes"),OFFSET('Sanitation Data'!$E$6,0,10*ROW('Sanitation Data'!E42)),NA())</f>
        <v>#N/A</v>
      </c>
      <c r="AC48" s="96" t="e">
        <f ca="true">+IF(AND(ISNUMBER(OFFSET('Sanitation Data'!$E$10,0,10*ROW('Sanitation Data'!E42))),'Data Summary'!CR48="Yes"),OFFSET('Sanitation Data'!$E$10,0,10*ROW('Sanitation Data'!E42)),NA())</f>
        <v>#N/A</v>
      </c>
      <c r="AD48" s="96" t="e">
        <f ca="true">+IF(AND(ISNUMBER(OFFSET('Sanitation Data'!$E$11,0,10*ROW('Sanitation Data'!E42))),'Data Summary'!CS48="Yes"),OFFSET('Sanitation Data'!$E$11,0,10*ROW('Sanitation Data'!E42)),NA())</f>
        <v>#N/A</v>
      </c>
      <c r="AE48" s="96" t="e">
        <f ca="true">+IF(AND(ISNUMBER(OFFSET('Sanitation Data'!$E$12,0,10*ROW('Sanitation Data'!E42))),'Data Summary'!CT48="Yes"),OFFSET('Sanitation Data'!$E$12,0,10*ROW('Sanitation Data'!E42)),NA())</f>
        <v>#N/A</v>
      </c>
      <c r="AF48" s="96" t="e">
        <f ca="true">+IF(AND(ISNUMBER(OFFSET('Sanitation Data'!$F$4,0,10*ROW('Sanitation Data'!F42))),'Data Summary'!CU48="Yes"),100-OFFSET('Sanitation Data'!$F$4,0,10*ROW('Sanitation Data'!F42)),NA())</f>
        <v>#N/A</v>
      </c>
      <c r="AG48" s="96" t="e">
        <f ca="true">+IF(AND(ISNUMBER(OFFSET('Sanitation Data'!$F$6,0,10*ROW('Sanitation Data'!F42))),'Data Summary'!CV48="Yes"),OFFSET('Sanitation Data'!$F$6,0,10*ROW('Sanitation Data'!F42)),NA())</f>
        <v>#N/A</v>
      </c>
      <c r="AH48" s="96" t="e">
        <f ca="true">+IF(AND(ISNUMBER(OFFSET('Sanitation Data'!$F$10,0,10*ROW('Sanitation Data'!F42))),'Data Summary'!CW48="Yes"),OFFSET('Sanitation Data'!$F$10,0,10*ROW('Sanitation Data'!F42)),NA())</f>
        <v>#N/A</v>
      </c>
      <c r="AI48" s="96" t="e">
        <f ca="true">+IF(AND(ISNUMBER(OFFSET('Sanitation Data'!$F$11,0,10*ROW('Sanitation Data'!F42))),'Data Summary'!CX48="Yes"),OFFSET('Sanitation Data'!$F$11,0,10*ROW('Sanitation Data'!F42)),NA())</f>
        <v>#N/A</v>
      </c>
      <c r="AJ48" s="96" t="e">
        <f ca="true">+IF(AND(ISNUMBER(OFFSET('Sanitation Data'!$F$12,0,10*ROW('Sanitation Data'!F42))),'Data Summary'!CY48="Yes"),OFFSET('Sanitation Data'!$F$12,0,10*ROW('Sanitation Data'!F42)),NA())</f>
        <v>#N/A</v>
      </c>
      <c r="AK48" s="96" t="e">
        <f ca="true">+IF(AND(ISNUMBER(OFFSET('Sanitation Data'!$G$4,0,10*ROW('Sanitation Data'!G42))),'Data Summary'!CZ48="Yes"),100-OFFSET('Sanitation Data'!$G$4,0,10*ROW('Sanitation Data'!G42)),NA())</f>
        <v>#N/A</v>
      </c>
      <c r="AL48" s="96" t="e">
        <f ca="true">+IF(AND(ISNUMBER(OFFSET('Sanitation Data'!$G$6,0,10*ROW('Sanitation Data'!G42))),'Data Summary'!DA48="Yes"),OFFSET('Sanitation Data'!$G$6,0,10*ROW('Sanitation Data'!G42)),NA())</f>
        <v>#N/A</v>
      </c>
      <c r="AM48" s="96" t="e">
        <f ca="true">+IF(AND(ISNUMBER(OFFSET('Sanitation Data'!$G$10,0,10*ROW('Sanitation Data'!G42))),'Data Summary'!DB48="Yes"),OFFSET('Sanitation Data'!$G$10,0,10*ROW('Sanitation Data'!G42)),NA())</f>
        <v>#N/A</v>
      </c>
      <c r="AN48" s="96" t="e">
        <f ca="true">+IF(AND(ISNUMBER(OFFSET('Sanitation Data'!$G$11,0,10*ROW('Sanitation Data'!G42))),'Data Summary'!DC48="Yes"),OFFSET('Sanitation Data'!$G$11,0,10*ROW('Sanitation Data'!G42)),NA())</f>
        <v>#N/A</v>
      </c>
      <c r="AO48" s="96" t="e">
        <f ca="true">+IF(AND(ISNUMBER(OFFSET('Sanitation Data'!$G$12,0,10*ROW('Sanitation Data'!G42))),'Data Summary'!DD48="Yes"),OFFSET('Sanitation Data'!$G$12,0,10*ROW('Sanitation Data'!G42)),NA())</f>
        <v>#N/A</v>
      </c>
      <c r="AP48" s="96" t="e">
        <f ca="true">+IF(AND(ISNUMBER(OFFSET('Sanitation Data'!$H$4,0,10*ROW('Sanitation Data'!H42))),'Data Summary'!DE48="Yes"),100-OFFSET('Sanitation Data'!$H$4,0,10*ROW('Sanitation Data'!H42)),NA())</f>
        <v>#N/A</v>
      </c>
      <c r="AQ48" s="96" t="e">
        <f ca="true">+IF(AND(ISNUMBER(OFFSET('Sanitation Data'!$H$6,0,10*ROW('Sanitation Data'!H42))),'Data Summary'!DF48="Yes"),OFFSET('Sanitation Data'!$H$6,0,10*ROW('Sanitation Data'!H42)),NA())</f>
        <v>#N/A</v>
      </c>
      <c r="AR48" s="96" t="e">
        <f ca="true">+IF(AND(ISNUMBER(OFFSET('Sanitation Data'!$H$10,0,10*ROW('Sanitation Data'!H42))),'Data Summary'!DG48="Yes"),OFFSET('Sanitation Data'!$H$10,0,10*ROW('Sanitation Data'!H42)),NA())</f>
        <v>#N/A</v>
      </c>
      <c r="AS48" s="96" t="e">
        <f ca="true">+IF(AND(ISNUMBER(OFFSET('Sanitation Data'!$H$11,0,10*ROW('Sanitation Data'!H42))),'Data Summary'!DH48="Yes"),OFFSET('Sanitation Data'!$H$11,0,10*ROW('Sanitation Data'!H42)),NA())</f>
        <v>#N/A</v>
      </c>
      <c r="AT48" s="96" t="e">
        <f ca="true">+IF(AND(ISNUMBER(OFFSET('Sanitation Data'!$H$12,0,10*ROW('Sanitation Data'!H42))),'Data Summary'!DI48="Yes"),OFFSET('Sanitation Data'!$H$12,0,10*ROW('Sanitation Data'!H42)),NA())</f>
        <v>#N/A</v>
      </c>
      <c r="AU48" s="96" t="e">
        <f ca="true">+IF(AND(ISNUMBER(OFFSET('Sanitation Data'!$I$4,0,10*ROW('Sanitation Data'!I42))),'Data Summary'!DJ48="Yes"),100-OFFSET('Sanitation Data'!$I$4,0,10*ROW('Sanitation Data'!I42)),NA())</f>
        <v>#N/A</v>
      </c>
      <c r="AV48" s="96" t="e">
        <f ca="true">+IF(AND(ISNUMBER(OFFSET('Sanitation Data'!$I$6,0,10*ROW('Sanitation Data'!I42))),'Data Summary'!DK48="Yes"),OFFSET('Sanitation Data'!$I$6,0,10*ROW('Sanitation Data'!I42)),NA())</f>
        <v>#N/A</v>
      </c>
      <c r="AW48" s="96" t="e">
        <f ca="true">+IF(AND(ISNUMBER(OFFSET('Sanitation Data'!$I$10,0,10*ROW('Sanitation Data'!I42))),'Data Summary'!DL48="Yes"),OFFSET('Sanitation Data'!$I$10,0,10*ROW('Sanitation Data'!I42)),NA())</f>
        <v>#N/A</v>
      </c>
      <c r="AX48" s="96" t="e">
        <f ca="true">+IF(AND(ISNUMBER(OFFSET('Sanitation Data'!$I$11,0,10*ROW('Sanitation Data'!I42))),'Data Summary'!DM48="Yes"),OFFSET('Sanitation Data'!$I$11,0,10*ROW('Sanitation Data'!I42)),NA())</f>
        <v>#N/A</v>
      </c>
      <c r="AY48" s="96" t="e">
        <f ca="true">+IF(AND(ISNUMBER(OFFSET('Sanitation Data'!$I$12,0,10*ROW('Sanitation Data'!I42))),'Data Summary'!DN48="Yes"),OFFSET('Sanitation Data'!$I$12,0,10*ROW('Sanitation Data'!I42)),NA())</f>
        <v>#N/A</v>
      </c>
      <c r="AZ48" s="97" t="e">
        <f ca="true">+IF(AND(ISNUMBER(OFFSET('Hygiene Data'!$D$5,0,10*ROW('Hygiene Data'!D42))),'Data Summary'!DO48="Yes"),OFFSET('Hygiene Data'!$D$5,0,10*ROW('Hygiene Data'!D42)),NA())</f>
        <v>#N/A</v>
      </c>
      <c r="BA48" s="97" t="e">
        <f ca="true">+IF(AND(ISNUMBER(OFFSET('Hygiene Data'!$D$7,0,10*ROW('Hygiene Data'!D42))),'Data Summary'!DP48="Yes"),OFFSET('Hygiene Data'!$D$7,0,10*ROW('Hygiene Data'!D42)),NA())</f>
        <v>#N/A</v>
      </c>
      <c r="BB48" s="97" t="e">
        <f ca="true">+IF(AND(ISNUMBER(OFFSET('Hygiene Data'!$D$9,0,10*ROW('Hygiene Data'!D42))),'Data Summary'!DQ48="Yes"),OFFSET('Hygiene Data'!$D$9,0,10*ROW('Hygiene Data'!D42)),NA())</f>
        <v>#N/A</v>
      </c>
      <c r="BC48" s="97" t="e">
        <f ca="true">+IF(AND(ISNUMBER(OFFSET('Hygiene Data'!$E$5,0,10*ROW('Hygiene Data'!E42))),'Data Summary'!DR48="Yes"),OFFSET('Hygiene Data'!$E$5,0,10*ROW('Hygiene Data'!E42)),NA())</f>
        <v>#N/A</v>
      </c>
      <c r="BD48" s="97" t="e">
        <f ca="true">+IF(AND(ISNUMBER(OFFSET('Hygiene Data'!$E$7,0,10*ROW('Hygiene Data'!E42))),'Data Summary'!DS48="Yes"),OFFSET('Hygiene Data'!$E$7,0,10*ROW('Hygiene Data'!E42)),NA())</f>
        <v>#N/A</v>
      </c>
      <c r="BE48" s="97" t="e">
        <f ca="true">+IF(AND(ISNUMBER(OFFSET('Hygiene Data'!$E$9,0,10*ROW('Hygiene Data'!E42))),'Data Summary'!DT48="Yes"),OFFSET('Hygiene Data'!$E$9,0,10*ROW('Hygiene Data'!E42)),NA())</f>
        <v>#N/A</v>
      </c>
      <c r="BF48" s="97" t="e">
        <f ca="true">+IF(AND(ISNUMBER(OFFSET('Hygiene Data'!$F$5,0,10*ROW('Hygiene Data'!F42))),'Data Summary'!DU48="Yes"),OFFSET('Hygiene Data'!$F$5,0,10*ROW('Hygiene Data'!F42)),NA())</f>
        <v>#N/A</v>
      </c>
      <c r="BG48" s="97" t="e">
        <f ca="true">+IF(AND(ISNUMBER(OFFSET('Hygiene Data'!$F$7,0,10*ROW('Hygiene Data'!F42))),'Data Summary'!DV48="Yes"),OFFSET('Hygiene Data'!$F$7,0,10*ROW('Hygiene Data'!F42)),NA())</f>
        <v>#N/A</v>
      </c>
      <c r="BH48" s="97" t="e">
        <f ca="true">+IF(AND(ISNUMBER(OFFSET('Hygiene Data'!$F$9,0,10*ROW('Hygiene Data'!F42))),'Data Summary'!DW48="Yes"),OFFSET('Hygiene Data'!$F$9,0,10*ROW('Hygiene Data'!F42)),NA())</f>
        <v>#N/A</v>
      </c>
      <c r="BI48" s="97" t="e">
        <f ca="true">+IF(AND(ISNUMBER(OFFSET('Hygiene Data'!$G$5,0,10*ROW('Hygiene Data'!G42))),'Data Summary'!DX48="Yes"),OFFSET('Hygiene Data'!$G$5,0,10*ROW('Hygiene Data'!G42)),NA())</f>
        <v>#N/A</v>
      </c>
      <c r="BJ48" s="97" t="e">
        <f ca="true">+IF(AND(ISNUMBER(OFFSET('Hygiene Data'!$G$7,0,10*ROW('Hygiene Data'!G42))),'Data Summary'!DY48="Yes"),OFFSET('Hygiene Data'!$G$7,0,10*ROW('Hygiene Data'!G42)),NA())</f>
        <v>#N/A</v>
      </c>
      <c r="BK48" s="97" t="e">
        <f ca="true">+IF(AND(ISNUMBER(OFFSET('Hygiene Data'!$G$9,0,10*ROW('Hygiene Data'!G42))),'Data Summary'!DZ48="Yes"),OFFSET('Hygiene Data'!$G$9,0,10*ROW('Hygiene Data'!G42)),NA())</f>
        <v>#N/A</v>
      </c>
      <c r="BL48" s="97" t="e">
        <f ca="true">+IF(AND(ISNUMBER(OFFSET('Hygiene Data'!$H$5,0,10*ROW('Hygiene Data'!H42))),'Data Summary'!EA48="Yes"),OFFSET('Hygiene Data'!$H$5,0,10*ROW('Hygiene Data'!H42)),NA())</f>
        <v>#N/A</v>
      </c>
      <c r="BM48" s="97" t="e">
        <f ca="true">+IF(AND(ISNUMBER(OFFSET('Hygiene Data'!$H$7,0,10*ROW('Hygiene Data'!H42))),'Data Summary'!EB48="Yes"),OFFSET('Hygiene Data'!$H$7,0,10*ROW('Hygiene Data'!H42)),NA())</f>
        <v>#N/A</v>
      </c>
      <c r="BN48" s="97" t="e">
        <f ca="true">+IF(AND(ISNUMBER(OFFSET('Hygiene Data'!$H$9,0,10*ROW('Hygiene Data'!H42))),'Data Summary'!EC48="Yes"),OFFSET('Hygiene Data'!$H$9,0,10*ROW('Hygiene Data'!H42)),NA())</f>
        <v>#N/A</v>
      </c>
      <c r="BO48" s="97" t="e">
        <f ca="true">+IF(AND(ISNUMBER(OFFSET('Hygiene Data'!$I$5,0,10*ROW('Hygiene Data'!I42))),'Data Summary'!ED48="Yes"),OFFSET('Hygiene Data'!$I$5,0,10*ROW('Hygiene Data'!I42)),NA())</f>
        <v>#N/A</v>
      </c>
      <c r="BP48" s="97" t="e">
        <f ca="true">+IF(AND(ISNUMBER(OFFSET('Hygiene Data'!$I$7,0,10*ROW('Hygiene Data'!I42))),'Data Summary'!EE48="Yes"),OFFSET('Hygiene Data'!$I$7,0,10*ROW('Hygiene Data'!I42)),NA())</f>
        <v>#N/A</v>
      </c>
      <c r="BQ48" s="97"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6" t="str">
        <f ca="true">+IF(ISTEXT('Data Summary'!B49),'Data Summary'!B49,"")</f>
        <v/>
      </c>
      <c r="C49" s="330" t="e">
        <f ca="true">+VALUE('Data Summary'!C49)</f>
        <v>#VALUE!</v>
      </c>
      <c r="D49" s="95" t="e">
        <f ca="true">+IF(AND(ISNUMBER(OFFSET('Water Data'!$D$4,0,10*ROW('Water Data'!D43))),'Data Summary'!BS49="Yes"),100-OFFSET('Water Data'!$D$4,0,10*ROW('Water Data'!D43)),NA())</f>
        <v>#N/A</v>
      </c>
      <c r="E49" s="95" t="e">
        <f ca="true">+IF(AND(ISNUMBER(OFFSET('Water Data'!$D$6,0,10*ROW('Water Data'!D43))),'Data Summary'!BT49="Yes"),OFFSET('Water Data'!$D$6,0,10*ROW('Water Data'!D43)),NA())</f>
        <v>#N/A</v>
      </c>
      <c r="F49" s="95" t="e">
        <f ca="true">+IF(AND(ISNUMBER(OFFSET('Water Data'!$D$9,0,10*ROW('Water Data'!D43))),'Data Summary'!BU49="Yes"),OFFSET('Water Data'!$D$9,0,10*ROW('Water Data'!D43)),NA())</f>
        <v>#N/A</v>
      </c>
      <c r="G49" s="95" t="e">
        <f ca="true">+IF(AND(ISNUMBER(OFFSET('Water Data'!$E$4,0,10*ROW('Water Data'!E43))),'Data Summary'!BV49="Yes"),100-OFFSET('Water Data'!$E$4,0,10*ROW('Water Data'!E43)),NA())</f>
        <v>#N/A</v>
      </c>
      <c r="H49" s="95" t="e">
        <f ca="true">+IF(AND(ISNUMBER(OFFSET('Water Data'!$E$6,0,10*ROW('Water Data'!E43))),'Data Summary'!BW49="Yes"),OFFSET('Water Data'!$E$6,0,10*ROW('Water Data'!E43)),NA())</f>
        <v>#N/A</v>
      </c>
      <c r="I49" s="95" t="e">
        <f ca="true">+IF(AND(ISNUMBER(OFFSET('Water Data'!$E$9,0,10*ROW('Water Data'!E43))),'Data Summary'!BX49="Yes"),OFFSET('Water Data'!$E$9,0,10*ROW('Water Data'!E43)),NA())</f>
        <v>#N/A</v>
      </c>
      <c r="J49" s="95" t="e">
        <f ca="true">+IF(AND(ISNUMBER(OFFSET('Water Data'!$F$4,0,10*ROW('Water Data'!F43))),'Data Summary'!BY49="Yes"),100-OFFSET('Water Data'!$F$4,0,10*ROW('Water Data'!F43)),NA())</f>
        <v>#N/A</v>
      </c>
      <c r="K49" s="95" t="e">
        <f ca="true">+IF(AND(ISNUMBER(OFFSET('Water Data'!$F$6,0,10*ROW('Water Data'!F43))),'Data Summary'!BZ49="Yes"),OFFSET('Water Data'!$F$6,0,10*ROW('Water Data'!F43)),NA())</f>
        <v>#N/A</v>
      </c>
      <c r="L49" s="95" t="e">
        <f ca="true">+IF(AND(ISNUMBER(OFFSET('Water Data'!$F$9,0,10*ROW('Water Data'!F43))),'Data Summary'!CA49="Yes"),OFFSET('Water Data'!$F$9,0,10*ROW('Water Data'!F43)),NA())</f>
        <v>#N/A</v>
      </c>
      <c r="M49" s="95" t="e">
        <f ca="true">+IF(AND(ISNUMBER(OFFSET('Water Data'!$G$4,0,10*ROW('Water Data'!G43))),'Data Summary'!CB49="Yes"),100-OFFSET('Water Data'!$G$4,0,10*ROW('Water Data'!G43)),NA())</f>
        <v>#N/A</v>
      </c>
      <c r="N49" s="95" t="e">
        <f ca="true">+IF(AND(ISNUMBER(OFFSET('Water Data'!$G$6,0,10*ROW('Water Data'!G43))),'Data Summary'!CC49="Yes"),OFFSET('Water Data'!$G$6,0,10*ROW('Water Data'!G43)),NA())</f>
        <v>#N/A</v>
      </c>
      <c r="O49" s="95" t="e">
        <f ca="true">+IF(AND(ISNUMBER(OFFSET('Water Data'!$G$9,0,10*ROW('Water Data'!G43))),'Data Summary'!CD49="Yes"),OFFSET('Water Data'!$G$9,0,10*ROW('Water Data'!G43)),NA())</f>
        <v>#N/A</v>
      </c>
      <c r="P49" s="95" t="e">
        <f ca="true">+IF(AND(ISNUMBER(OFFSET('Water Data'!$H$4,0,10*ROW('Water Data'!H43))),'Data Summary'!CE49="Yes"),100-OFFSET('Water Data'!$H$4,0,10*ROW('Water Data'!H43)),NA())</f>
        <v>#N/A</v>
      </c>
      <c r="Q49" s="95" t="e">
        <f ca="true">+IF(AND(ISNUMBER(OFFSET('Water Data'!$H$6,0,10*ROW('Water Data'!H43))),'Data Summary'!CF49="Yes"),OFFSET('Water Data'!$H$6,0,10*ROW('Water Data'!H43)),NA())</f>
        <v>#N/A</v>
      </c>
      <c r="R49" s="95" t="e">
        <f ca="true">+IF(AND(ISNUMBER(OFFSET('Water Data'!$H$9,0,10*ROW('Water Data'!H43))),'Data Summary'!CG49="Yes"),OFFSET('Water Data'!$H$9,0,10*ROW('Water Data'!H43)),NA())</f>
        <v>#N/A</v>
      </c>
      <c r="S49" s="95" t="e">
        <f ca="true">+IF(AND(ISNUMBER(OFFSET('Water Data'!$I$4,0,10*ROW('Water Data'!I43))),'Data Summary'!CH49="Yes"),100-OFFSET('Water Data'!$I$4,0,10*ROW('Water Data'!I43)),NA())</f>
        <v>#N/A</v>
      </c>
      <c r="T49" s="95" t="e">
        <f ca="true">+IF(AND(ISNUMBER(OFFSET('Water Data'!$I$6,0,10*ROW('Water Data'!I43))),'Data Summary'!CI49="Yes"),OFFSET('Water Data'!$I$6,0,10*ROW('Water Data'!I43)),NA())</f>
        <v>#N/A</v>
      </c>
      <c r="U49" s="95" t="e">
        <f ca="true">+IF(AND(ISNUMBER(OFFSET('Water Data'!$I$9,0,10*ROW('Water Data'!I43))),'Data Summary'!CJ49="Yes"),OFFSET('Water Data'!$I$9,0,10*ROW('Water Data'!I43)),NA())</f>
        <v>#N/A</v>
      </c>
      <c r="V49" s="96" t="e">
        <f ca="true">+IF(AND(ISNUMBER(OFFSET('Sanitation Data'!$D$4,0,10*ROW('Sanitation Data'!D43))),'Data Summary'!CK49="Yes"),100-OFFSET('Sanitation Data'!$D$4,0,10*ROW('Sanitation Data'!D43)),NA())</f>
        <v>#N/A</v>
      </c>
      <c r="W49" s="96" t="e">
        <f ca="true">+IF(AND(ISNUMBER(OFFSET('Sanitation Data'!$D$6,0,10*ROW('Sanitation Data'!D43))),'Data Summary'!CL49="Yes"),OFFSET('Sanitation Data'!$D$6,0,10*ROW('Sanitation Data'!D43)),NA())</f>
        <v>#N/A</v>
      </c>
      <c r="X49" s="96" t="e">
        <f ca="true">+IF(AND(ISNUMBER(OFFSET('Sanitation Data'!$D$10,0,10*ROW('Sanitation Data'!D43))),'Data Summary'!CM49="Yes"),OFFSET('Sanitation Data'!$D$10,0,10*ROW('Sanitation Data'!D43)),NA())</f>
        <v>#N/A</v>
      </c>
      <c r="Y49" s="96" t="e">
        <f ca="true">+IF(AND(ISNUMBER(OFFSET('Sanitation Data'!$D$11,0,10*ROW('Sanitation Data'!D43))),'Data Summary'!CN49="Yes"),OFFSET('Sanitation Data'!$D$11,0,10*ROW('Sanitation Data'!D43)),NA())</f>
        <v>#N/A</v>
      </c>
      <c r="Z49" s="96" t="e">
        <f ca="true">+IF(AND(ISNUMBER(OFFSET('Sanitation Data'!$D$12,0,10*ROW('Sanitation Data'!D43))),'Data Summary'!CO49="Yes"),OFFSET('Sanitation Data'!$D$12,0,10*ROW('Sanitation Data'!D43)),NA())</f>
        <v>#N/A</v>
      </c>
      <c r="AA49" s="96" t="e">
        <f ca="true">+IF(AND(ISNUMBER(OFFSET('Sanitation Data'!$E$4,0,10*ROW('Sanitation Data'!E43))),'Data Summary'!CP49="Yes"),100-OFFSET('Sanitation Data'!$E$4,0,10*ROW('Sanitation Data'!E43)),NA())</f>
        <v>#N/A</v>
      </c>
      <c r="AB49" s="96" t="e">
        <f ca="true">+IF(AND(ISNUMBER(OFFSET('Sanitation Data'!$E$6,0,10*ROW('Sanitation Data'!E43))),'Data Summary'!CQ49="Yes"),OFFSET('Sanitation Data'!$E$6,0,10*ROW('Sanitation Data'!E43)),NA())</f>
        <v>#N/A</v>
      </c>
      <c r="AC49" s="96" t="e">
        <f ca="true">+IF(AND(ISNUMBER(OFFSET('Sanitation Data'!$E$10,0,10*ROW('Sanitation Data'!E43))),'Data Summary'!CR49="Yes"),OFFSET('Sanitation Data'!$E$10,0,10*ROW('Sanitation Data'!E43)),NA())</f>
        <v>#N/A</v>
      </c>
      <c r="AD49" s="96" t="e">
        <f ca="true">+IF(AND(ISNUMBER(OFFSET('Sanitation Data'!$E$11,0,10*ROW('Sanitation Data'!E43))),'Data Summary'!CS49="Yes"),OFFSET('Sanitation Data'!$E$11,0,10*ROW('Sanitation Data'!E43)),NA())</f>
        <v>#N/A</v>
      </c>
      <c r="AE49" s="96" t="e">
        <f ca="true">+IF(AND(ISNUMBER(OFFSET('Sanitation Data'!$E$12,0,10*ROW('Sanitation Data'!E43))),'Data Summary'!CT49="Yes"),OFFSET('Sanitation Data'!$E$12,0,10*ROW('Sanitation Data'!E43)),NA())</f>
        <v>#N/A</v>
      </c>
      <c r="AF49" s="96" t="e">
        <f ca="true">+IF(AND(ISNUMBER(OFFSET('Sanitation Data'!$F$4,0,10*ROW('Sanitation Data'!F43))),'Data Summary'!CU49="Yes"),100-OFFSET('Sanitation Data'!$F$4,0,10*ROW('Sanitation Data'!F43)),NA())</f>
        <v>#N/A</v>
      </c>
      <c r="AG49" s="96" t="e">
        <f ca="true">+IF(AND(ISNUMBER(OFFSET('Sanitation Data'!$F$6,0,10*ROW('Sanitation Data'!F43))),'Data Summary'!CV49="Yes"),OFFSET('Sanitation Data'!$F$6,0,10*ROW('Sanitation Data'!F43)),NA())</f>
        <v>#N/A</v>
      </c>
      <c r="AH49" s="96" t="e">
        <f ca="true">+IF(AND(ISNUMBER(OFFSET('Sanitation Data'!$F$10,0,10*ROW('Sanitation Data'!F43))),'Data Summary'!CW49="Yes"),OFFSET('Sanitation Data'!$F$10,0,10*ROW('Sanitation Data'!F43)),NA())</f>
        <v>#N/A</v>
      </c>
      <c r="AI49" s="96" t="e">
        <f ca="true">+IF(AND(ISNUMBER(OFFSET('Sanitation Data'!$F$11,0,10*ROW('Sanitation Data'!F43))),'Data Summary'!CX49="Yes"),OFFSET('Sanitation Data'!$F$11,0,10*ROW('Sanitation Data'!F43)),NA())</f>
        <v>#N/A</v>
      </c>
      <c r="AJ49" s="96" t="e">
        <f ca="true">+IF(AND(ISNUMBER(OFFSET('Sanitation Data'!$F$12,0,10*ROW('Sanitation Data'!F43))),'Data Summary'!CY49="Yes"),OFFSET('Sanitation Data'!$F$12,0,10*ROW('Sanitation Data'!F43)),NA())</f>
        <v>#N/A</v>
      </c>
      <c r="AK49" s="96" t="e">
        <f ca="true">+IF(AND(ISNUMBER(OFFSET('Sanitation Data'!$G$4,0,10*ROW('Sanitation Data'!G43))),'Data Summary'!CZ49="Yes"),100-OFFSET('Sanitation Data'!$G$4,0,10*ROW('Sanitation Data'!G43)),NA())</f>
        <v>#N/A</v>
      </c>
      <c r="AL49" s="96" t="e">
        <f ca="true">+IF(AND(ISNUMBER(OFFSET('Sanitation Data'!$G$6,0,10*ROW('Sanitation Data'!G43))),'Data Summary'!DA49="Yes"),OFFSET('Sanitation Data'!$G$6,0,10*ROW('Sanitation Data'!G43)),NA())</f>
        <v>#N/A</v>
      </c>
      <c r="AM49" s="96" t="e">
        <f ca="true">+IF(AND(ISNUMBER(OFFSET('Sanitation Data'!$G$10,0,10*ROW('Sanitation Data'!G43))),'Data Summary'!DB49="Yes"),OFFSET('Sanitation Data'!$G$10,0,10*ROW('Sanitation Data'!G43)),NA())</f>
        <v>#N/A</v>
      </c>
      <c r="AN49" s="96" t="e">
        <f ca="true">+IF(AND(ISNUMBER(OFFSET('Sanitation Data'!$G$11,0,10*ROW('Sanitation Data'!G43))),'Data Summary'!DC49="Yes"),OFFSET('Sanitation Data'!$G$11,0,10*ROW('Sanitation Data'!G43)),NA())</f>
        <v>#N/A</v>
      </c>
      <c r="AO49" s="96" t="e">
        <f ca="true">+IF(AND(ISNUMBER(OFFSET('Sanitation Data'!$G$12,0,10*ROW('Sanitation Data'!G43))),'Data Summary'!DD49="Yes"),OFFSET('Sanitation Data'!$G$12,0,10*ROW('Sanitation Data'!G43)),NA())</f>
        <v>#N/A</v>
      </c>
      <c r="AP49" s="96" t="e">
        <f ca="true">+IF(AND(ISNUMBER(OFFSET('Sanitation Data'!$H$4,0,10*ROW('Sanitation Data'!H43))),'Data Summary'!DE49="Yes"),100-OFFSET('Sanitation Data'!$H$4,0,10*ROW('Sanitation Data'!H43)),NA())</f>
        <v>#N/A</v>
      </c>
      <c r="AQ49" s="96" t="e">
        <f ca="true">+IF(AND(ISNUMBER(OFFSET('Sanitation Data'!$H$6,0,10*ROW('Sanitation Data'!H43))),'Data Summary'!DF49="Yes"),OFFSET('Sanitation Data'!$H$6,0,10*ROW('Sanitation Data'!H43)),NA())</f>
        <v>#N/A</v>
      </c>
      <c r="AR49" s="96" t="e">
        <f ca="true">+IF(AND(ISNUMBER(OFFSET('Sanitation Data'!$H$10,0,10*ROW('Sanitation Data'!H43))),'Data Summary'!DG49="Yes"),OFFSET('Sanitation Data'!$H$10,0,10*ROW('Sanitation Data'!H43)),NA())</f>
        <v>#N/A</v>
      </c>
      <c r="AS49" s="96" t="e">
        <f ca="true">+IF(AND(ISNUMBER(OFFSET('Sanitation Data'!$H$11,0,10*ROW('Sanitation Data'!H43))),'Data Summary'!DH49="Yes"),OFFSET('Sanitation Data'!$H$11,0,10*ROW('Sanitation Data'!H43)),NA())</f>
        <v>#N/A</v>
      </c>
      <c r="AT49" s="96" t="e">
        <f ca="true">+IF(AND(ISNUMBER(OFFSET('Sanitation Data'!$H$12,0,10*ROW('Sanitation Data'!H43))),'Data Summary'!DI49="Yes"),OFFSET('Sanitation Data'!$H$12,0,10*ROW('Sanitation Data'!H43)),NA())</f>
        <v>#N/A</v>
      </c>
      <c r="AU49" s="96" t="e">
        <f ca="true">+IF(AND(ISNUMBER(OFFSET('Sanitation Data'!$I$4,0,10*ROW('Sanitation Data'!I43))),'Data Summary'!DJ49="Yes"),100-OFFSET('Sanitation Data'!$I$4,0,10*ROW('Sanitation Data'!I43)),NA())</f>
        <v>#N/A</v>
      </c>
      <c r="AV49" s="96" t="e">
        <f ca="true">+IF(AND(ISNUMBER(OFFSET('Sanitation Data'!$I$6,0,10*ROW('Sanitation Data'!I43))),'Data Summary'!DK49="Yes"),OFFSET('Sanitation Data'!$I$6,0,10*ROW('Sanitation Data'!I43)),NA())</f>
        <v>#N/A</v>
      </c>
      <c r="AW49" s="96" t="e">
        <f ca="true">+IF(AND(ISNUMBER(OFFSET('Sanitation Data'!$I$10,0,10*ROW('Sanitation Data'!I43))),'Data Summary'!DL49="Yes"),OFFSET('Sanitation Data'!$I$10,0,10*ROW('Sanitation Data'!I43)),NA())</f>
        <v>#N/A</v>
      </c>
      <c r="AX49" s="96" t="e">
        <f ca="true">+IF(AND(ISNUMBER(OFFSET('Sanitation Data'!$I$11,0,10*ROW('Sanitation Data'!I43))),'Data Summary'!DM49="Yes"),OFFSET('Sanitation Data'!$I$11,0,10*ROW('Sanitation Data'!I43)),NA())</f>
        <v>#N/A</v>
      </c>
      <c r="AY49" s="96" t="e">
        <f ca="true">+IF(AND(ISNUMBER(OFFSET('Sanitation Data'!$I$12,0,10*ROW('Sanitation Data'!I43))),'Data Summary'!DN49="Yes"),OFFSET('Sanitation Data'!$I$12,0,10*ROW('Sanitation Data'!I43)),NA())</f>
        <v>#N/A</v>
      </c>
      <c r="AZ49" s="97" t="e">
        <f ca="true">+IF(AND(ISNUMBER(OFFSET('Hygiene Data'!$D$5,0,10*ROW('Hygiene Data'!D43))),'Data Summary'!DO49="Yes"),OFFSET('Hygiene Data'!$D$5,0,10*ROW('Hygiene Data'!D43)),NA())</f>
        <v>#N/A</v>
      </c>
      <c r="BA49" s="97" t="e">
        <f ca="true">+IF(AND(ISNUMBER(OFFSET('Hygiene Data'!$D$7,0,10*ROW('Hygiene Data'!D43))),'Data Summary'!DP49="Yes"),OFFSET('Hygiene Data'!$D$7,0,10*ROW('Hygiene Data'!D43)),NA())</f>
        <v>#N/A</v>
      </c>
      <c r="BB49" s="97" t="e">
        <f ca="true">+IF(AND(ISNUMBER(OFFSET('Hygiene Data'!$D$9,0,10*ROW('Hygiene Data'!D43))),'Data Summary'!DQ49="Yes"),OFFSET('Hygiene Data'!$D$9,0,10*ROW('Hygiene Data'!D43)),NA())</f>
        <v>#N/A</v>
      </c>
      <c r="BC49" s="97" t="e">
        <f ca="true">+IF(AND(ISNUMBER(OFFSET('Hygiene Data'!$E$5,0,10*ROW('Hygiene Data'!E43))),'Data Summary'!DR49="Yes"),OFFSET('Hygiene Data'!$E$5,0,10*ROW('Hygiene Data'!E43)),NA())</f>
        <v>#N/A</v>
      </c>
      <c r="BD49" s="97" t="e">
        <f ca="true">+IF(AND(ISNUMBER(OFFSET('Hygiene Data'!$E$7,0,10*ROW('Hygiene Data'!E43))),'Data Summary'!DS49="Yes"),OFFSET('Hygiene Data'!$E$7,0,10*ROW('Hygiene Data'!E43)),NA())</f>
        <v>#N/A</v>
      </c>
      <c r="BE49" s="97" t="e">
        <f ca="true">+IF(AND(ISNUMBER(OFFSET('Hygiene Data'!$E$9,0,10*ROW('Hygiene Data'!E43))),'Data Summary'!DT49="Yes"),OFFSET('Hygiene Data'!$E$9,0,10*ROW('Hygiene Data'!E43)),NA())</f>
        <v>#N/A</v>
      </c>
      <c r="BF49" s="97" t="e">
        <f ca="true">+IF(AND(ISNUMBER(OFFSET('Hygiene Data'!$F$5,0,10*ROW('Hygiene Data'!F43))),'Data Summary'!DU49="Yes"),OFFSET('Hygiene Data'!$F$5,0,10*ROW('Hygiene Data'!F43)),NA())</f>
        <v>#N/A</v>
      </c>
      <c r="BG49" s="97" t="e">
        <f ca="true">+IF(AND(ISNUMBER(OFFSET('Hygiene Data'!$F$7,0,10*ROW('Hygiene Data'!F43))),'Data Summary'!DV49="Yes"),OFFSET('Hygiene Data'!$F$7,0,10*ROW('Hygiene Data'!F43)),NA())</f>
        <v>#N/A</v>
      </c>
      <c r="BH49" s="97" t="e">
        <f ca="true">+IF(AND(ISNUMBER(OFFSET('Hygiene Data'!$F$9,0,10*ROW('Hygiene Data'!F43))),'Data Summary'!DW49="Yes"),OFFSET('Hygiene Data'!$F$9,0,10*ROW('Hygiene Data'!F43)),NA())</f>
        <v>#N/A</v>
      </c>
      <c r="BI49" s="97" t="e">
        <f ca="true">+IF(AND(ISNUMBER(OFFSET('Hygiene Data'!$G$5,0,10*ROW('Hygiene Data'!G43))),'Data Summary'!DX49="Yes"),OFFSET('Hygiene Data'!$G$5,0,10*ROW('Hygiene Data'!G43)),NA())</f>
        <v>#N/A</v>
      </c>
      <c r="BJ49" s="97" t="e">
        <f ca="true">+IF(AND(ISNUMBER(OFFSET('Hygiene Data'!$G$7,0,10*ROW('Hygiene Data'!G43))),'Data Summary'!DY49="Yes"),OFFSET('Hygiene Data'!$G$7,0,10*ROW('Hygiene Data'!G43)),NA())</f>
        <v>#N/A</v>
      </c>
      <c r="BK49" s="97" t="e">
        <f ca="true">+IF(AND(ISNUMBER(OFFSET('Hygiene Data'!$G$9,0,10*ROW('Hygiene Data'!G43))),'Data Summary'!DZ49="Yes"),OFFSET('Hygiene Data'!$G$9,0,10*ROW('Hygiene Data'!G43)),NA())</f>
        <v>#N/A</v>
      </c>
      <c r="BL49" s="97" t="e">
        <f ca="true">+IF(AND(ISNUMBER(OFFSET('Hygiene Data'!$H$5,0,10*ROW('Hygiene Data'!H43))),'Data Summary'!EA49="Yes"),OFFSET('Hygiene Data'!$H$5,0,10*ROW('Hygiene Data'!H43)),NA())</f>
        <v>#N/A</v>
      </c>
      <c r="BM49" s="97" t="e">
        <f ca="true">+IF(AND(ISNUMBER(OFFSET('Hygiene Data'!$H$7,0,10*ROW('Hygiene Data'!H43))),'Data Summary'!EB49="Yes"),OFFSET('Hygiene Data'!$H$7,0,10*ROW('Hygiene Data'!H43)),NA())</f>
        <v>#N/A</v>
      </c>
      <c r="BN49" s="97" t="e">
        <f ca="true">+IF(AND(ISNUMBER(OFFSET('Hygiene Data'!$H$9,0,10*ROW('Hygiene Data'!H43))),'Data Summary'!EC49="Yes"),OFFSET('Hygiene Data'!$H$9,0,10*ROW('Hygiene Data'!H43)),NA())</f>
        <v>#N/A</v>
      </c>
      <c r="BO49" s="97" t="e">
        <f ca="true">+IF(AND(ISNUMBER(OFFSET('Hygiene Data'!$I$5,0,10*ROW('Hygiene Data'!I43))),'Data Summary'!ED49="Yes"),OFFSET('Hygiene Data'!$I$5,0,10*ROW('Hygiene Data'!I43)),NA())</f>
        <v>#N/A</v>
      </c>
      <c r="BP49" s="97" t="e">
        <f ca="true">+IF(AND(ISNUMBER(OFFSET('Hygiene Data'!$I$7,0,10*ROW('Hygiene Data'!I43))),'Data Summary'!EE49="Yes"),OFFSET('Hygiene Data'!$I$7,0,10*ROW('Hygiene Data'!I43)),NA())</f>
        <v>#N/A</v>
      </c>
      <c r="BQ49" s="97"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6" t="str">
        <f ca="true">+IF(ISTEXT('Data Summary'!B50),'Data Summary'!B50,"")</f>
        <v/>
      </c>
      <c r="C50" s="330" t="e">
        <f ca="true">+VALUE('Data Summary'!C50)</f>
        <v>#VALUE!</v>
      </c>
      <c r="D50" s="95" t="e">
        <f ca="true">+IF(AND(ISNUMBER(OFFSET('Water Data'!$D$4,0,10*ROW('Water Data'!D44))),'Data Summary'!BS50="Yes"),100-OFFSET('Water Data'!$D$4,0,10*ROW('Water Data'!D44)),NA())</f>
        <v>#N/A</v>
      </c>
      <c r="E50" s="95" t="e">
        <f ca="true">+IF(AND(ISNUMBER(OFFSET('Water Data'!$D$6,0,10*ROW('Water Data'!D44))),'Data Summary'!BT50="Yes"),OFFSET('Water Data'!$D$6,0,10*ROW('Water Data'!D44)),NA())</f>
        <v>#N/A</v>
      </c>
      <c r="F50" s="95" t="e">
        <f ca="true">+IF(AND(ISNUMBER(OFFSET('Water Data'!$D$9,0,10*ROW('Water Data'!D44))),'Data Summary'!BU50="Yes"),OFFSET('Water Data'!$D$9,0,10*ROW('Water Data'!D44)),NA())</f>
        <v>#N/A</v>
      </c>
      <c r="G50" s="95" t="e">
        <f ca="true">+IF(AND(ISNUMBER(OFFSET('Water Data'!$E$4,0,10*ROW('Water Data'!E44))),'Data Summary'!BV50="Yes"),100-OFFSET('Water Data'!$E$4,0,10*ROW('Water Data'!E44)),NA())</f>
        <v>#N/A</v>
      </c>
      <c r="H50" s="95" t="e">
        <f ca="true">+IF(AND(ISNUMBER(OFFSET('Water Data'!$E$6,0,10*ROW('Water Data'!E44))),'Data Summary'!BW50="Yes"),OFFSET('Water Data'!$E$6,0,10*ROW('Water Data'!E44)),NA())</f>
        <v>#N/A</v>
      </c>
      <c r="I50" s="95" t="e">
        <f ca="true">+IF(AND(ISNUMBER(OFFSET('Water Data'!$E$9,0,10*ROW('Water Data'!E44))),'Data Summary'!BX50="Yes"),OFFSET('Water Data'!$E$9,0,10*ROW('Water Data'!E44)),NA())</f>
        <v>#N/A</v>
      </c>
      <c r="J50" s="95" t="e">
        <f ca="true">+IF(AND(ISNUMBER(OFFSET('Water Data'!$F$4,0,10*ROW('Water Data'!F44))),'Data Summary'!BY50="Yes"),100-OFFSET('Water Data'!$F$4,0,10*ROW('Water Data'!F44)),NA())</f>
        <v>#N/A</v>
      </c>
      <c r="K50" s="95" t="e">
        <f ca="true">+IF(AND(ISNUMBER(OFFSET('Water Data'!$F$6,0,10*ROW('Water Data'!F44))),'Data Summary'!BZ50="Yes"),OFFSET('Water Data'!$F$6,0,10*ROW('Water Data'!F44)),NA())</f>
        <v>#N/A</v>
      </c>
      <c r="L50" s="95" t="e">
        <f ca="true">+IF(AND(ISNUMBER(OFFSET('Water Data'!$F$9,0,10*ROW('Water Data'!F44))),'Data Summary'!CA50="Yes"),OFFSET('Water Data'!$F$9,0,10*ROW('Water Data'!F44)),NA())</f>
        <v>#N/A</v>
      </c>
      <c r="M50" s="95" t="e">
        <f ca="true">+IF(AND(ISNUMBER(OFFSET('Water Data'!$G$4,0,10*ROW('Water Data'!G44))),'Data Summary'!CB50="Yes"),100-OFFSET('Water Data'!$G$4,0,10*ROW('Water Data'!G44)),NA())</f>
        <v>#N/A</v>
      </c>
      <c r="N50" s="95" t="e">
        <f ca="true">+IF(AND(ISNUMBER(OFFSET('Water Data'!$G$6,0,10*ROW('Water Data'!G44))),'Data Summary'!CC50="Yes"),OFFSET('Water Data'!$G$6,0,10*ROW('Water Data'!G44)),NA())</f>
        <v>#N/A</v>
      </c>
      <c r="O50" s="95" t="e">
        <f ca="true">+IF(AND(ISNUMBER(OFFSET('Water Data'!$G$9,0,10*ROW('Water Data'!G44))),'Data Summary'!CD50="Yes"),OFFSET('Water Data'!$G$9,0,10*ROW('Water Data'!G44)),NA())</f>
        <v>#N/A</v>
      </c>
      <c r="P50" s="95" t="e">
        <f ca="true">+IF(AND(ISNUMBER(OFFSET('Water Data'!$H$4,0,10*ROW('Water Data'!H44))),'Data Summary'!CE50="Yes"),100-OFFSET('Water Data'!$H$4,0,10*ROW('Water Data'!H44)),NA())</f>
        <v>#N/A</v>
      </c>
      <c r="Q50" s="95" t="e">
        <f ca="true">+IF(AND(ISNUMBER(OFFSET('Water Data'!$H$6,0,10*ROW('Water Data'!H44))),'Data Summary'!CF50="Yes"),OFFSET('Water Data'!$H$6,0,10*ROW('Water Data'!H44)),NA())</f>
        <v>#N/A</v>
      </c>
      <c r="R50" s="95" t="e">
        <f ca="true">+IF(AND(ISNUMBER(OFFSET('Water Data'!$H$9,0,10*ROW('Water Data'!H44))),'Data Summary'!CG50="Yes"),OFFSET('Water Data'!$H$9,0,10*ROW('Water Data'!H44)),NA())</f>
        <v>#N/A</v>
      </c>
      <c r="S50" s="95" t="e">
        <f ca="true">+IF(AND(ISNUMBER(OFFSET('Water Data'!$I$4,0,10*ROW('Water Data'!I44))),'Data Summary'!CH50="Yes"),100-OFFSET('Water Data'!$I$4,0,10*ROW('Water Data'!I44)),NA())</f>
        <v>#N/A</v>
      </c>
      <c r="T50" s="95" t="e">
        <f ca="true">+IF(AND(ISNUMBER(OFFSET('Water Data'!$I$6,0,10*ROW('Water Data'!I44))),'Data Summary'!CI50="Yes"),OFFSET('Water Data'!$I$6,0,10*ROW('Water Data'!I44)),NA())</f>
        <v>#N/A</v>
      </c>
      <c r="U50" s="95" t="e">
        <f ca="true">+IF(AND(ISNUMBER(OFFSET('Water Data'!$I$9,0,10*ROW('Water Data'!I44))),'Data Summary'!CJ50="Yes"),OFFSET('Water Data'!$I$9,0,10*ROW('Water Data'!I44)),NA())</f>
        <v>#N/A</v>
      </c>
      <c r="V50" s="96" t="e">
        <f ca="true">+IF(AND(ISNUMBER(OFFSET('Sanitation Data'!$D$4,0,10*ROW('Sanitation Data'!D44))),'Data Summary'!CK50="Yes"),100-OFFSET('Sanitation Data'!$D$4,0,10*ROW('Sanitation Data'!D44)),NA())</f>
        <v>#N/A</v>
      </c>
      <c r="W50" s="96" t="e">
        <f ca="true">+IF(AND(ISNUMBER(OFFSET('Sanitation Data'!$D$6,0,10*ROW('Sanitation Data'!D44))),'Data Summary'!CL50="Yes"),OFFSET('Sanitation Data'!$D$6,0,10*ROW('Sanitation Data'!D44)),NA())</f>
        <v>#N/A</v>
      </c>
      <c r="X50" s="96" t="e">
        <f ca="true">+IF(AND(ISNUMBER(OFFSET('Sanitation Data'!$D$10,0,10*ROW('Sanitation Data'!D44))),'Data Summary'!CM50="Yes"),OFFSET('Sanitation Data'!$D$10,0,10*ROW('Sanitation Data'!D44)),NA())</f>
        <v>#N/A</v>
      </c>
      <c r="Y50" s="96" t="e">
        <f ca="true">+IF(AND(ISNUMBER(OFFSET('Sanitation Data'!$D$11,0,10*ROW('Sanitation Data'!D44))),'Data Summary'!CN50="Yes"),OFFSET('Sanitation Data'!$D$11,0,10*ROW('Sanitation Data'!D44)),NA())</f>
        <v>#N/A</v>
      </c>
      <c r="Z50" s="96" t="e">
        <f ca="true">+IF(AND(ISNUMBER(OFFSET('Sanitation Data'!$D$12,0,10*ROW('Sanitation Data'!D44))),'Data Summary'!CO50="Yes"),OFFSET('Sanitation Data'!$D$12,0,10*ROW('Sanitation Data'!D44)),NA())</f>
        <v>#N/A</v>
      </c>
      <c r="AA50" s="96" t="e">
        <f ca="true">+IF(AND(ISNUMBER(OFFSET('Sanitation Data'!$E$4,0,10*ROW('Sanitation Data'!E44))),'Data Summary'!CP50="Yes"),100-OFFSET('Sanitation Data'!$E$4,0,10*ROW('Sanitation Data'!E44)),NA())</f>
        <v>#N/A</v>
      </c>
      <c r="AB50" s="96" t="e">
        <f ca="true">+IF(AND(ISNUMBER(OFFSET('Sanitation Data'!$E$6,0,10*ROW('Sanitation Data'!E44))),'Data Summary'!CQ50="Yes"),OFFSET('Sanitation Data'!$E$6,0,10*ROW('Sanitation Data'!E44)),NA())</f>
        <v>#N/A</v>
      </c>
      <c r="AC50" s="96" t="e">
        <f ca="true">+IF(AND(ISNUMBER(OFFSET('Sanitation Data'!$E$10,0,10*ROW('Sanitation Data'!E44))),'Data Summary'!CR50="Yes"),OFFSET('Sanitation Data'!$E$10,0,10*ROW('Sanitation Data'!E44)),NA())</f>
        <v>#N/A</v>
      </c>
      <c r="AD50" s="96" t="e">
        <f ca="true">+IF(AND(ISNUMBER(OFFSET('Sanitation Data'!$E$11,0,10*ROW('Sanitation Data'!E44))),'Data Summary'!CS50="Yes"),OFFSET('Sanitation Data'!$E$11,0,10*ROW('Sanitation Data'!E44)),NA())</f>
        <v>#N/A</v>
      </c>
      <c r="AE50" s="96" t="e">
        <f ca="true">+IF(AND(ISNUMBER(OFFSET('Sanitation Data'!$E$12,0,10*ROW('Sanitation Data'!E44))),'Data Summary'!CT50="Yes"),OFFSET('Sanitation Data'!$E$12,0,10*ROW('Sanitation Data'!E44)),NA())</f>
        <v>#N/A</v>
      </c>
      <c r="AF50" s="96" t="e">
        <f ca="true">+IF(AND(ISNUMBER(OFFSET('Sanitation Data'!$F$4,0,10*ROW('Sanitation Data'!F44))),'Data Summary'!CU50="Yes"),100-OFFSET('Sanitation Data'!$F$4,0,10*ROW('Sanitation Data'!F44)),NA())</f>
        <v>#N/A</v>
      </c>
      <c r="AG50" s="96" t="e">
        <f ca="true">+IF(AND(ISNUMBER(OFFSET('Sanitation Data'!$F$6,0,10*ROW('Sanitation Data'!F44))),'Data Summary'!CV50="Yes"),OFFSET('Sanitation Data'!$F$6,0,10*ROW('Sanitation Data'!F44)),NA())</f>
        <v>#N/A</v>
      </c>
      <c r="AH50" s="96" t="e">
        <f ca="true">+IF(AND(ISNUMBER(OFFSET('Sanitation Data'!$F$10,0,10*ROW('Sanitation Data'!F44))),'Data Summary'!CW50="Yes"),OFFSET('Sanitation Data'!$F$10,0,10*ROW('Sanitation Data'!F44)),NA())</f>
        <v>#N/A</v>
      </c>
      <c r="AI50" s="96" t="e">
        <f ca="true">+IF(AND(ISNUMBER(OFFSET('Sanitation Data'!$F$11,0,10*ROW('Sanitation Data'!F44))),'Data Summary'!CX50="Yes"),OFFSET('Sanitation Data'!$F$11,0,10*ROW('Sanitation Data'!F44)),NA())</f>
        <v>#N/A</v>
      </c>
      <c r="AJ50" s="96" t="e">
        <f ca="true">+IF(AND(ISNUMBER(OFFSET('Sanitation Data'!$F$12,0,10*ROW('Sanitation Data'!F44))),'Data Summary'!CY50="Yes"),OFFSET('Sanitation Data'!$F$12,0,10*ROW('Sanitation Data'!F44)),NA())</f>
        <v>#N/A</v>
      </c>
      <c r="AK50" s="96" t="e">
        <f ca="true">+IF(AND(ISNUMBER(OFFSET('Sanitation Data'!$G$4,0,10*ROW('Sanitation Data'!G44))),'Data Summary'!CZ50="Yes"),100-OFFSET('Sanitation Data'!$G$4,0,10*ROW('Sanitation Data'!G44)),NA())</f>
        <v>#N/A</v>
      </c>
      <c r="AL50" s="96" t="e">
        <f ca="true">+IF(AND(ISNUMBER(OFFSET('Sanitation Data'!$G$6,0,10*ROW('Sanitation Data'!G44))),'Data Summary'!DA50="Yes"),OFFSET('Sanitation Data'!$G$6,0,10*ROW('Sanitation Data'!G44)),NA())</f>
        <v>#N/A</v>
      </c>
      <c r="AM50" s="96" t="e">
        <f ca="true">+IF(AND(ISNUMBER(OFFSET('Sanitation Data'!$G$10,0,10*ROW('Sanitation Data'!G44))),'Data Summary'!DB50="Yes"),OFFSET('Sanitation Data'!$G$10,0,10*ROW('Sanitation Data'!G44)),NA())</f>
        <v>#N/A</v>
      </c>
      <c r="AN50" s="96" t="e">
        <f ca="true">+IF(AND(ISNUMBER(OFFSET('Sanitation Data'!$G$11,0,10*ROW('Sanitation Data'!G44))),'Data Summary'!DC50="Yes"),OFFSET('Sanitation Data'!$G$11,0,10*ROW('Sanitation Data'!G44)),NA())</f>
        <v>#N/A</v>
      </c>
      <c r="AO50" s="96" t="e">
        <f ca="true">+IF(AND(ISNUMBER(OFFSET('Sanitation Data'!$G$12,0,10*ROW('Sanitation Data'!G44))),'Data Summary'!DD50="Yes"),OFFSET('Sanitation Data'!$G$12,0,10*ROW('Sanitation Data'!G44)),NA())</f>
        <v>#N/A</v>
      </c>
      <c r="AP50" s="96" t="e">
        <f ca="true">+IF(AND(ISNUMBER(OFFSET('Sanitation Data'!$H$4,0,10*ROW('Sanitation Data'!H44))),'Data Summary'!DE50="Yes"),100-OFFSET('Sanitation Data'!$H$4,0,10*ROW('Sanitation Data'!H44)),NA())</f>
        <v>#N/A</v>
      </c>
      <c r="AQ50" s="96" t="e">
        <f ca="true">+IF(AND(ISNUMBER(OFFSET('Sanitation Data'!$H$6,0,10*ROW('Sanitation Data'!H44))),'Data Summary'!DF50="Yes"),OFFSET('Sanitation Data'!$H$6,0,10*ROW('Sanitation Data'!H44)),NA())</f>
        <v>#N/A</v>
      </c>
      <c r="AR50" s="96" t="e">
        <f ca="true">+IF(AND(ISNUMBER(OFFSET('Sanitation Data'!$H$10,0,10*ROW('Sanitation Data'!H44))),'Data Summary'!DG50="Yes"),OFFSET('Sanitation Data'!$H$10,0,10*ROW('Sanitation Data'!H44)),NA())</f>
        <v>#N/A</v>
      </c>
      <c r="AS50" s="96" t="e">
        <f ca="true">+IF(AND(ISNUMBER(OFFSET('Sanitation Data'!$H$11,0,10*ROW('Sanitation Data'!H44))),'Data Summary'!DH50="Yes"),OFFSET('Sanitation Data'!$H$11,0,10*ROW('Sanitation Data'!H44)),NA())</f>
        <v>#N/A</v>
      </c>
      <c r="AT50" s="96" t="e">
        <f ca="true">+IF(AND(ISNUMBER(OFFSET('Sanitation Data'!$H$12,0,10*ROW('Sanitation Data'!H44))),'Data Summary'!DI50="Yes"),OFFSET('Sanitation Data'!$H$12,0,10*ROW('Sanitation Data'!H44)),NA())</f>
        <v>#N/A</v>
      </c>
      <c r="AU50" s="96" t="e">
        <f ca="true">+IF(AND(ISNUMBER(OFFSET('Sanitation Data'!$I$4,0,10*ROW('Sanitation Data'!I44))),'Data Summary'!DJ50="Yes"),100-OFFSET('Sanitation Data'!$I$4,0,10*ROW('Sanitation Data'!I44)),NA())</f>
        <v>#N/A</v>
      </c>
      <c r="AV50" s="96" t="e">
        <f ca="true">+IF(AND(ISNUMBER(OFFSET('Sanitation Data'!$I$6,0,10*ROW('Sanitation Data'!I44))),'Data Summary'!DK50="Yes"),OFFSET('Sanitation Data'!$I$6,0,10*ROW('Sanitation Data'!I44)),NA())</f>
        <v>#N/A</v>
      </c>
      <c r="AW50" s="96" t="e">
        <f ca="true">+IF(AND(ISNUMBER(OFFSET('Sanitation Data'!$I$10,0,10*ROW('Sanitation Data'!I44))),'Data Summary'!DL50="Yes"),OFFSET('Sanitation Data'!$I$10,0,10*ROW('Sanitation Data'!I44)),NA())</f>
        <v>#N/A</v>
      </c>
      <c r="AX50" s="96" t="e">
        <f ca="true">+IF(AND(ISNUMBER(OFFSET('Sanitation Data'!$I$11,0,10*ROW('Sanitation Data'!I44))),'Data Summary'!DM50="Yes"),OFFSET('Sanitation Data'!$I$11,0,10*ROW('Sanitation Data'!I44)),NA())</f>
        <v>#N/A</v>
      </c>
      <c r="AY50" s="96" t="e">
        <f ca="true">+IF(AND(ISNUMBER(OFFSET('Sanitation Data'!$I$12,0,10*ROW('Sanitation Data'!I44))),'Data Summary'!DN50="Yes"),OFFSET('Sanitation Data'!$I$12,0,10*ROW('Sanitation Data'!I44)),NA())</f>
        <v>#N/A</v>
      </c>
      <c r="AZ50" s="97" t="e">
        <f ca="true">+IF(AND(ISNUMBER(OFFSET('Hygiene Data'!$D$5,0,10*ROW('Hygiene Data'!D44))),'Data Summary'!DO50="Yes"),OFFSET('Hygiene Data'!$D$5,0,10*ROW('Hygiene Data'!D44)),NA())</f>
        <v>#N/A</v>
      </c>
      <c r="BA50" s="97" t="e">
        <f ca="true">+IF(AND(ISNUMBER(OFFSET('Hygiene Data'!$D$7,0,10*ROW('Hygiene Data'!D44))),'Data Summary'!DP50="Yes"),OFFSET('Hygiene Data'!$D$7,0,10*ROW('Hygiene Data'!D44)),NA())</f>
        <v>#N/A</v>
      </c>
      <c r="BB50" s="97" t="e">
        <f ca="true">+IF(AND(ISNUMBER(OFFSET('Hygiene Data'!$D$9,0,10*ROW('Hygiene Data'!D44))),'Data Summary'!DQ50="Yes"),OFFSET('Hygiene Data'!$D$9,0,10*ROW('Hygiene Data'!D44)),NA())</f>
        <v>#N/A</v>
      </c>
      <c r="BC50" s="97" t="e">
        <f ca="true">+IF(AND(ISNUMBER(OFFSET('Hygiene Data'!$E$5,0,10*ROW('Hygiene Data'!E44))),'Data Summary'!DR50="Yes"),OFFSET('Hygiene Data'!$E$5,0,10*ROW('Hygiene Data'!E44)),NA())</f>
        <v>#N/A</v>
      </c>
      <c r="BD50" s="97" t="e">
        <f ca="true">+IF(AND(ISNUMBER(OFFSET('Hygiene Data'!$E$7,0,10*ROW('Hygiene Data'!E44))),'Data Summary'!DS50="Yes"),OFFSET('Hygiene Data'!$E$7,0,10*ROW('Hygiene Data'!E44)),NA())</f>
        <v>#N/A</v>
      </c>
      <c r="BE50" s="97" t="e">
        <f ca="true">+IF(AND(ISNUMBER(OFFSET('Hygiene Data'!$E$9,0,10*ROW('Hygiene Data'!E44))),'Data Summary'!DT50="Yes"),OFFSET('Hygiene Data'!$E$9,0,10*ROW('Hygiene Data'!E44)),NA())</f>
        <v>#N/A</v>
      </c>
      <c r="BF50" s="97" t="e">
        <f ca="true">+IF(AND(ISNUMBER(OFFSET('Hygiene Data'!$F$5,0,10*ROW('Hygiene Data'!F44))),'Data Summary'!DU50="Yes"),OFFSET('Hygiene Data'!$F$5,0,10*ROW('Hygiene Data'!F44)),NA())</f>
        <v>#N/A</v>
      </c>
      <c r="BG50" s="97" t="e">
        <f ca="true">+IF(AND(ISNUMBER(OFFSET('Hygiene Data'!$F$7,0,10*ROW('Hygiene Data'!F44))),'Data Summary'!DV50="Yes"),OFFSET('Hygiene Data'!$F$7,0,10*ROW('Hygiene Data'!F44)),NA())</f>
        <v>#N/A</v>
      </c>
      <c r="BH50" s="97" t="e">
        <f ca="true">+IF(AND(ISNUMBER(OFFSET('Hygiene Data'!$F$9,0,10*ROW('Hygiene Data'!F44))),'Data Summary'!DW50="Yes"),OFFSET('Hygiene Data'!$F$9,0,10*ROW('Hygiene Data'!F44)),NA())</f>
        <v>#N/A</v>
      </c>
      <c r="BI50" s="97" t="e">
        <f ca="true">+IF(AND(ISNUMBER(OFFSET('Hygiene Data'!$G$5,0,10*ROW('Hygiene Data'!G44))),'Data Summary'!DX50="Yes"),OFFSET('Hygiene Data'!$G$5,0,10*ROW('Hygiene Data'!G44)),NA())</f>
        <v>#N/A</v>
      </c>
      <c r="BJ50" s="97" t="e">
        <f ca="true">+IF(AND(ISNUMBER(OFFSET('Hygiene Data'!$G$7,0,10*ROW('Hygiene Data'!G44))),'Data Summary'!DY50="Yes"),OFFSET('Hygiene Data'!$G$7,0,10*ROW('Hygiene Data'!G44)),NA())</f>
        <v>#N/A</v>
      </c>
      <c r="BK50" s="97" t="e">
        <f ca="true">+IF(AND(ISNUMBER(OFFSET('Hygiene Data'!$G$9,0,10*ROW('Hygiene Data'!G44))),'Data Summary'!DZ50="Yes"),OFFSET('Hygiene Data'!$G$9,0,10*ROW('Hygiene Data'!G44)),NA())</f>
        <v>#N/A</v>
      </c>
      <c r="BL50" s="97" t="e">
        <f ca="true">+IF(AND(ISNUMBER(OFFSET('Hygiene Data'!$H$5,0,10*ROW('Hygiene Data'!H44))),'Data Summary'!EA50="Yes"),OFFSET('Hygiene Data'!$H$5,0,10*ROW('Hygiene Data'!H44)),NA())</f>
        <v>#N/A</v>
      </c>
      <c r="BM50" s="97" t="e">
        <f ca="true">+IF(AND(ISNUMBER(OFFSET('Hygiene Data'!$H$7,0,10*ROW('Hygiene Data'!H44))),'Data Summary'!EB50="Yes"),OFFSET('Hygiene Data'!$H$7,0,10*ROW('Hygiene Data'!H44)),NA())</f>
        <v>#N/A</v>
      </c>
      <c r="BN50" s="97" t="e">
        <f ca="true">+IF(AND(ISNUMBER(OFFSET('Hygiene Data'!$H$9,0,10*ROW('Hygiene Data'!H44))),'Data Summary'!EC50="Yes"),OFFSET('Hygiene Data'!$H$9,0,10*ROW('Hygiene Data'!H44)),NA())</f>
        <v>#N/A</v>
      </c>
      <c r="BO50" s="97" t="e">
        <f ca="true">+IF(AND(ISNUMBER(OFFSET('Hygiene Data'!$I$5,0,10*ROW('Hygiene Data'!I44))),'Data Summary'!ED50="Yes"),OFFSET('Hygiene Data'!$I$5,0,10*ROW('Hygiene Data'!I44)),NA())</f>
        <v>#N/A</v>
      </c>
      <c r="BP50" s="97" t="e">
        <f ca="true">+IF(AND(ISNUMBER(OFFSET('Hygiene Data'!$I$7,0,10*ROW('Hygiene Data'!I44))),'Data Summary'!EE50="Yes"),OFFSET('Hygiene Data'!$I$7,0,10*ROW('Hygiene Data'!I44)),NA())</f>
        <v>#N/A</v>
      </c>
      <c r="BQ50" s="97"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6" t="str">
        <f ca="true">+IF(ISTEXT('Data Summary'!B51),'Data Summary'!B51,"")</f>
        <v/>
      </c>
      <c r="C51" s="330" t="e">
        <f ca="true">+VALUE('Data Summary'!C51)</f>
        <v>#VALUE!</v>
      </c>
      <c r="D51" s="95" t="e">
        <f ca="true">+IF(AND(ISNUMBER(OFFSET('Water Data'!$D$4,0,10*ROW('Water Data'!D45))),'Data Summary'!BS51="Yes"),100-OFFSET('Water Data'!$D$4,0,10*ROW('Water Data'!D45)),NA())</f>
        <v>#N/A</v>
      </c>
      <c r="E51" s="95" t="e">
        <f ca="true">+IF(AND(ISNUMBER(OFFSET('Water Data'!$D$6,0,10*ROW('Water Data'!D45))),'Data Summary'!BT51="Yes"),OFFSET('Water Data'!$D$6,0,10*ROW('Water Data'!D45)),NA())</f>
        <v>#N/A</v>
      </c>
      <c r="F51" s="95" t="e">
        <f ca="true">+IF(AND(ISNUMBER(OFFSET('Water Data'!$D$9,0,10*ROW('Water Data'!D45))),'Data Summary'!BU51="Yes"),OFFSET('Water Data'!$D$9,0,10*ROW('Water Data'!D45)),NA())</f>
        <v>#N/A</v>
      </c>
      <c r="G51" s="95" t="e">
        <f ca="true">+IF(AND(ISNUMBER(OFFSET('Water Data'!$E$4,0,10*ROW('Water Data'!E45))),'Data Summary'!BV51="Yes"),100-OFFSET('Water Data'!$E$4,0,10*ROW('Water Data'!E45)),NA())</f>
        <v>#N/A</v>
      </c>
      <c r="H51" s="95" t="e">
        <f ca="true">+IF(AND(ISNUMBER(OFFSET('Water Data'!$E$6,0,10*ROW('Water Data'!E45))),'Data Summary'!BW51="Yes"),OFFSET('Water Data'!$E$6,0,10*ROW('Water Data'!E45)),NA())</f>
        <v>#N/A</v>
      </c>
      <c r="I51" s="95" t="e">
        <f ca="true">+IF(AND(ISNUMBER(OFFSET('Water Data'!$E$9,0,10*ROW('Water Data'!E45))),'Data Summary'!BX51="Yes"),OFFSET('Water Data'!$E$9,0,10*ROW('Water Data'!E45)),NA())</f>
        <v>#N/A</v>
      </c>
      <c r="J51" s="95" t="e">
        <f ca="true">+IF(AND(ISNUMBER(OFFSET('Water Data'!$F$4,0,10*ROW('Water Data'!F45))),'Data Summary'!BY51="Yes"),100-OFFSET('Water Data'!$F$4,0,10*ROW('Water Data'!F45)),NA())</f>
        <v>#N/A</v>
      </c>
      <c r="K51" s="95" t="e">
        <f ca="true">+IF(AND(ISNUMBER(OFFSET('Water Data'!$F$6,0,10*ROW('Water Data'!F45))),'Data Summary'!BZ51="Yes"),OFFSET('Water Data'!$F$6,0,10*ROW('Water Data'!F45)),NA())</f>
        <v>#N/A</v>
      </c>
      <c r="L51" s="95" t="e">
        <f ca="true">+IF(AND(ISNUMBER(OFFSET('Water Data'!$F$9,0,10*ROW('Water Data'!F45))),'Data Summary'!CA51="Yes"),OFFSET('Water Data'!$F$9,0,10*ROW('Water Data'!F45)),NA())</f>
        <v>#N/A</v>
      </c>
      <c r="M51" s="95" t="e">
        <f ca="true">+IF(AND(ISNUMBER(OFFSET('Water Data'!$G$4,0,10*ROW('Water Data'!G45))),'Data Summary'!CB51="Yes"),100-OFFSET('Water Data'!$G$4,0,10*ROW('Water Data'!G45)),NA())</f>
        <v>#N/A</v>
      </c>
      <c r="N51" s="95" t="e">
        <f ca="true">+IF(AND(ISNUMBER(OFFSET('Water Data'!$G$6,0,10*ROW('Water Data'!G45))),'Data Summary'!CC51="Yes"),OFFSET('Water Data'!$G$6,0,10*ROW('Water Data'!G45)),NA())</f>
        <v>#N/A</v>
      </c>
      <c r="O51" s="95" t="e">
        <f ca="true">+IF(AND(ISNUMBER(OFFSET('Water Data'!$G$9,0,10*ROW('Water Data'!G45))),'Data Summary'!CD51="Yes"),OFFSET('Water Data'!$G$9,0,10*ROW('Water Data'!G45)),NA())</f>
        <v>#N/A</v>
      </c>
      <c r="P51" s="95" t="e">
        <f ca="true">+IF(AND(ISNUMBER(OFFSET('Water Data'!$H$4,0,10*ROW('Water Data'!H45))),'Data Summary'!CE51="Yes"),100-OFFSET('Water Data'!$H$4,0,10*ROW('Water Data'!H45)),NA())</f>
        <v>#N/A</v>
      </c>
      <c r="Q51" s="95" t="e">
        <f ca="true">+IF(AND(ISNUMBER(OFFSET('Water Data'!$H$6,0,10*ROW('Water Data'!H45))),'Data Summary'!CF51="Yes"),OFFSET('Water Data'!$H$6,0,10*ROW('Water Data'!H45)),NA())</f>
        <v>#N/A</v>
      </c>
      <c r="R51" s="95" t="e">
        <f ca="true">+IF(AND(ISNUMBER(OFFSET('Water Data'!$H$9,0,10*ROW('Water Data'!H45))),'Data Summary'!CG51="Yes"),OFFSET('Water Data'!$H$9,0,10*ROW('Water Data'!H45)),NA())</f>
        <v>#N/A</v>
      </c>
      <c r="S51" s="95" t="e">
        <f ca="true">+IF(AND(ISNUMBER(OFFSET('Water Data'!$I$4,0,10*ROW('Water Data'!I45))),'Data Summary'!CH51="Yes"),100-OFFSET('Water Data'!$I$4,0,10*ROW('Water Data'!I45)),NA())</f>
        <v>#N/A</v>
      </c>
      <c r="T51" s="95" t="e">
        <f ca="true">+IF(AND(ISNUMBER(OFFSET('Water Data'!$I$6,0,10*ROW('Water Data'!I45))),'Data Summary'!CI51="Yes"),OFFSET('Water Data'!$I$6,0,10*ROW('Water Data'!I45)),NA())</f>
        <v>#N/A</v>
      </c>
      <c r="U51" s="95" t="e">
        <f ca="true">+IF(AND(ISNUMBER(OFFSET('Water Data'!$I$9,0,10*ROW('Water Data'!I45))),'Data Summary'!CJ51="Yes"),OFFSET('Water Data'!$I$9,0,10*ROW('Water Data'!I45)),NA())</f>
        <v>#N/A</v>
      </c>
      <c r="V51" s="96" t="e">
        <f ca="true">+IF(AND(ISNUMBER(OFFSET('Sanitation Data'!$D$4,0,10*ROW('Sanitation Data'!D45))),'Data Summary'!CK51="Yes"),100-OFFSET('Sanitation Data'!$D$4,0,10*ROW('Sanitation Data'!D45)),NA())</f>
        <v>#N/A</v>
      </c>
      <c r="W51" s="96" t="e">
        <f ca="true">+IF(AND(ISNUMBER(OFFSET('Sanitation Data'!$D$6,0,10*ROW('Sanitation Data'!D45))),'Data Summary'!CL51="Yes"),OFFSET('Sanitation Data'!$D$6,0,10*ROW('Sanitation Data'!D45)),NA())</f>
        <v>#N/A</v>
      </c>
      <c r="X51" s="96" t="e">
        <f ca="true">+IF(AND(ISNUMBER(OFFSET('Sanitation Data'!$D$10,0,10*ROW('Sanitation Data'!D45))),'Data Summary'!CM51="Yes"),OFFSET('Sanitation Data'!$D$10,0,10*ROW('Sanitation Data'!D45)),NA())</f>
        <v>#N/A</v>
      </c>
      <c r="Y51" s="96" t="e">
        <f ca="true">+IF(AND(ISNUMBER(OFFSET('Sanitation Data'!$D$11,0,10*ROW('Sanitation Data'!D45))),'Data Summary'!CN51="Yes"),OFFSET('Sanitation Data'!$D$11,0,10*ROW('Sanitation Data'!D45)),NA())</f>
        <v>#N/A</v>
      </c>
      <c r="Z51" s="96" t="e">
        <f ca="true">+IF(AND(ISNUMBER(OFFSET('Sanitation Data'!$D$12,0,10*ROW('Sanitation Data'!D45))),'Data Summary'!CO51="Yes"),OFFSET('Sanitation Data'!$D$12,0,10*ROW('Sanitation Data'!D45)),NA())</f>
        <v>#N/A</v>
      </c>
      <c r="AA51" s="96" t="e">
        <f ca="true">+IF(AND(ISNUMBER(OFFSET('Sanitation Data'!$E$4,0,10*ROW('Sanitation Data'!E45))),'Data Summary'!CP51="Yes"),100-OFFSET('Sanitation Data'!$E$4,0,10*ROW('Sanitation Data'!E45)),NA())</f>
        <v>#N/A</v>
      </c>
      <c r="AB51" s="96" t="e">
        <f ca="true">+IF(AND(ISNUMBER(OFFSET('Sanitation Data'!$E$6,0,10*ROW('Sanitation Data'!E45))),'Data Summary'!CQ51="Yes"),OFFSET('Sanitation Data'!$E$6,0,10*ROW('Sanitation Data'!E45)),NA())</f>
        <v>#N/A</v>
      </c>
      <c r="AC51" s="96" t="e">
        <f ca="true">+IF(AND(ISNUMBER(OFFSET('Sanitation Data'!$E$10,0,10*ROW('Sanitation Data'!E45))),'Data Summary'!CR51="Yes"),OFFSET('Sanitation Data'!$E$10,0,10*ROW('Sanitation Data'!E45)),NA())</f>
        <v>#N/A</v>
      </c>
      <c r="AD51" s="96" t="e">
        <f ca="true">+IF(AND(ISNUMBER(OFFSET('Sanitation Data'!$E$11,0,10*ROW('Sanitation Data'!E45))),'Data Summary'!CS51="Yes"),OFFSET('Sanitation Data'!$E$11,0,10*ROW('Sanitation Data'!E45)),NA())</f>
        <v>#N/A</v>
      </c>
      <c r="AE51" s="96" t="e">
        <f ca="true">+IF(AND(ISNUMBER(OFFSET('Sanitation Data'!$E$12,0,10*ROW('Sanitation Data'!E45))),'Data Summary'!CT51="Yes"),OFFSET('Sanitation Data'!$E$12,0,10*ROW('Sanitation Data'!E45)),NA())</f>
        <v>#N/A</v>
      </c>
      <c r="AF51" s="96" t="e">
        <f ca="true">+IF(AND(ISNUMBER(OFFSET('Sanitation Data'!$F$4,0,10*ROW('Sanitation Data'!F45))),'Data Summary'!CU51="Yes"),100-OFFSET('Sanitation Data'!$F$4,0,10*ROW('Sanitation Data'!F45)),NA())</f>
        <v>#N/A</v>
      </c>
      <c r="AG51" s="96" t="e">
        <f ca="true">+IF(AND(ISNUMBER(OFFSET('Sanitation Data'!$F$6,0,10*ROW('Sanitation Data'!F45))),'Data Summary'!CV51="Yes"),OFFSET('Sanitation Data'!$F$6,0,10*ROW('Sanitation Data'!F45)),NA())</f>
        <v>#N/A</v>
      </c>
      <c r="AH51" s="96" t="e">
        <f ca="true">+IF(AND(ISNUMBER(OFFSET('Sanitation Data'!$F$10,0,10*ROW('Sanitation Data'!F45))),'Data Summary'!CW51="Yes"),OFFSET('Sanitation Data'!$F$10,0,10*ROW('Sanitation Data'!F45)),NA())</f>
        <v>#N/A</v>
      </c>
      <c r="AI51" s="96" t="e">
        <f ca="true">+IF(AND(ISNUMBER(OFFSET('Sanitation Data'!$F$11,0,10*ROW('Sanitation Data'!F45))),'Data Summary'!CX51="Yes"),OFFSET('Sanitation Data'!$F$11,0,10*ROW('Sanitation Data'!F45)),NA())</f>
        <v>#N/A</v>
      </c>
      <c r="AJ51" s="96" t="e">
        <f ca="true">+IF(AND(ISNUMBER(OFFSET('Sanitation Data'!$F$12,0,10*ROW('Sanitation Data'!F45))),'Data Summary'!CY51="Yes"),OFFSET('Sanitation Data'!$F$12,0,10*ROW('Sanitation Data'!F45)),NA())</f>
        <v>#N/A</v>
      </c>
      <c r="AK51" s="96" t="e">
        <f ca="true">+IF(AND(ISNUMBER(OFFSET('Sanitation Data'!$G$4,0,10*ROW('Sanitation Data'!G45))),'Data Summary'!CZ51="Yes"),100-OFFSET('Sanitation Data'!$G$4,0,10*ROW('Sanitation Data'!G45)),NA())</f>
        <v>#N/A</v>
      </c>
      <c r="AL51" s="96" t="e">
        <f ca="true">+IF(AND(ISNUMBER(OFFSET('Sanitation Data'!$G$6,0,10*ROW('Sanitation Data'!G45))),'Data Summary'!DA51="Yes"),OFFSET('Sanitation Data'!$G$6,0,10*ROW('Sanitation Data'!G45)),NA())</f>
        <v>#N/A</v>
      </c>
      <c r="AM51" s="96" t="e">
        <f ca="true">+IF(AND(ISNUMBER(OFFSET('Sanitation Data'!$G$10,0,10*ROW('Sanitation Data'!G45))),'Data Summary'!DB51="Yes"),OFFSET('Sanitation Data'!$G$10,0,10*ROW('Sanitation Data'!G45)),NA())</f>
        <v>#N/A</v>
      </c>
      <c r="AN51" s="96" t="e">
        <f ca="true">+IF(AND(ISNUMBER(OFFSET('Sanitation Data'!$G$11,0,10*ROW('Sanitation Data'!G45))),'Data Summary'!DC51="Yes"),OFFSET('Sanitation Data'!$G$11,0,10*ROW('Sanitation Data'!G45)),NA())</f>
        <v>#N/A</v>
      </c>
      <c r="AO51" s="96" t="e">
        <f ca="true">+IF(AND(ISNUMBER(OFFSET('Sanitation Data'!$G$12,0,10*ROW('Sanitation Data'!G45))),'Data Summary'!DD51="Yes"),OFFSET('Sanitation Data'!$G$12,0,10*ROW('Sanitation Data'!G45)),NA())</f>
        <v>#N/A</v>
      </c>
      <c r="AP51" s="96" t="e">
        <f ca="true">+IF(AND(ISNUMBER(OFFSET('Sanitation Data'!$H$4,0,10*ROW('Sanitation Data'!H45))),'Data Summary'!DE51="Yes"),100-OFFSET('Sanitation Data'!$H$4,0,10*ROW('Sanitation Data'!H45)),NA())</f>
        <v>#N/A</v>
      </c>
      <c r="AQ51" s="96" t="e">
        <f ca="true">+IF(AND(ISNUMBER(OFFSET('Sanitation Data'!$H$6,0,10*ROW('Sanitation Data'!H45))),'Data Summary'!DF51="Yes"),OFFSET('Sanitation Data'!$H$6,0,10*ROW('Sanitation Data'!H45)),NA())</f>
        <v>#N/A</v>
      </c>
      <c r="AR51" s="96" t="e">
        <f ca="true">+IF(AND(ISNUMBER(OFFSET('Sanitation Data'!$H$10,0,10*ROW('Sanitation Data'!H45))),'Data Summary'!DG51="Yes"),OFFSET('Sanitation Data'!$H$10,0,10*ROW('Sanitation Data'!H45)),NA())</f>
        <v>#N/A</v>
      </c>
      <c r="AS51" s="96" t="e">
        <f ca="true">+IF(AND(ISNUMBER(OFFSET('Sanitation Data'!$H$11,0,10*ROW('Sanitation Data'!H45))),'Data Summary'!DH51="Yes"),OFFSET('Sanitation Data'!$H$11,0,10*ROW('Sanitation Data'!H45)),NA())</f>
        <v>#N/A</v>
      </c>
      <c r="AT51" s="96" t="e">
        <f ca="true">+IF(AND(ISNUMBER(OFFSET('Sanitation Data'!$H$12,0,10*ROW('Sanitation Data'!H45))),'Data Summary'!DI51="Yes"),OFFSET('Sanitation Data'!$H$12,0,10*ROW('Sanitation Data'!H45)),NA())</f>
        <v>#N/A</v>
      </c>
      <c r="AU51" s="96" t="e">
        <f ca="true">+IF(AND(ISNUMBER(OFFSET('Sanitation Data'!$I$4,0,10*ROW('Sanitation Data'!I45))),'Data Summary'!DJ51="Yes"),100-OFFSET('Sanitation Data'!$I$4,0,10*ROW('Sanitation Data'!I45)),NA())</f>
        <v>#N/A</v>
      </c>
      <c r="AV51" s="96" t="e">
        <f ca="true">+IF(AND(ISNUMBER(OFFSET('Sanitation Data'!$I$6,0,10*ROW('Sanitation Data'!I45))),'Data Summary'!DK51="Yes"),OFFSET('Sanitation Data'!$I$6,0,10*ROW('Sanitation Data'!I45)),NA())</f>
        <v>#N/A</v>
      </c>
      <c r="AW51" s="96" t="e">
        <f ca="true">+IF(AND(ISNUMBER(OFFSET('Sanitation Data'!$I$10,0,10*ROW('Sanitation Data'!I45))),'Data Summary'!DL51="Yes"),OFFSET('Sanitation Data'!$I$10,0,10*ROW('Sanitation Data'!I45)),NA())</f>
        <v>#N/A</v>
      </c>
      <c r="AX51" s="96" t="e">
        <f ca="true">+IF(AND(ISNUMBER(OFFSET('Sanitation Data'!$I$11,0,10*ROW('Sanitation Data'!I45))),'Data Summary'!DM51="Yes"),OFFSET('Sanitation Data'!$I$11,0,10*ROW('Sanitation Data'!I45)),NA())</f>
        <v>#N/A</v>
      </c>
      <c r="AY51" s="96" t="e">
        <f ca="true">+IF(AND(ISNUMBER(OFFSET('Sanitation Data'!$I$12,0,10*ROW('Sanitation Data'!I45))),'Data Summary'!DN51="Yes"),OFFSET('Sanitation Data'!$I$12,0,10*ROW('Sanitation Data'!I45)),NA())</f>
        <v>#N/A</v>
      </c>
      <c r="AZ51" s="97" t="e">
        <f ca="true">+IF(AND(ISNUMBER(OFFSET('Hygiene Data'!$D$5,0,10*ROW('Hygiene Data'!D45))),'Data Summary'!DO51="Yes"),OFFSET('Hygiene Data'!$D$5,0,10*ROW('Hygiene Data'!D45)),NA())</f>
        <v>#N/A</v>
      </c>
      <c r="BA51" s="97" t="e">
        <f ca="true">+IF(AND(ISNUMBER(OFFSET('Hygiene Data'!$D$7,0,10*ROW('Hygiene Data'!D45))),'Data Summary'!DP51="Yes"),OFFSET('Hygiene Data'!$D$7,0,10*ROW('Hygiene Data'!D45)),NA())</f>
        <v>#N/A</v>
      </c>
      <c r="BB51" s="97" t="e">
        <f ca="true">+IF(AND(ISNUMBER(OFFSET('Hygiene Data'!$D$9,0,10*ROW('Hygiene Data'!D45))),'Data Summary'!DQ51="Yes"),OFFSET('Hygiene Data'!$D$9,0,10*ROW('Hygiene Data'!D45)),NA())</f>
        <v>#N/A</v>
      </c>
      <c r="BC51" s="97" t="e">
        <f ca="true">+IF(AND(ISNUMBER(OFFSET('Hygiene Data'!$E$5,0,10*ROW('Hygiene Data'!E45))),'Data Summary'!DR51="Yes"),OFFSET('Hygiene Data'!$E$5,0,10*ROW('Hygiene Data'!E45)),NA())</f>
        <v>#N/A</v>
      </c>
      <c r="BD51" s="97" t="e">
        <f ca="true">+IF(AND(ISNUMBER(OFFSET('Hygiene Data'!$E$7,0,10*ROW('Hygiene Data'!E45))),'Data Summary'!DS51="Yes"),OFFSET('Hygiene Data'!$E$7,0,10*ROW('Hygiene Data'!E45)),NA())</f>
        <v>#N/A</v>
      </c>
      <c r="BE51" s="97" t="e">
        <f ca="true">+IF(AND(ISNUMBER(OFFSET('Hygiene Data'!$E$9,0,10*ROW('Hygiene Data'!E45))),'Data Summary'!DT51="Yes"),OFFSET('Hygiene Data'!$E$9,0,10*ROW('Hygiene Data'!E45)),NA())</f>
        <v>#N/A</v>
      </c>
      <c r="BF51" s="97" t="e">
        <f ca="true">+IF(AND(ISNUMBER(OFFSET('Hygiene Data'!$F$5,0,10*ROW('Hygiene Data'!F45))),'Data Summary'!DU51="Yes"),OFFSET('Hygiene Data'!$F$5,0,10*ROW('Hygiene Data'!F45)),NA())</f>
        <v>#N/A</v>
      </c>
      <c r="BG51" s="97" t="e">
        <f ca="true">+IF(AND(ISNUMBER(OFFSET('Hygiene Data'!$F$7,0,10*ROW('Hygiene Data'!F45))),'Data Summary'!DV51="Yes"),OFFSET('Hygiene Data'!$F$7,0,10*ROW('Hygiene Data'!F45)),NA())</f>
        <v>#N/A</v>
      </c>
      <c r="BH51" s="97" t="e">
        <f ca="true">+IF(AND(ISNUMBER(OFFSET('Hygiene Data'!$F$9,0,10*ROW('Hygiene Data'!F45))),'Data Summary'!DW51="Yes"),OFFSET('Hygiene Data'!$F$9,0,10*ROW('Hygiene Data'!F45)),NA())</f>
        <v>#N/A</v>
      </c>
      <c r="BI51" s="97" t="e">
        <f ca="true">+IF(AND(ISNUMBER(OFFSET('Hygiene Data'!$G$5,0,10*ROW('Hygiene Data'!G45))),'Data Summary'!DX51="Yes"),OFFSET('Hygiene Data'!$G$5,0,10*ROW('Hygiene Data'!G45)),NA())</f>
        <v>#N/A</v>
      </c>
      <c r="BJ51" s="97" t="e">
        <f ca="true">+IF(AND(ISNUMBER(OFFSET('Hygiene Data'!$G$7,0,10*ROW('Hygiene Data'!G45))),'Data Summary'!DY51="Yes"),OFFSET('Hygiene Data'!$G$7,0,10*ROW('Hygiene Data'!G45)),NA())</f>
        <v>#N/A</v>
      </c>
      <c r="BK51" s="97" t="e">
        <f ca="true">+IF(AND(ISNUMBER(OFFSET('Hygiene Data'!$G$9,0,10*ROW('Hygiene Data'!G45))),'Data Summary'!DZ51="Yes"),OFFSET('Hygiene Data'!$G$9,0,10*ROW('Hygiene Data'!G45)),NA())</f>
        <v>#N/A</v>
      </c>
      <c r="BL51" s="97" t="e">
        <f ca="true">+IF(AND(ISNUMBER(OFFSET('Hygiene Data'!$H$5,0,10*ROW('Hygiene Data'!H45))),'Data Summary'!EA51="Yes"),OFFSET('Hygiene Data'!$H$5,0,10*ROW('Hygiene Data'!H45)),NA())</f>
        <v>#N/A</v>
      </c>
      <c r="BM51" s="97" t="e">
        <f ca="true">+IF(AND(ISNUMBER(OFFSET('Hygiene Data'!$H$7,0,10*ROW('Hygiene Data'!H45))),'Data Summary'!EB51="Yes"),OFFSET('Hygiene Data'!$H$7,0,10*ROW('Hygiene Data'!H45)),NA())</f>
        <v>#N/A</v>
      </c>
      <c r="BN51" s="97" t="e">
        <f ca="true">+IF(AND(ISNUMBER(OFFSET('Hygiene Data'!$H$9,0,10*ROW('Hygiene Data'!H45))),'Data Summary'!EC51="Yes"),OFFSET('Hygiene Data'!$H$9,0,10*ROW('Hygiene Data'!H45)),NA())</f>
        <v>#N/A</v>
      </c>
      <c r="BO51" s="97" t="e">
        <f ca="true">+IF(AND(ISNUMBER(OFFSET('Hygiene Data'!$I$5,0,10*ROW('Hygiene Data'!I45))),'Data Summary'!ED51="Yes"),OFFSET('Hygiene Data'!$I$5,0,10*ROW('Hygiene Data'!I45)),NA())</f>
        <v>#N/A</v>
      </c>
      <c r="BP51" s="97" t="e">
        <f ca="true">+IF(AND(ISNUMBER(OFFSET('Hygiene Data'!$I$7,0,10*ROW('Hygiene Data'!I45))),'Data Summary'!EE51="Yes"),OFFSET('Hygiene Data'!$I$7,0,10*ROW('Hygiene Data'!I45)),NA())</f>
        <v>#N/A</v>
      </c>
      <c r="BQ51" s="97"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6" t="str">
        <f ca="true">+IF(ISTEXT('Data Summary'!B52),'Data Summary'!B52,"")</f>
        <v/>
      </c>
      <c r="C52" s="330" t="e">
        <f ca="true">+VALUE('Data Summary'!C52)</f>
        <v>#VALUE!</v>
      </c>
      <c r="D52" s="95" t="e">
        <f ca="true">+IF(AND(ISNUMBER(OFFSET('Water Data'!$D$4,0,10*ROW('Water Data'!D46))),'Data Summary'!BS52="Yes"),100-OFFSET('Water Data'!$D$4,0,10*ROW('Water Data'!D46)),NA())</f>
        <v>#N/A</v>
      </c>
      <c r="E52" s="95" t="e">
        <f ca="true">+IF(AND(ISNUMBER(OFFSET('Water Data'!$D$6,0,10*ROW('Water Data'!D46))),'Data Summary'!BT52="Yes"),OFFSET('Water Data'!$D$6,0,10*ROW('Water Data'!D46)),NA())</f>
        <v>#N/A</v>
      </c>
      <c r="F52" s="95" t="e">
        <f ca="true">+IF(AND(ISNUMBER(OFFSET('Water Data'!$D$9,0,10*ROW('Water Data'!D46))),'Data Summary'!BU52="Yes"),OFFSET('Water Data'!$D$9,0,10*ROW('Water Data'!D46)),NA())</f>
        <v>#N/A</v>
      </c>
      <c r="G52" s="95" t="e">
        <f ca="true">+IF(AND(ISNUMBER(OFFSET('Water Data'!$E$4,0,10*ROW('Water Data'!E46))),'Data Summary'!BV52="Yes"),100-OFFSET('Water Data'!$E$4,0,10*ROW('Water Data'!E46)),NA())</f>
        <v>#N/A</v>
      </c>
      <c r="H52" s="95" t="e">
        <f ca="true">+IF(AND(ISNUMBER(OFFSET('Water Data'!$E$6,0,10*ROW('Water Data'!E46))),'Data Summary'!BW52="Yes"),OFFSET('Water Data'!$E$6,0,10*ROW('Water Data'!E46)),NA())</f>
        <v>#N/A</v>
      </c>
      <c r="I52" s="95" t="e">
        <f ca="true">+IF(AND(ISNUMBER(OFFSET('Water Data'!$E$9,0,10*ROW('Water Data'!E46))),'Data Summary'!BX52="Yes"),OFFSET('Water Data'!$E$9,0,10*ROW('Water Data'!E46)),NA())</f>
        <v>#N/A</v>
      </c>
      <c r="J52" s="95" t="e">
        <f ca="true">+IF(AND(ISNUMBER(OFFSET('Water Data'!$F$4,0,10*ROW('Water Data'!F46))),'Data Summary'!BY52="Yes"),100-OFFSET('Water Data'!$F$4,0,10*ROW('Water Data'!F46)),NA())</f>
        <v>#N/A</v>
      </c>
      <c r="K52" s="95" t="e">
        <f ca="true">+IF(AND(ISNUMBER(OFFSET('Water Data'!$F$6,0,10*ROW('Water Data'!F46))),'Data Summary'!BZ52="Yes"),OFFSET('Water Data'!$F$6,0,10*ROW('Water Data'!F46)),NA())</f>
        <v>#N/A</v>
      </c>
      <c r="L52" s="95" t="e">
        <f ca="true">+IF(AND(ISNUMBER(OFFSET('Water Data'!$F$9,0,10*ROW('Water Data'!F46))),'Data Summary'!CA52="Yes"),OFFSET('Water Data'!$F$9,0,10*ROW('Water Data'!F46)),NA())</f>
        <v>#N/A</v>
      </c>
      <c r="M52" s="95" t="e">
        <f ca="true">+IF(AND(ISNUMBER(OFFSET('Water Data'!$G$4,0,10*ROW('Water Data'!G46))),'Data Summary'!CB52="Yes"),100-OFFSET('Water Data'!$G$4,0,10*ROW('Water Data'!G46)),NA())</f>
        <v>#N/A</v>
      </c>
      <c r="N52" s="95" t="e">
        <f ca="true">+IF(AND(ISNUMBER(OFFSET('Water Data'!$G$6,0,10*ROW('Water Data'!G46))),'Data Summary'!CC52="Yes"),OFFSET('Water Data'!$G$6,0,10*ROW('Water Data'!G46)),NA())</f>
        <v>#N/A</v>
      </c>
      <c r="O52" s="95" t="e">
        <f ca="true">+IF(AND(ISNUMBER(OFFSET('Water Data'!$G$9,0,10*ROW('Water Data'!G46))),'Data Summary'!CD52="Yes"),OFFSET('Water Data'!$G$9,0,10*ROW('Water Data'!G46)),NA())</f>
        <v>#N/A</v>
      </c>
      <c r="P52" s="95" t="e">
        <f ca="true">+IF(AND(ISNUMBER(OFFSET('Water Data'!$H$4,0,10*ROW('Water Data'!H46))),'Data Summary'!CE52="Yes"),100-OFFSET('Water Data'!$H$4,0,10*ROW('Water Data'!H46)),NA())</f>
        <v>#N/A</v>
      </c>
      <c r="Q52" s="95" t="e">
        <f ca="true">+IF(AND(ISNUMBER(OFFSET('Water Data'!$H$6,0,10*ROW('Water Data'!H46))),'Data Summary'!CF52="Yes"),OFFSET('Water Data'!$H$6,0,10*ROW('Water Data'!H46)),NA())</f>
        <v>#N/A</v>
      </c>
      <c r="R52" s="95" t="e">
        <f ca="true">+IF(AND(ISNUMBER(OFFSET('Water Data'!$H$9,0,10*ROW('Water Data'!H46))),'Data Summary'!CG52="Yes"),OFFSET('Water Data'!$H$9,0,10*ROW('Water Data'!H46)),NA())</f>
        <v>#N/A</v>
      </c>
      <c r="S52" s="95" t="e">
        <f ca="true">+IF(AND(ISNUMBER(OFFSET('Water Data'!$I$4,0,10*ROW('Water Data'!I46))),'Data Summary'!CH52="Yes"),100-OFFSET('Water Data'!$I$4,0,10*ROW('Water Data'!I46)),NA())</f>
        <v>#N/A</v>
      </c>
      <c r="T52" s="95" t="e">
        <f ca="true">+IF(AND(ISNUMBER(OFFSET('Water Data'!$I$6,0,10*ROW('Water Data'!I46))),'Data Summary'!CI52="Yes"),OFFSET('Water Data'!$I$6,0,10*ROW('Water Data'!I46)),NA())</f>
        <v>#N/A</v>
      </c>
      <c r="U52" s="95" t="e">
        <f ca="true">+IF(AND(ISNUMBER(OFFSET('Water Data'!$I$9,0,10*ROW('Water Data'!I46))),'Data Summary'!CJ52="Yes"),OFFSET('Water Data'!$I$9,0,10*ROW('Water Data'!I46)),NA())</f>
        <v>#N/A</v>
      </c>
      <c r="V52" s="96" t="e">
        <f ca="true">+IF(AND(ISNUMBER(OFFSET('Sanitation Data'!$D$4,0,10*ROW('Sanitation Data'!D46))),'Data Summary'!CK52="Yes"),100-OFFSET('Sanitation Data'!$D$4,0,10*ROW('Sanitation Data'!D46)),NA())</f>
        <v>#N/A</v>
      </c>
      <c r="W52" s="96" t="e">
        <f ca="true">+IF(AND(ISNUMBER(OFFSET('Sanitation Data'!$D$6,0,10*ROW('Sanitation Data'!D46))),'Data Summary'!CL52="Yes"),OFFSET('Sanitation Data'!$D$6,0,10*ROW('Sanitation Data'!D46)),NA())</f>
        <v>#N/A</v>
      </c>
      <c r="X52" s="96" t="e">
        <f ca="true">+IF(AND(ISNUMBER(OFFSET('Sanitation Data'!$D$10,0,10*ROW('Sanitation Data'!D46))),'Data Summary'!CM52="Yes"),OFFSET('Sanitation Data'!$D$10,0,10*ROW('Sanitation Data'!D46)),NA())</f>
        <v>#N/A</v>
      </c>
      <c r="Y52" s="96" t="e">
        <f ca="true">+IF(AND(ISNUMBER(OFFSET('Sanitation Data'!$D$11,0,10*ROW('Sanitation Data'!D46))),'Data Summary'!CN52="Yes"),OFFSET('Sanitation Data'!$D$11,0,10*ROW('Sanitation Data'!D46)),NA())</f>
        <v>#N/A</v>
      </c>
      <c r="Z52" s="96" t="e">
        <f ca="true">+IF(AND(ISNUMBER(OFFSET('Sanitation Data'!$D$12,0,10*ROW('Sanitation Data'!D46))),'Data Summary'!CO52="Yes"),OFFSET('Sanitation Data'!$D$12,0,10*ROW('Sanitation Data'!D46)),NA())</f>
        <v>#N/A</v>
      </c>
      <c r="AA52" s="96" t="e">
        <f ca="true">+IF(AND(ISNUMBER(OFFSET('Sanitation Data'!$E$4,0,10*ROW('Sanitation Data'!E46))),'Data Summary'!CP52="Yes"),100-OFFSET('Sanitation Data'!$E$4,0,10*ROW('Sanitation Data'!E46)),NA())</f>
        <v>#N/A</v>
      </c>
      <c r="AB52" s="96" t="e">
        <f ca="true">+IF(AND(ISNUMBER(OFFSET('Sanitation Data'!$E$6,0,10*ROW('Sanitation Data'!E46))),'Data Summary'!CQ52="Yes"),OFFSET('Sanitation Data'!$E$6,0,10*ROW('Sanitation Data'!E46)),NA())</f>
        <v>#N/A</v>
      </c>
      <c r="AC52" s="96" t="e">
        <f ca="true">+IF(AND(ISNUMBER(OFFSET('Sanitation Data'!$E$10,0,10*ROW('Sanitation Data'!E46))),'Data Summary'!CR52="Yes"),OFFSET('Sanitation Data'!$E$10,0,10*ROW('Sanitation Data'!E46)),NA())</f>
        <v>#N/A</v>
      </c>
      <c r="AD52" s="96" t="e">
        <f ca="true">+IF(AND(ISNUMBER(OFFSET('Sanitation Data'!$E$11,0,10*ROW('Sanitation Data'!E46))),'Data Summary'!CS52="Yes"),OFFSET('Sanitation Data'!$E$11,0,10*ROW('Sanitation Data'!E46)),NA())</f>
        <v>#N/A</v>
      </c>
      <c r="AE52" s="96" t="e">
        <f ca="true">+IF(AND(ISNUMBER(OFFSET('Sanitation Data'!$E$12,0,10*ROW('Sanitation Data'!E46))),'Data Summary'!CT52="Yes"),OFFSET('Sanitation Data'!$E$12,0,10*ROW('Sanitation Data'!E46)),NA())</f>
        <v>#N/A</v>
      </c>
      <c r="AF52" s="96" t="e">
        <f ca="true">+IF(AND(ISNUMBER(OFFSET('Sanitation Data'!$F$4,0,10*ROW('Sanitation Data'!F46))),'Data Summary'!CU52="Yes"),100-OFFSET('Sanitation Data'!$F$4,0,10*ROW('Sanitation Data'!F46)),NA())</f>
        <v>#N/A</v>
      </c>
      <c r="AG52" s="96" t="e">
        <f ca="true">+IF(AND(ISNUMBER(OFFSET('Sanitation Data'!$F$6,0,10*ROW('Sanitation Data'!F46))),'Data Summary'!CV52="Yes"),OFFSET('Sanitation Data'!$F$6,0,10*ROW('Sanitation Data'!F46)),NA())</f>
        <v>#N/A</v>
      </c>
      <c r="AH52" s="96" t="e">
        <f ca="true">+IF(AND(ISNUMBER(OFFSET('Sanitation Data'!$F$10,0,10*ROW('Sanitation Data'!F46))),'Data Summary'!CW52="Yes"),OFFSET('Sanitation Data'!$F$10,0,10*ROW('Sanitation Data'!F46)),NA())</f>
        <v>#N/A</v>
      </c>
      <c r="AI52" s="96" t="e">
        <f ca="true">+IF(AND(ISNUMBER(OFFSET('Sanitation Data'!$F$11,0,10*ROW('Sanitation Data'!F46))),'Data Summary'!CX52="Yes"),OFFSET('Sanitation Data'!$F$11,0,10*ROW('Sanitation Data'!F46)),NA())</f>
        <v>#N/A</v>
      </c>
      <c r="AJ52" s="96" t="e">
        <f ca="true">+IF(AND(ISNUMBER(OFFSET('Sanitation Data'!$F$12,0,10*ROW('Sanitation Data'!F46))),'Data Summary'!CY52="Yes"),OFFSET('Sanitation Data'!$F$12,0,10*ROW('Sanitation Data'!F46)),NA())</f>
        <v>#N/A</v>
      </c>
      <c r="AK52" s="96" t="e">
        <f ca="true">+IF(AND(ISNUMBER(OFFSET('Sanitation Data'!$G$4,0,10*ROW('Sanitation Data'!G46))),'Data Summary'!CZ52="Yes"),100-OFFSET('Sanitation Data'!$G$4,0,10*ROW('Sanitation Data'!G46)),NA())</f>
        <v>#N/A</v>
      </c>
      <c r="AL52" s="96" t="e">
        <f ca="true">+IF(AND(ISNUMBER(OFFSET('Sanitation Data'!$G$6,0,10*ROW('Sanitation Data'!G46))),'Data Summary'!DA52="Yes"),OFFSET('Sanitation Data'!$G$6,0,10*ROW('Sanitation Data'!G46)),NA())</f>
        <v>#N/A</v>
      </c>
      <c r="AM52" s="96" t="e">
        <f ca="true">+IF(AND(ISNUMBER(OFFSET('Sanitation Data'!$G$10,0,10*ROW('Sanitation Data'!G46))),'Data Summary'!DB52="Yes"),OFFSET('Sanitation Data'!$G$10,0,10*ROW('Sanitation Data'!G46)),NA())</f>
        <v>#N/A</v>
      </c>
      <c r="AN52" s="96" t="e">
        <f ca="true">+IF(AND(ISNUMBER(OFFSET('Sanitation Data'!$G$11,0,10*ROW('Sanitation Data'!G46))),'Data Summary'!DC52="Yes"),OFFSET('Sanitation Data'!$G$11,0,10*ROW('Sanitation Data'!G46)),NA())</f>
        <v>#N/A</v>
      </c>
      <c r="AO52" s="96" t="e">
        <f ca="true">+IF(AND(ISNUMBER(OFFSET('Sanitation Data'!$G$12,0,10*ROW('Sanitation Data'!G46))),'Data Summary'!DD52="Yes"),OFFSET('Sanitation Data'!$G$12,0,10*ROW('Sanitation Data'!G46)),NA())</f>
        <v>#N/A</v>
      </c>
      <c r="AP52" s="96" t="e">
        <f ca="true">+IF(AND(ISNUMBER(OFFSET('Sanitation Data'!$H$4,0,10*ROW('Sanitation Data'!H46))),'Data Summary'!DE52="Yes"),100-OFFSET('Sanitation Data'!$H$4,0,10*ROW('Sanitation Data'!H46)),NA())</f>
        <v>#N/A</v>
      </c>
      <c r="AQ52" s="96" t="e">
        <f ca="true">+IF(AND(ISNUMBER(OFFSET('Sanitation Data'!$H$6,0,10*ROW('Sanitation Data'!H46))),'Data Summary'!DF52="Yes"),OFFSET('Sanitation Data'!$H$6,0,10*ROW('Sanitation Data'!H46)),NA())</f>
        <v>#N/A</v>
      </c>
      <c r="AR52" s="96" t="e">
        <f ca="true">+IF(AND(ISNUMBER(OFFSET('Sanitation Data'!$H$10,0,10*ROW('Sanitation Data'!H46))),'Data Summary'!DG52="Yes"),OFFSET('Sanitation Data'!$H$10,0,10*ROW('Sanitation Data'!H46)),NA())</f>
        <v>#N/A</v>
      </c>
      <c r="AS52" s="96" t="e">
        <f ca="true">+IF(AND(ISNUMBER(OFFSET('Sanitation Data'!$H$11,0,10*ROW('Sanitation Data'!H46))),'Data Summary'!DH52="Yes"),OFFSET('Sanitation Data'!$H$11,0,10*ROW('Sanitation Data'!H46)),NA())</f>
        <v>#N/A</v>
      </c>
      <c r="AT52" s="96" t="e">
        <f ca="true">+IF(AND(ISNUMBER(OFFSET('Sanitation Data'!$H$12,0,10*ROW('Sanitation Data'!H46))),'Data Summary'!DI52="Yes"),OFFSET('Sanitation Data'!$H$12,0,10*ROW('Sanitation Data'!H46)),NA())</f>
        <v>#N/A</v>
      </c>
      <c r="AU52" s="96" t="e">
        <f ca="true">+IF(AND(ISNUMBER(OFFSET('Sanitation Data'!$I$4,0,10*ROW('Sanitation Data'!I46))),'Data Summary'!DJ52="Yes"),100-OFFSET('Sanitation Data'!$I$4,0,10*ROW('Sanitation Data'!I46)),NA())</f>
        <v>#N/A</v>
      </c>
      <c r="AV52" s="96" t="e">
        <f ca="true">+IF(AND(ISNUMBER(OFFSET('Sanitation Data'!$I$6,0,10*ROW('Sanitation Data'!I46))),'Data Summary'!DK52="Yes"),OFFSET('Sanitation Data'!$I$6,0,10*ROW('Sanitation Data'!I46)),NA())</f>
        <v>#N/A</v>
      </c>
      <c r="AW52" s="96" t="e">
        <f ca="true">+IF(AND(ISNUMBER(OFFSET('Sanitation Data'!$I$10,0,10*ROW('Sanitation Data'!I46))),'Data Summary'!DL52="Yes"),OFFSET('Sanitation Data'!$I$10,0,10*ROW('Sanitation Data'!I46)),NA())</f>
        <v>#N/A</v>
      </c>
      <c r="AX52" s="96" t="e">
        <f ca="true">+IF(AND(ISNUMBER(OFFSET('Sanitation Data'!$I$11,0,10*ROW('Sanitation Data'!I46))),'Data Summary'!DM52="Yes"),OFFSET('Sanitation Data'!$I$11,0,10*ROW('Sanitation Data'!I46)),NA())</f>
        <v>#N/A</v>
      </c>
      <c r="AY52" s="96" t="e">
        <f ca="true">+IF(AND(ISNUMBER(OFFSET('Sanitation Data'!$I$12,0,10*ROW('Sanitation Data'!I46))),'Data Summary'!DN52="Yes"),OFFSET('Sanitation Data'!$I$12,0,10*ROW('Sanitation Data'!I46)),NA())</f>
        <v>#N/A</v>
      </c>
      <c r="AZ52" s="97" t="e">
        <f ca="true">+IF(AND(ISNUMBER(OFFSET('Hygiene Data'!$D$5,0,10*ROW('Hygiene Data'!D46))),'Data Summary'!DO52="Yes"),OFFSET('Hygiene Data'!$D$5,0,10*ROW('Hygiene Data'!D46)),NA())</f>
        <v>#N/A</v>
      </c>
      <c r="BA52" s="97" t="e">
        <f ca="true">+IF(AND(ISNUMBER(OFFSET('Hygiene Data'!$D$7,0,10*ROW('Hygiene Data'!D46))),'Data Summary'!DP52="Yes"),OFFSET('Hygiene Data'!$D$7,0,10*ROW('Hygiene Data'!D46)),NA())</f>
        <v>#N/A</v>
      </c>
      <c r="BB52" s="97" t="e">
        <f ca="true">+IF(AND(ISNUMBER(OFFSET('Hygiene Data'!$D$9,0,10*ROW('Hygiene Data'!D46))),'Data Summary'!DQ52="Yes"),OFFSET('Hygiene Data'!$D$9,0,10*ROW('Hygiene Data'!D46)),NA())</f>
        <v>#N/A</v>
      </c>
      <c r="BC52" s="97" t="e">
        <f ca="true">+IF(AND(ISNUMBER(OFFSET('Hygiene Data'!$E$5,0,10*ROW('Hygiene Data'!E46))),'Data Summary'!DR52="Yes"),OFFSET('Hygiene Data'!$E$5,0,10*ROW('Hygiene Data'!E46)),NA())</f>
        <v>#N/A</v>
      </c>
      <c r="BD52" s="97" t="e">
        <f ca="true">+IF(AND(ISNUMBER(OFFSET('Hygiene Data'!$E$7,0,10*ROW('Hygiene Data'!E46))),'Data Summary'!DS52="Yes"),OFFSET('Hygiene Data'!$E$7,0,10*ROW('Hygiene Data'!E46)),NA())</f>
        <v>#N/A</v>
      </c>
      <c r="BE52" s="97" t="e">
        <f ca="true">+IF(AND(ISNUMBER(OFFSET('Hygiene Data'!$E$9,0,10*ROW('Hygiene Data'!E46))),'Data Summary'!DT52="Yes"),OFFSET('Hygiene Data'!$E$9,0,10*ROW('Hygiene Data'!E46)),NA())</f>
        <v>#N/A</v>
      </c>
      <c r="BF52" s="97" t="e">
        <f ca="true">+IF(AND(ISNUMBER(OFFSET('Hygiene Data'!$F$5,0,10*ROW('Hygiene Data'!F46))),'Data Summary'!DU52="Yes"),OFFSET('Hygiene Data'!$F$5,0,10*ROW('Hygiene Data'!F46)),NA())</f>
        <v>#N/A</v>
      </c>
      <c r="BG52" s="97" t="e">
        <f ca="true">+IF(AND(ISNUMBER(OFFSET('Hygiene Data'!$F$7,0,10*ROW('Hygiene Data'!F46))),'Data Summary'!DV52="Yes"),OFFSET('Hygiene Data'!$F$7,0,10*ROW('Hygiene Data'!F46)),NA())</f>
        <v>#N/A</v>
      </c>
      <c r="BH52" s="97" t="e">
        <f ca="true">+IF(AND(ISNUMBER(OFFSET('Hygiene Data'!$F$9,0,10*ROW('Hygiene Data'!F46))),'Data Summary'!DW52="Yes"),OFFSET('Hygiene Data'!$F$9,0,10*ROW('Hygiene Data'!F46)),NA())</f>
        <v>#N/A</v>
      </c>
      <c r="BI52" s="97" t="e">
        <f ca="true">+IF(AND(ISNUMBER(OFFSET('Hygiene Data'!$G$5,0,10*ROW('Hygiene Data'!G46))),'Data Summary'!DX52="Yes"),OFFSET('Hygiene Data'!$G$5,0,10*ROW('Hygiene Data'!G46)),NA())</f>
        <v>#N/A</v>
      </c>
      <c r="BJ52" s="97" t="e">
        <f ca="true">+IF(AND(ISNUMBER(OFFSET('Hygiene Data'!$G$7,0,10*ROW('Hygiene Data'!G46))),'Data Summary'!DY52="Yes"),OFFSET('Hygiene Data'!$G$7,0,10*ROW('Hygiene Data'!G46)),NA())</f>
        <v>#N/A</v>
      </c>
      <c r="BK52" s="97" t="e">
        <f ca="true">+IF(AND(ISNUMBER(OFFSET('Hygiene Data'!$G$9,0,10*ROW('Hygiene Data'!G46))),'Data Summary'!DZ52="Yes"),OFFSET('Hygiene Data'!$G$9,0,10*ROW('Hygiene Data'!G46)),NA())</f>
        <v>#N/A</v>
      </c>
      <c r="BL52" s="97" t="e">
        <f ca="true">+IF(AND(ISNUMBER(OFFSET('Hygiene Data'!$H$5,0,10*ROW('Hygiene Data'!H46))),'Data Summary'!EA52="Yes"),OFFSET('Hygiene Data'!$H$5,0,10*ROW('Hygiene Data'!H46)),NA())</f>
        <v>#N/A</v>
      </c>
      <c r="BM52" s="97" t="e">
        <f ca="true">+IF(AND(ISNUMBER(OFFSET('Hygiene Data'!$H$7,0,10*ROW('Hygiene Data'!H46))),'Data Summary'!EB52="Yes"),OFFSET('Hygiene Data'!$H$7,0,10*ROW('Hygiene Data'!H46)),NA())</f>
        <v>#N/A</v>
      </c>
      <c r="BN52" s="97" t="e">
        <f ca="true">+IF(AND(ISNUMBER(OFFSET('Hygiene Data'!$H$9,0,10*ROW('Hygiene Data'!H46))),'Data Summary'!EC52="Yes"),OFFSET('Hygiene Data'!$H$9,0,10*ROW('Hygiene Data'!H46)),NA())</f>
        <v>#N/A</v>
      </c>
      <c r="BO52" s="97" t="e">
        <f ca="true">+IF(AND(ISNUMBER(OFFSET('Hygiene Data'!$I$5,0,10*ROW('Hygiene Data'!I46))),'Data Summary'!ED52="Yes"),OFFSET('Hygiene Data'!$I$5,0,10*ROW('Hygiene Data'!I46)),NA())</f>
        <v>#N/A</v>
      </c>
      <c r="BP52" s="97" t="e">
        <f ca="true">+IF(AND(ISNUMBER(OFFSET('Hygiene Data'!$I$7,0,10*ROW('Hygiene Data'!I46))),'Data Summary'!EE52="Yes"),OFFSET('Hygiene Data'!$I$7,0,10*ROW('Hygiene Data'!I46)),NA())</f>
        <v>#N/A</v>
      </c>
      <c r="BQ52" s="97"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6" t="str">
        <f ca="true">+IF(ISTEXT('Data Summary'!B53),'Data Summary'!B53,"")</f>
        <v/>
      </c>
      <c r="C53" s="330" t="e">
        <f ca="true">+VALUE('Data Summary'!C53)</f>
        <v>#VALUE!</v>
      </c>
      <c r="D53" s="95" t="e">
        <f ca="true">+IF(AND(ISNUMBER(OFFSET('Water Data'!$D$4,0,10*ROW('Water Data'!D47))),'Data Summary'!BS53="Yes"),100-OFFSET('Water Data'!$D$4,0,10*ROW('Water Data'!D47)),NA())</f>
        <v>#N/A</v>
      </c>
      <c r="E53" s="95" t="e">
        <f ca="true">+IF(AND(ISNUMBER(OFFSET('Water Data'!$D$6,0,10*ROW('Water Data'!D47))),'Data Summary'!BT53="Yes"),OFFSET('Water Data'!$D$6,0,10*ROW('Water Data'!D47)),NA())</f>
        <v>#N/A</v>
      </c>
      <c r="F53" s="95" t="e">
        <f ca="true">+IF(AND(ISNUMBER(OFFSET('Water Data'!$D$9,0,10*ROW('Water Data'!D47))),'Data Summary'!BU53="Yes"),OFFSET('Water Data'!$D$9,0,10*ROW('Water Data'!D47)),NA())</f>
        <v>#N/A</v>
      </c>
      <c r="G53" s="95" t="e">
        <f ca="true">+IF(AND(ISNUMBER(OFFSET('Water Data'!$E$4,0,10*ROW('Water Data'!E47))),'Data Summary'!BV53="Yes"),100-OFFSET('Water Data'!$E$4,0,10*ROW('Water Data'!E47)),NA())</f>
        <v>#N/A</v>
      </c>
      <c r="H53" s="95" t="e">
        <f ca="true">+IF(AND(ISNUMBER(OFFSET('Water Data'!$E$6,0,10*ROW('Water Data'!E47))),'Data Summary'!BW53="Yes"),OFFSET('Water Data'!$E$6,0,10*ROW('Water Data'!E47)),NA())</f>
        <v>#N/A</v>
      </c>
      <c r="I53" s="95" t="e">
        <f ca="true">+IF(AND(ISNUMBER(OFFSET('Water Data'!$E$9,0,10*ROW('Water Data'!E47))),'Data Summary'!BX53="Yes"),OFFSET('Water Data'!$E$9,0,10*ROW('Water Data'!E47)),NA())</f>
        <v>#N/A</v>
      </c>
      <c r="J53" s="95" t="e">
        <f ca="true">+IF(AND(ISNUMBER(OFFSET('Water Data'!$F$4,0,10*ROW('Water Data'!F47))),'Data Summary'!BY53="Yes"),100-OFFSET('Water Data'!$F$4,0,10*ROW('Water Data'!F47)),NA())</f>
        <v>#N/A</v>
      </c>
      <c r="K53" s="95" t="e">
        <f ca="true">+IF(AND(ISNUMBER(OFFSET('Water Data'!$F$6,0,10*ROW('Water Data'!F47))),'Data Summary'!BZ53="Yes"),OFFSET('Water Data'!$F$6,0,10*ROW('Water Data'!F47)),NA())</f>
        <v>#N/A</v>
      </c>
      <c r="L53" s="95" t="e">
        <f ca="true">+IF(AND(ISNUMBER(OFFSET('Water Data'!$F$9,0,10*ROW('Water Data'!F47))),'Data Summary'!CA53="Yes"),OFFSET('Water Data'!$F$9,0,10*ROW('Water Data'!F47)),NA())</f>
        <v>#N/A</v>
      </c>
      <c r="M53" s="95" t="e">
        <f ca="true">+IF(AND(ISNUMBER(OFFSET('Water Data'!$G$4,0,10*ROW('Water Data'!G47))),'Data Summary'!CB53="Yes"),100-OFFSET('Water Data'!$G$4,0,10*ROW('Water Data'!G47)),NA())</f>
        <v>#N/A</v>
      </c>
      <c r="N53" s="95" t="e">
        <f ca="true">+IF(AND(ISNUMBER(OFFSET('Water Data'!$G$6,0,10*ROW('Water Data'!G47))),'Data Summary'!CC53="Yes"),OFFSET('Water Data'!$G$6,0,10*ROW('Water Data'!G47)),NA())</f>
        <v>#N/A</v>
      </c>
      <c r="O53" s="95" t="e">
        <f ca="true">+IF(AND(ISNUMBER(OFFSET('Water Data'!$G$9,0,10*ROW('Water Data'!G47))),'Data Summary'!CD53="Yes"),OFFSET('Water Data'!$G$9,0,10*ROW('Water Data'!G47)),NA())</f>
        <v>#N/A</v>
      </c>
      <c r="P53" s="95" t="e">
        <f ca="true">+IF(AND(ISNUMBER(OFFSET('Water Data'!$H$4,0,10*ROW('Water Data'!H47))),'Data Summary'!CE53="Yes"),100-OFFSET('Water Data'!$H$4,0,10*ROW('Water Data'!H47)),NA())</f>
        <v>#N/A</v>
      </c>
      <c r="Q53" s="95" t="e">
        <f ca="true">+IF(AND(ISNUMBER(OFFSET('Water Data'!$H$6,0,10*ROW('Water Data'!H47))),'Data Summary'!CF53="Yes"),OFFSET('Water Data'!$H$6,0,10*ROW('Water Data'!H47)),NA())</f>
        <v>#N/A</v>
      </c>
      <c r="R53" s="95" t="e">
        <f ca="true">+IF(AND(ISNUMBER(OFFSET('Water Data'!$H$9,0,10*ROW('Water Data'!H47))),'Data Summary'!CG53="Yes"),OFFSET('Water Data'!$H$9,0,10*ROW('Water Data'!H47)),NA())</f>
        <v>#N/A</v>
      </c>
      <c r="S53" s="95" t="e">
        <f ca="true">+IF(AND(ISNUMBER(OFFSET('Water Data'!$I$4,0,10*ROW('Water Data'!I47))),'Data Summary'!CH53="Yes"),100-OFFSET('Water Data'!$I$4,0,10*ROW('Water Data'!I47)),NA())</f>
        <v>#N/A</v>
      </c>
      <c r="T53" s="95" t="e">
        <f ca="true">+IF(AND(ISNUMBER(OFFSET('Water Data'!$I$6,0,10*ROW('Water Data'!I47))),'Data Summary'!CI53="Yes"),OFFSET('Water Data'!$I$6,0,10*ROW('Water Data'!I47)),NA())</f>
        <v>#N/A</v>
      </c>
      <c r="U53" s="95" t="e">
        <f ca="true">+IF(AND(ISNUMBER(OFFSET('Water Data'!$I$9,0,10*ROW('Water Data'!I47))),'Data Summary'!CJ53="Yes"),OFFSET('Water Data'!$I$9,0,10*ROW('Water Data'!I47)),NA())</f>
        <v>#N/A</v>
      </c>
      <c r="V53" s="96" t="e">
        <f ca="true">+IF(AND(ISNUMBER(OFFSET('Sanitation Data'!$D$4,0,10*ROW('Sanitation Data'!D47))),'Data Summary'!CK53="Yes"),100-OFFSET('Sanitation Data'!$D$4,0,10*ROW('Sanitation Data'!D47)),NA())</f>
        <v>#N/A</v>
      </c>
      <c r="W53" s="96" t="e">
        <f ca="true">+IF(AND(ISNUMBER(OFFSET('Sanitation Data'!$D$6,0,10*ROW('Sanitation Data'!D47))),'Data Summary'!CL53="Yes"),OFFSET('Sanitation Data'!$D$6,0,10*ROW('Sanitation Data'!D47)),NA())</f>
        <v>#N/A</v>
      </c>
      <c r="X53" s="96" t="e">
        <f ca="true">+IF(AND(ISNUMBER(OFFSET('Sanitation Data'!$D$10,0,10*ROW('Sanitation Data'!D47))),'Data Summary'!CM53="Yes"),OFFSET('Sanitation Data'!$D$10,0,10*ROW('Sanitation Data'!D47)),NA())</f>
        <v>#N/A</v>
      </c>
      <c r="Y53" s="96" t="e">
        <f ca="true">+IF(AND(ISNUMBER(OFFSET('Sanitation Data'!$D$11,0,10*ROW('Sanitation Data'!D47))),'Data Summary'!CN53="Yes"),OFFSET('Sanitation Data'!$D$11,0,10*ROW('Sanitation Data'!D47)),NA())</f>
        <v>#N/A</v>
      </c>
      <c r="Z53" s="96" t="e">
        <f ca="true">+IF(AND(ISNUMBER(OFFSET('Sanitation Data'!$D$12,0,10*ROW('Sanitation Data'!D47))),'Data Summary'!CO53="Yes"),OFFSET('Sanitation Data'!$D$12,0,10*ROW('Sanitation Data'!D47)),NA())</f>
        <v>#N/A</v>
      </c>
      <c r="AA53" s="96" t="e">
        <f ca="true">+IF(AND(ISNUMBER(OFFSET('Sanitation Data'!$E$4,0,10*ROW('Sanitation Data'!E47))),'Data Summary'!CP53="Yes"),100-OFFSET('Sanitation Data'!$E$4,0,10*ROW('Sanitation Data'!E47)),NA())</f>
        <v>#N/A</v>
      </c>
      <c r="AB53" s="96" t="e">
        <f ca="true">+IF(AND(ISNUMBER(OFFSET('Sanitation Data'!$E$6,0,10*ROW('Sanitation Data'!E47))),'Data Summary'!CQ53="Yes"),OFFSET('Sanitation Data'!$E$6,0,10*ROW('Sanitation Data'!E47)),NA())</f>
        <v>#N/A</v>
      </c>
      <c r="AC53" s="96" t="e">
        <f ca="true">+IF(AND(ISNUMBER(OFFSET('Sanitation Data'!$E$10,0,10*ROW('Sanitation Data'!E47))),'Data Summary'!CR53="Yes"),OFFSET('Sanitation Data'!$E$10,0,10*ROW('Sanitation Data'!E47)),NA())</f>
        <v>#N/A</v>
      </c>
      <c r="AD53" s="96" t="e">
        <f ca="true">+IF(AND(ISNUMBER(OFFSET('Sanitation Data'!$E$11,0,10*ROW('Sanitation Data'!E47))),'Data Summary'!CS53="Yes"),OFFSET('Sanitation Data'!$E$11,0,10*ROW('Sanitation Data'!E47)),NA())</f>
        <v>#N/A</v>
      </c>
      <c r="AE53" s="96" t="e">
        <f ca="true">+IF(AND(ISNUMBER(OFFSET('Sanitation Data'!$E$12,0,10*ROW('Sanitation Data'!E47))),'Data Summary'!CT53="Yes"),OFFSET('Sanitation Data'!$E$12,0,10*ROW('Sanitation Data'!E47)),NA())</f>
        <v>#N/A</v>
      </c>
      <c r="AF53" s="96" t="e">
        <f ca="true">+IF(AND(ISNUMBER(OFFSET('Sanitation Data'!$F$4,0,10*ROW('Sanitation Data'!F47))),'Data Summary'!CU53="Yes"),100-OFFSET('Sanitation Data'!$F$4,0,10*ROW('Sanitation Data'!F47)),NA())</f>
        <v>#N/A</v>
      </c>
      <c r="AG53" s="96" t="e">
        <f ca="true">+IF(AND(ISNUMBER(OFFSET('Sanitation Data'!$F$6,0,10*ROW('Sanitation Data'!F47))),'Data Summary'!CV53="Yes"),OFFSET('Sanitation Data'!$F$6,0,10*ROW('Sanitation Data'!F47)),NA())</f>
        <v>#N/A</v>
      </c>
      <c r="AH53" s="96" t="e">
        <f ca="true">+IF(AND(ISNUMBER(OFFSET('Sanitation Data'!$F$10,0,10*ROW('Sanitation Data'!F47))),'Data Summary'!CW53="Yes"),OFFSET('Sanitation Data'!$F$10,0,10*ROW('Sanitation Data'!F47)),NA())</f>
        <v>#N/A</v>
      </c>
      <c r="AI53" s="96" t="e">
        <f ca="true">+IF(AND(ISNUMBER(OFFSET('Sanitation Data'!$F$11,0,10*ROW('Sanitation Data'!F47))),'Data Summary'!CX53="Yes"),OFFSET('Sanitation Data'!$F$11,0,10*ROW('Sanitation Data'!F47)),NA())</f>
        <v>#N/A</v>
      </c>
      <c r="AJ53" s="96" t="e">
        <f ca="true">+IF(AND(ISNUMBER(OFFSET('Sanitation Data'!$F$12,0,10*ROW('Sanitation Data'!F47))),'Data Summary'!CY53="Yes"),OFFSET('Sanitation Data'!$F$12,0,10*ROW('Sanitation Data'!F47)),NA())</f>
        <v>#N/A</v>
      </c>
      <c r="AK53" s="96" t="e">
        <f ca="true">+IF(AND(ISNUMBER(OFFSET('Sanitation Data'!$G$4,0,10*ROW('Sanitation Data'!G47))),'Data Summary'!CZ53="Yes"),100-OFFSET('Sanitation Data'!$G$4,0,10*ROW('Sanitation Data'!G47)),NA())</f>
        <v>#N/A</v>
      </c>
      <c r="AL53" s="96" t="e">
        <f ca="true">+IF(AND(ISNUMBER(OFFSET('Sanitation Data'!$G$6,0,10*ROW('Sanitation Data'!G47))),'Data Summary'!DA53="Yes"),OFFSET('Sanitation Data'!$G$6,0,10*ROW('Sanitation Data'!G47)),NA())</f>
        <v>#N/A</v>
      </c>
      <c r="AM53" s="96" t="e">
        <f ca="true">+IF(AND(ISNUMBER(OFFSET('Sanitation Data'!$G$10,0,10*ROW('Sanitation Data'!G47))),'Data Summary'!DB53="Yes"),OFFSET('Sanitation Data'!$G$10,0,10*ROW('Sanitation Data'!G47)),NA())</f>
        <v>#N/A</v>
      </c>
      <c r="AN53" s="96" t="e">
        <f ca="true">+IF(AND(ISNUMBER(OFFSET('Sanitation Data'!$G$11,0,10*ROW('Sanitation Data'!G47))),'Data Summary'!DC53="Yes"),OFFSET('Sanitation Data'!$G$11,0,10*ROW('Sanitation Data'!G47)),NA())</f>
        <v>#N/A</v>
      </c>
      <c r="AO53" s="96" t="e">
        <f ca="true">+IF(AND(ISNUMBER(OFFSET('Sanitation Data'!$G$12,0,10*ROW('Sanitation Data'!G47))),'Data Summary'!DD53="Yes"),OFFSET('Sanitation Data'!$G$12,0,10*ROW('Sanitation Data'!G47)),NA())</f>
        <v>#N/A</v>
      </c>
      <c r="AP53" s="96" t="e">
        <f ca="true">+IF(AND(ISNUMBER(OFFSET('Sanitation Data'!$H$4,0,10*ROW('Sanitation Data'!H47))),'Data Summary'!DE53="Yes"),100-OFFSET('Sanitation Data'!$H$4,0,10*ROW('Sanitation Data'!H47)),NA())</f>
        <v>#N/A</v>
      </c>
      <c r="AQ53" s="96" t="e">
        <f ca="true">+IF(AND(ISNUMBER(OFFSET('Sanitation Data'!$H$6,0,10*ROW('Sanitation Data'!H47))),'Data Summary'!DF53="Yes"),OFFSET('Sanitation Data'!$H$6,0,10*ROW('Sanitation Data'!H47)),NA())</f>
        <v>#N/A</v>
      </c>
      <c r="AR53" s="96" t="e">
        <f ca="true">+IF(AND(ISNUMBER(OFFSET('Sanitation Data'!$H$10,0,10*ROW('Sanitation Data'!H47))),'Data Summary'!DG53="Yes"),OFFSET('Sanitation Data'!$H$10,0,10*ROW('Sanitation Data'!H47)),NA())</f>
        <v>#N/A</v>
      </c>
      <c r="AS53" s="96" t="e">
        <f ca="true">+IF(AND(ISNUMBER(OFFSET('Sanitation Data'!$H$11,0,10*ROW('Sanitation Data'!H47))),'Data Summary'!DH53="Yes"),OFFSET('Sanitation Data'!$H$11,0,10*ROW('Sanitation Data'!H47)),NA())</f>
        <v>#N/A</v>
      </c>
      <c r="AT53" s="96" t="e">
        <f ca="true">+IF(AND(ISNUMBER(OFFSET('Sanitation Data'!$H$12,0,10*ROW('Sanitation Data'!H47))),'Data Summary'!DI53="Yes"),OFFSET('Sanitation Data'!$H$12,0,10*ROW('Sanitation Data'!H47)),NA())</f>
        <v>#N/A</v>
      </c>
      <c r="AU53" s="96" t="e">
        <f ca="true">+IF(AND(ISNUMBER(OFFSET('Sanitation Data'!$I$4,0,10*ROW('Sanitation Data'!I47))),'Data Summary'!DJ53="Yes"),100-OFFSET('Sanitation Data'!$I$4,0,10*ROW('Sanitation Data'!I47)),NA())</f>
        <v>#N/A</v>
      </c>
      <c r="AV53" s="96" t="e">
        <f ca="true">+IF(AND(ISNUMBER(OFFSET('Sanitation Data'!$I$6,0,10*ROW('Sanitation Data'!I47))),'Data Summary'!DK53="Yes"),OFFSET('Sanitation Data'!$I$6,0,10*ROW('Sanitation Data'!I47)),NA())</f>
        <v>#N/A</v>
      </c>
      <c r="AW53" s="96" t="e">
        <f ca="true">+IF(AND(ISNUMBER(OFFSET('Sanitation Data'!$I$10,0,10*ROW('Sanitation Data'!I47))),'Data Summary'!DL53="Yes"),OFFSET('Sanitation Data'!$I$10,0,10*ROW('Sanitation Data'!I47)),NA())</f>
        <v>#N/A</v>
      </c>
      <c r="AX53" s="96" t="e">
        <f ca="true">+IF(AND(ISNUMBER(OFFSET('Sanitation Data'!$I$11,0,10*ROW('Sanitation Data'!I47))),'Data Summary'!DM53="Yes"),OFFSET('Sanitation Data'!$I$11,0,10*ROW('Sanitation Data'!I47)),NA())</f>
        <v>#N/A</v>
      </c>
      <c r="AY53" s="96" t="e">
        <f ca="true">+IF(AND(ISNUMBER(OFFSET('Sanitation Data'!$I$12,0,10*ROW('Sanitation Data'!I47))),'Data Summary'!DN53="Yes"),OFFSET('Sanitation Data'!$I$12,0,10*ROW('Sanitation Data'!I47)),NA())</f>
        <v>#N/A</v>
      </c>
      <c r="AZ53" s="97" t="e">
        <f ca="true">+IF(AND(ISNUMBER(OFFSET('Hygiene Data'!$D$5,0,10*ROW('Hygiene Data'!D47))),'Data Summary'!DO53="Yes"),OFFSET('Hygiene Data'!$D$5,0,10*ROW('Hygiene Data'!D47)),NA())</f>
        <v>#N/A</v>
      </c>
      <c r="BA53" s="97" t="e">
        <f ca="true">+IF(AND(ISNUMBER(OFFSET('Hygiene Data'!$D$7,0,10*ROW('Hygiene Data'!D47))),'Data Summary'!DP53="Yes"),OFFSET('Hygiene Data'!$D$7,0,10*ROW('Hygiene Data'!D47)),NA())</f>
        <v>#N/A</v>
      </c>
      <c r="BB53" s="97" t="e">
        <f ca="true">+IF(AND(ISNUMBER(OFFSET('Hygiene Data'!$D$9,0,10*ROW('Hygiene Data'!D47))),'Data Summary'!DQ53="Yes"),OFFSET('Hygiene Data'!$D$9,0,10*ROW('Hygiene Data'!D47)),NA())</f>
        <v>#N/A</v>
      </c>
      <c r="BC53" s="97" t="e">
        <f ca="true">+IF(AND(ISNUMBER(OFFSET('Hygiene Data'!$E$5,0,10*ROW('Hygiene Data'!E47))),'Data Summary'!DR53="Yes"),OFFSET('Hygiene Data'!$E$5,0,10*ROW('Hygiene Data'!E47)),NA())</f>
        <v>#N/A</v>
      </c>
      <c r="BD53" s="97" t="e">
        <f ca="true">+IF(AND(ISNUMBER(OFFSET('Hygiene Data'!$E$7,0,10*ROW('Hygiene Data'!E47))),'Data Summary'!DS53="Yes"),OFFSET('Hygiene Data'!$E$7,0,10*ROW('Hygiene Data'!E47)),NA())</f>
        <v>#N/A</v>
      </c>
      <c r="BE53" s="97" t="e">
        <f ca="true">+IF(AND(ISNUMBER(OFFSET('Hygiene Data'!$E$9,0,10*ROW('Hygiene Data'!E47))),'Data Summary'!DT53="Yes"),OFFSET('Hygiene Data'!$E$9,0,10*ROW('Hygiene Data'!E47)),NA())</f>
        <v>#N/A</v>
      </c>
      <c r="BF53" s="97" t="e">
        <f ca="true">+IF(AND(ISNUMBER(OFFSET('Hygiene Data'!$F$5,0,10*ROW('Hygiene Data'!F47))),'Data Summary'!DU53="Yes"),OFFSET('Hygiene Data'!$F$5,0,10*ROW('Hygiene Data'!F47)),NA())</f>
        <v>#N/A</v>
      </c>
      <c r="BG53" s="97" t="e">
        <f ca="true">+IF(AND(ISNUMBER(OFFSET('Hygiene Data'!$F$7,0,10*ROW('Hygiene Data'!F47))),'Data Summary'!DV53="Yes"),OFFSET('Hygiene Data'!$F$7,0,10*ROW('Hygiene Data'!F47)),NA())</f>
        <v>#N/A</v>
      </c>
      <c r="BH53" s="97" t="e">
        <f ca="true">+IF(AND(ISNUMBER(OFFSET('Hygiene Data'!$F$9,0,10*ROW('Hygiene Data'!F47))),'Data Summary'!DW53="Yes"),OFFSET('Hygiene Data'!$F$9,0,10*ROW('Hygiene Data'!F47)),NA())</f>
        <v>#N/A</v>
      </c>
      <c r="BI53" s="97" t="e">
        <f ca="true">+IF(AND(ISNUMBER(OFFSET('Hygiene Data'!$G$5,0,10*ROW('Hygiene Data'!G47))),'Data Summary'!DX53="Yes"),OFFSET('Hygiene Data'!$G$5,0,10*ROW('Hygiene Data'!G47)),NA())</f>
        <v>#N/A</v>
      </c>
      <c r="BJ53" s="97" t="e">
        <f ca="true">+IF(AND(ISNUMBER(OFFSET('Hygiene Data'!$G$7,0,10*ROW('Hygiene Data'!G47))),'Data Summary'!DY53="Yes"),OFFSET('Hygiene Data'!$G$7,0,10*ROW('Hygiene Data'!G47)),NA())</f>
        <v>#N/A</v>
      </c>
      <c r="BK53" s="97" t="e">
        <f ca="true">+IF(AND(ISNUMBER(OFFSET('Hygiene Data'!$G$9,0,10*ROW('Hygiene Data'!G47))),'Data Summary'!DZ53="Yes"),OFFSET('Hygiene Data'!$G$9,0,10*ROW('Hygiene Data'!G47)),NA())</f>
        <v>#N/A</v>
      </c>
      <c r="BL53" s="97" t="e">
        <f ca="true">+IF(AND(ISNUMBER(OFFSET('Hygiene Data'!$H$5,0,10*ROW('Hygiene Data'!H47))),'Data Summary'!EA53="Yes"),OFFSET('Hygiene Data'!$H$5,0,10*ROW('Hygiene Data'!H47)),NA())</f>
        <v>#N/A</v>
      </c>
      <c r="BM53" s="97" t="e">
        <f ca="true">+IF(AND(ISNUMBER(OFFSET('Hygiene Data'!$H$7,0,10*ROW('Hygiene Data'!H47))),'Data Summary'!EB53="Yes"),OFFSET('Hygiene Data'!$H$7,0,10*ROW('Hygiene Data'!H47)),NA())</f>
        <v>#N/A</v>
      </c>
      <c r="BN53" s="97" t="e">
        <f ca="true">+IF(AND(ISNUMBER(OFFSET('Hygiene Data'!$H$9,0,10*ROW('Hygiene Data'!H47))),'Data Summary'!EC53="Yes"),OFFSET('Hygiene Data'!$H$9,0,10*ROW('Hygiene Data'!H47)),NA())</f>
        <v>#N/A</v>
      </c>
      <c r="BO53" s="97" t="e">
        <f ca="true">+IF(AND(ISNUMBER(OFFSET('Hygiene Data'!$I$5,0,10*ROW('Hygiene Data'!I47))),'Data Summary'!ED53="Yes"),OFFSET('Hygiene Data'!$I$5,0,10*ROW('Hygiene Data'!I47)),NA())</f>
        <v>#N/A</v>
      </c>
      <c r="BP53" s="97" t="e">
        <f ca="true">+IF(AND(ISNUMBER(OFFSET('Hygiene Data'!$I$7,0,10*ROW('Hygiene Data'!I47))),'Data Summary'!EE53="Yes"),OFFSET('Hygiene Data'!$I$7,0,10*ROW('Hygiene Data'!I47)),NA())</f>
        <v>#N/A</v>
      </c>
      <c r="BQ53" s="97"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6" t="str">
        <f ca="true">+IF(ISTEXT('Data Summary'!B54),'Data Summary'!B54,"")</f>
        <v/>
      </c>
      <c r="C54" s="330" t="e">
        <f ca="true">+VALUE('Data Summary'!C54)</f>
        <v>#VALUE!</v>
      </c>
      <c r="D54" s="95" t="e">
        <f ca="true">+IF(AND(ISNUMBER(OFFSET('Water Data'!$D$4,0,10*ROW('Water Data'!D48))),'Data Summary'!BS54="Yes"),100-OFFSET('Water Data'!$D$4,0,10*ROW('Water Data'!D48)),NA())</f>
        <v>#N/A</v>
      </c>
      <c r="E54" s="95" t="e">
        <f ca="true">+IF(AND(ISNUMBER(OFFSET('Water Data'!$D$6,0,10*ROW('Water Data'!D48))),'Data Summary'!BT54="Yes"),OFFSET('Water Data'!$D$6,0,10*ROW('Water Data'!D48)),NA())</f>
        <v>#N/A</v>
      </c>
      <c r="F54" s="95" t="e">
        <f ca="true">+IF(AND(ISNUMBER(OFFSET('Water Data'!$D$9,0,10*ROW('Water Data'!D48))),'Data Summary'!BU54="Yes"),OFFSET('Water Data'!$D$9,0,10*ROW('Water Data'!D48)),NA())</f>
        <v>#N/A</v>
      </c>
      <c r="G54" s="95" t="e">
        <f ca="true">+IF(AND(ISNUMBER(OFFSET('Water Data'!$E$4,0,10*ROW('Water Data'!E48))),'Data Summary'!BV54="Yes"),100-OFFSET('Water Data'!$E$4,0,10*ROW('Water Data'!E48)),NA())</f>
        <v>#N/A</v>
      </c>
      <c r="H54" s="95" t="e">
        <f ca="true">+IF(AND(ISNUMBER(OFFSET('Water Data'!$E$6,0,10*ROW('Water Data'!E48))),'Data Summary'!BW54="Yes"),OFFSET('Water Data'!$E$6,0,10*ROW('Water Data'!E48)),NA())</f>
        <v>#N/A</v>
      </c>
      <c r="I54" s="95" t="e">
        <f ca="true">+IF(AND(ISNUMBER(OFFSET('Water Data'!$E$9,0,10*ROW('Water Data'!E48))),'Data Summary'!BX54="Yes"),OFFSET('Water Data'!$E$9,0,10*ROW('Water Data'!E48)),NA())</f>
        <v>#N/A</v>
      </c>
      <c r="J54" s="95" t="e">
        <f ca="true">+IF(AND(ISNUMBER(OFFSET('Water Data'!$F$4,0,10*ROW('Water Data'!F48))),'Data Summary'!BY54="Yes"),100-OFFSET('Water Data'!$F$4,0,10*ROW('Water Data'!F48)),NA())</f>
        <v>#N/A</v>
      </c>
      <c r="K54" s="95" t="e">
        <f ca="true">+IF(AND(ISNUMBER(OFFSET('Water Data'!$F$6,0,10*ROW('Water Data'!F48))),'Data Summary'!BZ54="Yes"),OFFSET('Water Data'!$F$6,0,10*ROW('Water Data'!F48)),NA())</f>
        <v>#N/A</v>
      </c>
      <c r="L54" s="95" t="e">
        <f ca="true">+IF(AND(ISNUMBER(OFFSET('Water Data'!$F$9,0,10*ROW('Water Data'!F48))),'Data Summary'!CA54="Yes"),OFFSET('Water Data'!$F$9,0,10*ROW('Water Data'!F48)),NA())</f>
        <v>#N/A</v>
      </c>
      <c r="M54" s="95" t="e">
        <f ca="true">+IF(AND(ISNUMBER(OFFSET('Water Data'!$G$4,0,10*ROW('Water Data'!G48))),'Data Summary'!CB54="Yes"),100-OFFSET('Water Data'!$G$4,0,10*ROW('Water Data'!G48)),NA())</f>
        <v>#N/A</v>
      </c>
      <c r="N54" s="95" t="e">
        <f ca="true">+IF(AND(ISNUMBER(OFFSET('Water Data'!$G$6,0,10*ROW('Water Data'!G48))),'Data Summary'!CC54="Yes"),OFFSET('Water Data'!$G$6,0,10*ROW('Water Data'!G48)),NA())</f>
        <v>#N/A</v>
      </c>
      <c r="O54" s="95" t="e">
        <f ca="true">+IF(AND(ISNUMBER(OFFSET('Water Data'!$G$9,0,10*ROW('Water Data'!G48))),'Data Summary'!CD54="Yes"),OFFSET('Water Data'!$G$9,0,10*ROW('Water Data'!G48)),NA())</f>
        <v>#N/A</v>
      </c>
      <c r="P54" s="95" t="e">
        <f ca="true">+IF(AND(ISNUMBER(OFFSET('Water Data'!$H$4,0,10*ROW('Water Data'!H48))),'Data Summary'!CE54="Yes"),100-OFFSET('Water Data'!$H$4,0,10*ROW('Water Data'!H48)),NA())</f>
        <v>#N/A</v>
      </c>
      <c r="Q54" s="95" t="e">
        <f ca="true">+IF(AND(ISNUMBER(OFFSET('Water Data'!$H$6,0,10*ROW('Water Data'!H48))),'Data Summary'!CF54="Yes"),OFFSET('Water Data'!$H$6,0,10*ROW('Water Data'!H48)),NA())</f>
        <v>#N/A</v>
      </c>
      <c r="R54" s="95" t="e">
        <f ca="true">+IF(AND(ISNUMBER(OFFSET('Water Data'!$H$9,0,10*ROW('Water Data'!H48))),'Data Summary'!CG54="Yes"),OFFSET('Water Data'!$H$9,0,10*ROW('Water Data'!H48)),NA())</f>
        <v>#N/A</v>
      </c>
      <c r="S54" s="95" t="e">
        <f ca="true">+IF(AND(ISNUMBER(OFFSET('Water Data'!$I$4,0,10*ROW('Water Data'!I48))),'Data Summary'!CH54="Yes"),100-OFFSET('Water Data'!$I$4,0,10*ROW('Water Data'!I48)),NA())</f>
        <v>#N/A</v>
      </c>
      <c r="T54" s="95" t="e">
        <f ca="true">+IF(AND(ISNUMBER(OFFSET('Water Data'!$I$6,0,10*ROW('Water Data'!I48))),'Data Summary'!CI54="Yes"),OFFSET('Water Data'!$I$6,0,10*ROW('Water Data'!I48)),NA())</f>
        <v>#N/A</v>
      </c>
      <c r="U54" s="95" t="e">
        <f ca="true">+IF(AND(ISNUMBER(OFFSET('Water Data'!$I$9,0,10*ROW('Water Data'!I48))),'Data Summary'!CJ54="Yes"),OFFSET('Water Data'!$I$9,0,10*ROW('Water Data'!I48)),NA())</f>
        <v>#N/A</v>
      </c>
      <c r="V54" s="96" t="e">
        <f ca="true">+IF(AND(ISNUMBER(OFFSET('Sanitation Data'!$D$4,0,10*ROW('Sanitation Data'!D48))),'Data Summary'!CK54="Yes"),100-OFFSET('Sanitation Data'!$D$4,0,10*ROW('Sanitation Data'!D48)),NA())</f>
        <v>#N/A</v>
      </c>
      <c r="W54" s="96" t="e">
        <f ca="true">+IF(AND(ISNUMBER(OFFSET('Sanitation Data'!$D$6,0,10*ROW('Sanitation Data'!D48))),'Data Summary'!CL54="Yes"),OFFSET('Sanitation Data'!$D$6,0,10*ROW('Sanitation Data'!D48)),NA())</f>
        <v>#N/A</v>
      </c>
      <c r="X54" s="96" t="e">
        <f ca="true">+IF(AND(ISNUMBER(OFFSET('Sanitation Data'!$D$10,0,10*ROW('Sanitation Data'!D48))),'Data Summary'!CM54="Yes"),OFFSET('Sanitation Data'!$D$10,0,10*ROW('Sanitation Data'!D48)),NA())</f>
        <v>#N/A</v>
      </c>
      <c r="Y54" s="96" t="e">
        <f ca="true">+IF(AND(ISNUMBER(OFFSET('Sanitation Data'!$D$11,0,10*ROW('Sanitation Data'!D48))),'Data Summary'!CN54="Yes"),OFFSET('Sanitation Data'!$D$11,0,10*ROW('Sanitation Data'!D48)),NA())</f>
        <v>#N/A</v>
      </c>
      <c r="Z54" s="96" t="e">
        <f ca="true">+IF(AND(ISNUMBER(OFFSET('Sanitation Data'!$D$12,0,10*ROW('Sanitation Data'!D48))),'Data Summary'!CO54="Yes"),OFFSET('Sanitation Data'!$D$12,0,10*ROW('Sanitation Data'!D48)),NA())</f>
        <v>#N/A</v>
      </c>
      <c r="AA54" s="96" t="e">
        <f ca="true">+IF(AND(ISNUMBER(OFFSET('Sanitation Data'!$E$4,0,10*ROW('Sanitation Data'!E48))),'Data Summary'!CP54="Yes"),100-OFFSET('Sanitation Data'!$E$4,0,10*ROW('Sanitation Data'!E48)),NA())</f>
        <v>#N/A</v>
      </c>
      <c r="AB54" s="96" t="e">
        <f ca="true">+IF(AND(ISNUMBER(OFFSET('Sanitation Data'!$E$6,0,10*ROW('Sanitation Data'!E48))),'Data Summary'!CQ54="Yes"),OFFSET('Sanitation Data'!$E$6,0,10*ROW('Sanitation Data'!E48)),NA())</f>
        <v>#N/A</v>
      </c>
      <c r="AC54" s="96" t="e">
        <f ca="true">+IF(AND(ISNUMBER(OFFSET('Sanitation Data'!$E$10,0,10*ROW('Sanitation Data'!E48))),'Data Summary'!CR54="Yes"),OFFSET('Sanitation Data'!$E$10,0,10*ROW('Sanitation Data'!E48)),NA())</f>
        <v>#N/A</v>
      </c>
      <c r="AD54" s="96" t="e">
        <f ca="true">+IF(AND(ISNUMBER(OFFSET('Sanitation Data'!$E$11,0,10*ROW('Sanitation Data'!E48))),'Data Summary'!CS54="Yes"),OFFSET('Sanitation Data'!$E$11,0,10*ROW('Sanitation Data'!E48)),NA())</f>
        <v>#N/A</v>
      </c>
      <c r="AE54" s="96" t="e">
        <f ca="true">+IF(AND(ISNUMBER(OFFSET('Sanitation Data'!$E$12,0,10*ROW('Sanitation Data'!E48))),'Data Summary'!CT54="Yes"),OFFSET('Sanitation Data'!$E$12,0,10*ROW('Sanitation Data'!E48)),NA())</f>
        <v>#N/A</v>
      </c>
      <c r="AF54" s="96" t="e">
        <f ca="true">+IF(AND(ISNUMBER(OFFSET('Sanitation Data'!$F$4,0,10*ROW('Sanitation Data'!F48))),'Data Summary'!CU54="Yes"),100-OFFSET('Sanitation Data'!$F$4,0,10*ROW('Sanitation Data'!F48)),NA())</f>
        <v>#N/A</v>
      </c>
      <c r="AG54" s="96" t="e">
        <f ca="true">+IF(AND(ISNUMBER(OFFSET('Sanitation Data'!$F$6,0,10*ROW('Sanitation Data'!F48))),'Data Summary'!CV54="Yes"),OFFSET('Sanitation Data'!$F$6,0,10*ROW('Sanitation Data'!F48)),NA())</f>
        <v>#N/A</v>
      </c>
      <c r="AH54" s="96" t="e">
        <f ca="true">+IF(AND(ISNUMBER(OFFSET('Sanitation Data'!$F$10,0,10*ROW('Sanitation Data'!F48))),'Data Summary'!CW54="Yes"),OFFSET('Sanitation Data'!$F$10,0,10*ROW('Sanitation Data'!F48)),NA())</f>
        <v>#N/A</v>
      </c>
      <c r="AI54" s="96" t="e">
        <f ca="true">+IF(AND(ISNUMBER(OFFSET('Sanitation Data'!$F$11,0,10*ROW('Sanitation Data'!F48))),'Data Summary'!CX54="Yes"),OFFSET('Sanitation Data'!$F$11,0,10*ROW('Sanitation Data'!F48)),NA())</f>
        <v>#N/A</v>
      </c>
      <c r="AJ54" s="96" t="e">
        <f ca="true">+IF(AND(ISNUMBER(OFFSET('Sanitation Data'!$F$12,0,10*ROW('Sanitation Data'!F48))),'Data Summary'!CY54="Yes"),OFFSET('Sanitation Data'!$F$12,0,10*ROW('Sanitation Data'!F48)),NA())</f>
        <v>#N/A</v>
      </c>
      <c r="AK54" s="96" t="e">
        <f ca="true">+IF(AND(ISNUMBER(OFFSET('Sanitation Data'!$G$4,0,10*ROW('Sanitation Data'!G48))),'Data Summary'!CZ54="Yes"),100-OFFSET('Sanitation Data'!$G$4,0,10*ROW('Sanitation Data'!G48)),NA())</f>
        <v>#N/A</v>
      </c>
      <c r="AL54" s="96" t="e">
        <f ca="true">+IF(AND(ISNUMBER(OFFSET('Sanitation Data'!$G$6,0,10*ROW('Sanitation Data'!G48))),'Data Summary'!DA54="Yes"),OFFSET('Sanitation Data'!$G$6,0,10*ROW('Sanitation Data'!G48)),NA())</f>
        <v>#N/A</v>
      </c>
      <c r="AM54" s="96" t="e">
        <f ca="true">+IF(AND(ISNUMBER(OFFSET('Sanitation Data'!$G$10,0,10*ROW('Sanitation Data'!G48))),'Data Summary'!DB54="Yes"),OFFSET('Sanitation Data'!$G$10,0,10*ROW('Sanitation Data'!G48)),NA())</f>
        <v>#N/A</v>
      </c>
      <c r="AN54" s="96" t="e">
        <f ca="true">+IF(AND(ISNUMBER(OFFSET('Sanitation Data'!$G$11,0,10*ROW('Sanitation Data'!G48))),'Data Summary'!DC54="Yes"),OFFSET('Sanitation Data'!$G$11,0,10*ROW('Sanitation Data'!G48)),NA())</f>
        <v>#N/A</v>
      </c>
      <c r="AO54" s="96" t="e">
        <f ca="true">+IF(AND(ISNUMBER(OFFSET('Sanitation Data'!$G$12,0,10*ROW('Sanitation Data'!G48))),'Data Summary'!DD54="Yes"),OFFSET('Sanitation Data'!$G$12,0,10*ROW('Sanitation Data'!G48)),NA())</f>
        <v>#N/A</v>
      </c>
      <c r="AP54" s="96" t="e">
        <f ca="true">+IF(AND(ISNUMBER(OFFSET('Sanitation Data'!$H$4,0,10*ROW('Sanitation Data'!H48))),'Data Summary'!DE54="Yes"),100-OFFSET('Sanitation Data'!$H$4,0,10*ROW('Sanitation Data'!H48)),NA())</f>
        <v>#N/A</v>
      </c>
      <c r="AQ54" s="96" t="e">
        <f ca="true">+IF(AND(ISNUMBER(OFFSET('Sanitation Data'!$H$6,0,10*ROW('Sanitation Data'!H48))),'Data Summary'!DF54="Yes"),OFFSET('Sanitation Data'!$H$6,0,10*ROW('Sanitation Data'!H48)),NA())</f>
        <v>#N/A</v>
      </c>
      <c r="AR54" s="96" t="e">
        <f ca="true">+IF(AND(ISNUMBER(OFFSET('Sanitation Data'!$H$10,0,10*ROW('Sanitation Data'!H48))),'Data Summary'!DG54="Yes"),OFFSET('Sanitation Data'!$H$10,0,10*ROW('Sanitation Data'!H48)),NA())</f>
        <v>#N/A</v>
      </c>
      <c r="AS54" s="96" t="e">
        <f ca="true">+IF(AND(ISNUMBER(OFFSET('Sanitation Data'!$H$11,0,10*ROW('Sanitation Data'!H48))),'Data Summary'!DH54="Yes"),OFFSET('Sanitation Data'!$H$11,0,10*ROW('Sanitation Data'!H48)),NA())</f>
        <v>#N/A</v>
      </c>
      <c r="AT54" s="96" t="e">
        <f ca="true">+IF(AND(ISNUMBER(OFFSET('Sanitation Data'!$H$12,0,10*ROW('Sanitation Data'!H48))),'Data Summary'!DI54="Yes"),OFFSET('Sanitation Data'!$H$12,0,10*ROW('Sanitation Data'!H48)),NA())</f>
        <v>#N/A</v>
      </c>
      <c r="AU54" s="96" t="e">
        <f ca="true">+IF(AND(ISNUMBER(OFFSET('Sanitation Data'!$I$4,0,10*ROW('Sanitation Data'!I48))),'Data Summary'!DJ54="Yes"),100-OFFSET('Sanitation Data'!$I$4,0,10*ROW('Sanitation Data'!I48)),NA())</f>
        <v>#N/A</v>
      </c>
      <c r="AV54" s="96" t="e">
        <f ca="true">+IF(AND(ISNUMBER(OFFSET('Sanitation Data'!$I$6,0,10*ROW('Sanitation Data'!I48))),'Data Summary'!DK54="Yes"),OFFSET('Sanitation Data'!$I$6,0,10*ROW('Sanitation Data'!I48)),NA())</f>
        <v>#N/A</v>
      </c>
      <c r="AW54" s="96" t="e">
        <f ca="true">+IF(AND(ISNUMBER(OFFSET('Sanitation Data'!$I$10,0,10*ROW('Sanitation Data'!I48))),'Data Summary'!DL54="Yes"),OFFSET('Sanitation Data'!$I$10,0,10*ROW('Sanitation Data'!I48)),NA())</f>
        <v>#N/A</v>
      </c>
      <c r="AX54" s="96" t="e">
        <f ca="true">+IF(AND(ISNUMBER(OFFSET('Sanitation Data'!$I$11,0,10*ROW('Sanitation Data'!I48))),'Data Summary'!DM54="Yes"),OFFSET('Sanitation Data'!$I$11,0,10*ROW('Sanitation Data'!I48)),NA())</f>
        <v>#N/A</v>
      </c>
      <c r="AY54" s="96" t="e">
        <f ca="true">+IF(AND(ISNUMBER(OFFSET('Sanitation Data'!$I$12,0,10*ROW('Sanitation Data'!I48))),'Data Summary'!DN54="Yes"),OFFSET('Sanitation Data'!$I$12,0,10*ROW('Sanitation Data'!I48)),NA())</f>
        <v>#N/A</v>
      </c>
      <c r="AZ54" s="97" t="e">
        <f ca="true">+IF(AND(ISNUMBER(OFFSET('Hygiene Data'!$D$5,0,10*ROW('Hygiene Data'!D48))),'Data Summary'!DO54="Yes"),OFFSET('Hygiene Data'!$D$5,0,10*ROW('Hygiene Data'!D48)),NA())</f>
        <v>#N/A</v>
      </c>
      <c r="BA54" s="97" t="e">
        <f ca="true">+IF(AND(ISNUMBER(OFFSET('Hygiene Data'!$D$7,0,10*ROW('Hygiene Data'!D48))),'Data Summary'!DP54="Yes"),OFFSET('Hygiene Data'!$D$7,0,10*ROW('Hygiene Data'!D48)),NA())</f>
        <v>#N/A</v>
      </c>
      <c r="BB54" s="97" t="e">
        <f ca="true">+IF(AND(ISNUMBER(OFFSET('Hygiene Data'!$D$9,0,10*ROW('Hygiene Data'!D48))),'Data Summary'!DQ54="Yes"),OFFSET('Hygiene Data'!$D$9,0,10*ROW('Hygiene Data'!D48)),NA())</f>
        <v>#N/A</v>
      </c>
      <c r="BC54" s="97" t="e">
        <f ca="true">+IF(AND(ISNUMBER(OFFSET('Hygiene Data'!$E$5,0,10*ROW('Hygiene Data'!E48))),'Data Summary'!DR54="Yes"),OFFSET('Hygiene Data'!$E$5,0,10*ROW('Hygiene Data'!E48)),NA())</f>
        <v>#N/A</v>
      </c>
      <c r="BD54" s="97" t="e">
        <f ca="true">+IF(AND(ISNUMBER(OFFSET('Hygiene Data'!$E$7,0,10*ROW('Hygiene Data'!E48))),'Data Summary'!DS54="Yes"),OFFSET('Hygiene Data'!$E$7,0,10*ROW('Hygiene Data'!E48)),NA())</f>
        <v>#N/A</v>
      </c>
      <c r="BE54" s="97" t="e">
        <f ca="true">+IF(AND(ISNUMBER(OFFSET('Hygiene Data'!$E$9,0,10*ROW('Hygiene Data'!E48))),'Data Summary'!DT54="Yes"),OFFSET('Hygiene Data'!$E$9,0,10*ROW('Hygiene Data'!E48)),NA())</f>
        <v>#N/A</v>
      </c>
      <c r="BF54" s="97" t="e">
        <f ca="true">+IF(AND(ISNUMBER(OFFSET('Hygiene Data'!$F$5,0,10*ROW('Hygiene Data'!F48))),'Data Summary'!DU54="Yes"),OFFSET('Hygiene Data'!$F$5,0,10*ROW('Hygiene Data'!F48)),NA())</f>
        <v>#N/A</v>
      </c>
      <c r="BG54" s="97" t="e">
        <f ca="true">+IF(AND(ISNUMBER(OFFSET('Hygiene Data'!$F$7,0,10*ROW('Hygiene Data'!F48))),'Data Summary'!DV54="Yes"),OFFSET('Hygiene Data'!$F$7,0,10*ROW('Hygiene Data'!F48)),NA())</f>
        <v>#N/A</v>
      </c>
      <c r="BH54" s="97" t="e">
        <f ca="true">+IF(AND(ISNUMBER(OFFSET('Hygiene Data'!$F$9,0,10*ROW('Hygiene Data'!F48))),'Data Summary'!DW54="Yes"),OFFSET('Hygiene Data'!$F$9,0,10*ROW('Hygiene Data'!F48)),NA())</f>
        <v>#N/A</v>
      </c>
      <c r="BI54" s="97" t="e">
        <f ca="true">+IF(AND(ISNUMBER(OFFSET('Hygiene Data'!$G$5,0,10*ROW('Hygiene Data'!G48))),'Data Summary'!DX54="Yes"),OFFSET('Hygiene Data'!$G$5,0,10*ROW('Hygiene Data'!G48)),NA())</f>
        <v>#N/A</v>
      </c>
      <c r="BJ54" s="97" t="e">
        <f ca="true">+IF(AND(ISNUMBER(OFFSET('Hygiene Data'!$G$7,0,10*ROW('Hygiene Data'!G48))),'Data Summary'!DY54="Yes"),OFFSET('Hygiene Data'!$G$7,0,10*ROW('Hygiene Data'!G48)),NA())</f>
        <v>#N/A</v>
      </c>
      <c r="BK54" s="97" t="e">
        <f ca="true">+IF(AND(ISNUMBER(OFFSET('Hygiene Data'!$G$9,0,10*ROW('Hygiene Data'!G48))),'Data Summary'!DZ54="Yes"),OFFSET('Hygiene Data'!$G$9,0,10*ROW('Hygiene Data'!G48)),NA())</f>
        <v>#N/A</v>
      </c>
      <c r="BL54" s="97" t="e">
        <f ca="true">+IF(AND(ISNUMBER(OFFSET('Hygiene Data'!$H$5,0,10*ROW('Hygiene Data'!H48))),'Data Summary'!EA54="Yes"),OFFSET('Hygiene Data'!$H$5,0,10*ROW('Hygiene Data'!H48)),NA())</f>
        <v>#N/A</v>
      </c>
      <c r="BM54" s="97" t="e">
        <f ca="true">+IF(AND(ISNUMBER(OFFSET('Hygiene Data'!$H$7,0,10*ROW('Hygiene Data'!H48))),'Data Summary'!EB54="Yes"),OFFSET('Hygiene Data'!$H$7,0,10*ROW('Hygiene Data'!H48)),NA())</f>
        <v>#N/A</v>
      </c>
      <c r="BN54" s="97" t="e">
        <f ca="true">+IF(AND(ISNUMBER(OFFSET('Hygiene Data'!$H$9,0,10*ROW('Hygiene Data'!H48))),'Data Summary'!EC54="Yes"),OFFSET('Hygiene Data'!$H$9,0,10*ROW('Hygiene Data'!H48)),NA())</f>
        <v>#N/A</v>
      </c>
      <c r="BO54" s="97" t="e">
        <f ca="true">+IF(AND(ISNUMBER(OFFSET('Hygiene Data'!$I$5,0,10*ROW('Hygiene Data'!I48))),'Data Summary'!ED54="Yes"),OFFSET('Hygiene Data'!$I$5,0,10*ROW('Hygiene Data'!I48)),NA())</f>
        <v>#N/A</v>
      </c>
      <c r="BP54" s="97" t="e">
        <f ca="true">+IF(AND(ISNUMBER(OFFSET('Hygiene Data'!$I$7,0,10*ROW('Hygiene Data'!I48))),'Data Summary'!EE54="Yes"),OFFSET('Hygiene Data'!$I$7,0,10*ROW('Hygiene Data'!I48)),NA())</f>
        <v>#N/A</v>
      </c>
      <c r="BQ54" s="97"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6" t="str">
        <f ca="true">+IF(ISTEXT('Data Summary'!B55),'Data Summary'!B55,"")</f>
        <v/>
      </c>
      <c r="C55" s="330" t="e">
        <f ca="true">+VALUE('Data Summary'!C55)</f>
        <v>#VALUE!</v>
      </c>
      <c r="D55" s="95" t="e">
        <f ca="true">+IF(AND(ISNUMBER(OFFSET('Water Data'!$D$4,0,10*ROW('Water Data'!D49))),'Data Summary'!BS55="Yes"),100-OFFSET('Water Data'!$D$4,0,10*ROW('Water Data'!D49)),NA())</f>
        <v>#N/A</v>
      </c>
      <c r="E55" s="95" t="e">
        <f ca="true">+IF(AND(ISNUMBER(OFFSET('Water Data'!$D$6,0,10*ROW('Water Data'!D49))),'Data Summary'!BT55="Yes"),OFFSET('Water Data'!$D$6,0,10*ROW('Water Data'!D49)),NA())</f>
        <v>#N/A</v>
      </c>
      <c r="F55" s="95" t="e">
        <f ca="true">+IF(AND(ISNUMBER(OFFSET('Water Data'!$D$9,0,10*ROW('Water Data'!D49))),'Data Summary'!BU55="Yes"),OFFSET('Water Data'!$D$9,0,10*ROW('Water Data'!D49)),NA())</f>
        <v>#N/A</v>
      </c>
      <c r="G55" s="95" t="e">
        <f ca="true">+IF(AND(ISNUMBER(OFFSET('Water Data'!$E$4,0,10*ROW('Water Data'!E49))),'Data Summary'!BV55="Yes"),100-OFFSET('Water Data'!$E$4,0,10*ROW('Water Data'!E49)),NA())</f>
        <v>#N/A</v>
      </c>
      <c r="H55" s="95" t="e">
        <f ca="true">+IF(AND(ISNUMBER(OFFSET('Water Data'!$E$6,0,10*ROW('Water Data'!E49))),'Data Summary'!BW55="Yes"),OFFSET('Water Data'!$E$6,0,10*ROW('Water Data'!E49)),NA())</f>
        <v>#N/A</v>
      </c>
      <c r="I55" s="95" t="e">
        <f ca="true">+IF(AND(ISNUMBER(OFFSET('Water Data'!$E$9,0,10*ROW('Water Data'!E49))),'Data Summary'!BX55="Yes"),OFFSET('Water Data'!$E$9,0,10*ROW('Water Data'!E49)),NA())</f>
        <v>#N/A</v>
      </c>
      <c r="J55" s="95" t="e">
        <f ca="true">+IF(AND(ISNUMBER(OFFSET('Water Data'!$F$4,0,10*ROW('Water Data'!F49))),'Data Summary'!BY55="Yes"),100-OFFSET('Water Data'!$F$4,0,10*ROW('Water Data'!F49)),NA())</f>
        <v>#N/A</v>
      </c>
      <c r="K55" s="95" t="e">
        <f ca="true">+IF(AND(ISNUMBER(OFFSET('Water Data'!$F$6,0,10*ROW('Water Data'!F49))),'Data Summary'!BZ55="Yes"),OFFSET('Water Data'!$F$6,0,10*ROW('Water Data'!F49)),NA())</f>
        <v>#N/A</v>
      </c>
      <c r="L55" s="95" t="e">
        <f ca="true">+IF(AND(ISNUMBER(OFFSET('Water Data'!$F$9,0,10*ROW('Water Data'!F49))),'Data Summary'!CA55="Yes"),OFFSET('Water Data'!$F$9,0,10*ROW('Water Data'!F49)),NA())</f>
        <v>#N/A</v>
      </c>
      <c r="M55" s="95" t="e">
        <f ca="true">+IF(AND(ISNUMBER(OFFSET('Water Data'!$G$4,0,10*ROW('Water Data'!G49))),'Data Summary'!CB55="Yes"),100-OFFSET('Water Data'!$G$4,0,10*ROW('Water Data'!G49)),NA())</f>
        <v>#N/A</v>
      </c>
      <c r="N55" s="95" t="e">
        <f ca="true">+IF(AND(ISNUMBER(OFFSET('Water Data'!$G$6,0,10*ROW('Water Data'!G49))),'Data Summary'!CC55="Yes"),OFFSET('Water Data'!$G$6,0,10*ROW('Water Data'!G49)),NA())</f>
        <v>#N/A</v>
      </c>
      <c r="O55" s="95" t="e">
        <f ca="true">+IF(AND(ISNUMBER(OFFSET('Water Data'!$G$9,0,10*ROW('Water Data'!G49))),'Data Summary'!CD55="Yes"),OFFSET('Water Data'!$G$9,0,10*ROW('Water Data'!G49)),NA())</f>
        <v>#N/A</v>
      </c>
      <c r="P55" s="95" t="e">
        <f ca="true">+IF(AND(ISNUMBER(OFFSET('Water Data'!$H$4,0,10*ROW('Water Data'!H49))),'Data Summary'!CE55="Yes"),100-OFFSET('Water Data'!$H$4,0,10*ROW('Water Data'!H49)),NA())</f>
        <v>#N/A</v>
      </c>
      <c r="Q55" s="95" t="e">
        <f ca="true">+IF(AND(ISNUMBER(OFFSET('Water Data'!$H$6,0,10*ROW('Water Data'!H49))),'Data Summary'!CF55="Yes"),OFFSET('Water Data'!$H$6,0,10*ROW('Water Data'!H49)),NA())</f>
        <v>#N/A</v>
      </c>
      <c r="R55" s="95" t="e">
        <f ca="true">+IF(AND(ISNUMBER(OFFSET('Water Data'!$H$9,0,10*ROW('Water Data'!H49))),'Data Summary'!CG55="Yes"),OFFSET('Water Data'!$H$9,0,10*ROW('Water Data'!H49)),NA())</f>
        <v>#N/A</v>
      </c>
      <c r="S55" s="95" t="e">
        <f ca="true">+IF(AND(ISNUMBER(OFFSET('Water Data'!$I$4,0,10*ROW('Water Data'!I49))),'Data Summary'!CH55="Yes"),100-OFFSET('Water Data'!$I$4,0,10*ROW('Water Data'!I49)),NA())</f>
        <v>#N/A</v>
      </c>
      <c r="T55" s="95" t="e">
        <f ca="true">+IF(AND(ISNUMBER(OFFSET('Water Data'!$I$6,0,10*ROW('Water Data'!I49))),'Data Summary'!CI55="Yes"),OFFSET('Water Data'!$I$6,0,10*ROW('Water Data'!I49)),NA())</f>
        <v>#N/A</v>
      </c>
      <c r="U55" s="95" t="e">
        <f ca="true">+IF(AND(ISNUMBER(OFFSET('Water Data'!$I$9,0,10*ROW('Water Data'!I49))),'Data Summary'!CJ55="Yes"),OFFSET('Water Data'!$I$9,0,10*ROW('Water Data'!I49)),NA())</f>
        <v>#N/A</v>
      </c>
      <c r="V55" s="96" t="e">
        <f ca="true">+IF(AND(ISNUMBER(OFFSET('Sanitation Data'!$D$4,0,10*ROW('Sanitation Data'!D49))),'Data Summary'!CK55="Yes"),100-OFFSET('Sanitation Data'!$D$4,0,10*ROW('Sanitation Data'!D49)),NA())</f>
        <v>#N/A</v>
      </c>
      <c r="W55" s="96" t="e">
        <f ca="true">+IF(AND(ISNUMBER(OFFSET('Sanitation Data'!$D$6,0,10*ROW('Sanitation Data'!D49))),'Data Summary'!CL55="Yes"),OFFSET('Sanitation Data'!$D$6,0,10*ROW('Sanitation Data'!D49)),NA())</f>
        <v>#N/A</v>
      </c>
      <c r="X55" s="96" t="e">
        <f ca="true">+IF(AND(ISNUMBER(OFFSET('Sanitation Data'!$D$10,0,10*ROW('Sanitation Data'!D49))),'Data Summary'!CM55="Yes"),OFFSET('Sanitation Data'!$D$10,0,10*ROW('Sanitation Data'!D49)),NA())</f>
        <v>#N/A</v>
      </c>
      <c r="Y55" s="96" t="e">
        <f ca="true">+IF(AND(ISNUMBER(OFFSET('Sanitation Data'!$D$11,0,10*ROW('Sanitation Data'!D49))),'Data Summary'!CN55="Yes"),OFFSET('Sanitation Data'!$D$11,0,10*ROW('Sanitation Data'!D49)),NA())</f>
        <v>#N/A</v>
      </c>
      <c r="Z55" s="96" t="e">
        <f ca="true">+IF(AND(ISNUMBER(OFFSET('Sanitation Data'!$D$12,0,10*ROW('Sanitation Data'!D49))),'Data Summary'!CO55="Yes"),OFFSET('Sanitation Data'!$D$12,0,10*ROW('Sanitation Data'!D49)),NA())</f>
        <v>#N/A</v>
      </c>
      <c r="AA55" s="96" t="e">
        <f ca="true">+IF(AND(ISNUMBER(OFFSET('Sanitation Data'!$E$4,0,10*ROW('Sanitation Data'!E49))),'Data Summary'!CP55="Yes"),100-OFFSET('Sanitation Data'!$E$4,0,10*ROW('Sanitation Data'!E49)),NA())</f>
        <v>#N/A</v>
      </c>
      <c r="AB55" s="96" t="e">
        <f ca="true">+IF(AND(ISNUMBER(OFFSET('Sanitation Data'!$E$6,0,10*ROW('Sanitation Data'!E49))),'Data Summary'!CQ55="Yes"),OFFSET('Sanitation Data'!$E$6,0,10*ROW('Sanitation Data'!E49)),NA())</f>
        <v>#N/A</v>
      </c>
      <c r="AC55" s="96" t="e">
        <f ca="true">+IF(AND(ISNUMBER(OFFSET('Sanitation Data'!$E$10,0,10*ROW('Sanitation Data'!E49))),'Data Summary'!CR55="Yes"),OFFSET('Sanitation Data'!$E$10,0,10*ROW('Sanitation Data'!E49)),NA())</f>
        <v>#N/A</v>
      </c>
      <c r="AD55" s="96" t="e">
        <f ca="true">+IF(AND(ISNUMBER(OFFSET('Sanitation Data'!$E$11,0,10*ROW('Sanitation Data'!E49))),'Data Summary'!CS55="Yes"),OFFSET('Sanitation Data'!$E$11,0,10*ROW('Sanitation Data'!E49)),NA())</f>
        <v>#N/A</v>
      </c>
      <c r="AE55" s="96" t="e">
        <f ca="true">+IF(AND(ISNUMBER(OFFSET('Sanitation Data'!$E$12,0,10*ROW('Sanitation Data'!E49))),'Data Summary'!CT55="Yes"),OFFSET('Sanitation Data'!$E$12,0,10*ROW('Sanitation Data'!E49)),NA())</f>
        <v>#N/A</v>
      </c>
      <c r="AF55" s="96" t="e">
        <f ca="true">+IF(AND(ISNUMBER(OFFSET('Sanitation Data'!$F$4,0,10*ROW('Sanitation Data'!F49))),'Data Summary'!CU55="Yes"),100-OFFSET('Sanitation Data'!$F$4,0,10*ROW('Sanitation Data'!F49)),NA())</f>
        <v>#N/A</v>
      </c>
      <c r="AG55" s="96" t="e">
        <f ca="true">+IF(AND(ISNUMBER(OFFSET('Sanitation Data'!$F$6,0,10*ROW('Sanitation Data'!F49))),'Data Summary'!CV55="Yes"),OFFSET('Sanitation Data'!$F$6,0,10*ROW('Sanitation Data'!F49)),NA())</f>
        <v>#N/A</v>
      </c>
      <c r="AH55" s="96" t="e">
        <f ca="true">+IF(AND(ISNUMBER(OFFSET('Sanitation Data'!$F$10,0,10*ROW('Sanitation Data'!F49))),'Data Summary'!CW55="Yes"),OFFSET('Sanitation Data'!$F$10,0,10*ROW('Sanitation Data'!F49)),NA())</f>
        <v>#N/A</v>
      </c>
      <c r="AI55" s="96" t="e">
        <f ca="true">+IF(AND(ISNUMBER(OFFSET('Sanitation Data'!$F$11,0,10*ROW('Sanitation Data'!F49))),'Data Summary'!CX55="Yes"),OFFSET('Sanitation Data'!$F$11,0,10*ROW('Sanitation Data'!F49)),NA())</f>
        <v>#N/A</v>
      </c>
      <c r="AJ55" s="96" t="e">
        <f ca="true">+IF(AND(ISNUMBER(OFFSET('Sanitation Data'!$F$12,0,10*ROW('Sanitation Data'!F49))),'Data Summary'!CY55="Yes"),OFFSET('Sanitation Data'!$F$12,0,10*ROW('Sanitation Data'!F49)),NA())</f>
        <v>#N/A</v>
      </c>
      <c r="AK55" s="96" t="e">
        <f ca="true">+IF(AND(ISNUMBER(OFFSET('Sanitation Data'!$G$4,0,10*ROW('Sanitation Data'!G49))),'Data Summary'!CZ55="Yes"),100-OFFSET('Sanitation Data'!$G$4,0,10*ROW('Sanitation Data'!G49)),NA())</f>
        <v>#N/A</v>
      </c>
      <c r="AL55" s="96" t="e">
        <f ca="true">+IF(AND(ISNUMBER(OFFSET('Sanitation Data'!$G$6,0,10*ROW('Sanitation Data'!G49))),'Data Summary'!DA55="Yes"),OFFSET('Sanitation Data'!$G$6,0,10*ROW('Sanitation Data'!G49)),NA())</f>
        <v>#N/A</v>
      </c>
      <c r="AM55" s="96" t="e">
        <f ca="true">+IF(AND(ISNUMBER(OFFSET('Sanitation Data'!$G$10,0,10*ROW('Sanitation Data'!G49))),'Data Summary'!DB55="Yes"),OFFSET('Sanitation Data'!$G$10,0,10*ROW('Sanitation Data'!G49)),NA())</f>
        <v>#N/A</v>
      </c>
      <c r="AN55" s="96" t="e">
        <f ca="true">+IF(AND(ISNUMBER(OFFSET('Sanitation Data'!$G$11,0,10*ROW('Sanitation Data'!G49))),'Data Summary'!DC55="Yes"),OFFSET('Sanitation Data'!$G$11,0,10*ROW('Sanitation Data'!G49)),NA())</f>
        <v>#N/A</v>
      </c>
      <c r="AO55" s="96" t="e">
        <f ca="true">+IF(AND(ISNUMBER(OFFSET('Sanitation Data'!$G$12,0,10*ROW('Sanitation Data'!G49))),'Data Summary'!DD55="Yes"),OFFSET('Sanitation Data'!$G$12,0,10*ROW('Sanitation Data'!G49)),NA())</f>
        <v>#N/A</v>
      </c>
      <c r="AP55" s="96" t="e">
        <f ca="true">+IF(AND(ISNUMBER(OFFSET('Sanitation Data'!$H$4,0,10*ROW('Sanitation Data'!H49))),'Data Summary'!DE55="Yes"),100-OFFSET('Sanitation Data'!$H$4,0,10*ROW('Sanitation Data'!H49)),NA())</f>
        <v>#N/A</v>
      </c>
      <c r="AQ55" s="96" t="e">
        <f ca="true">+IF(AND(ISNUMBER(OFFSET('Sanitation Data'!$H$6,0,10*ROW('Sanitation Data'!H49))),'Data Summary'!DF55="Yes"),OFFSET('Sanitation Data'!$H$6,0,10*ROW('Sanitation Data'!H49)),NA())</f>
        <v>#N/A</v>
      </c>
      <c r="AR55" s="96" t="e">
        <f ca="true">+IF(AND(ISNUMBER(OFFSET('Sanitation Data'!$H$10,0,10*ROW('Sanitation Data'!H49))),'Data Summary'!DG55="Yes"),OFFSET('Sanitation Data'!$H$10,0,10*ROW('Sanitation Data'!H49)),NA())</f>
        <v>#N/A</v>
      </c>
      <c r="AS55" s="96" t="e">
        <f ca="true">+IF(AND(ISNUMBER(OFFSET('Sanitation Data'!$H$11,0,10*ROW('Sanitation Data'!H49))),'Data Summary'!DH55="Yes"),OFFSET('Sanitation Data'!$H$11,0,10*ROW('Sanitation Data'!H49)),NA())</f>
        <v>#N/A</v>
      </c>
      <c r="AT55" s="96" t="e">
        <f ca="true">+IF(AND(ISNUMBER(OFFSET('Sanitation Data'!$H$12,0,10*ROW('Sanitation Data'!H49))),'Data Summary'!DI55="Yes"),OFFSET('Sanitation Data'!$H$12,0,10*ROW('Sanitation Data'!H49)),NA())</f>
        <v>#N/A</v>
      </c>
      <c r="AU55" s="96" t="e">
        <f ca="true">+IF(AND(ISNUMBER(OFFSET('Sanitation Data'!$I$4,0,10*ROW('Sanitation Data'!I49))),'Data Summary'!DJ55="Yes"),100-OFFSET('Sanitation Data'!$I$4,0,10*ROW('Sanitation Data'!I49)),NA())</f>
        <v>#N/A</v>
      </c>
      <c r="AV55" s="96" t="e">
        <f ca="true">+IF(AND(ISNUMBER(OFFSET('Sanitation Data'!$I$6,0,10*ROW('Sanitation Data'!I49))),'Data Summary'!DK55="Yes"),OFFSET('Sanitation Data'!$I$6,0,10*ROW('Sanitation Data'!I49)),NA())</f>
        <v>#N/A</v>
      </c>
      <c r="AW55" s="96" t="e">
        <f ca="true">+IF(AND(ISNUMBER(OFFSET('Sanitation Data'!$I$10,0,10*ROW('Sanitation Data'!I49))),'Data Summary'!DL55="Yes"),OFFSET('Sanitation Data'!$I$10,0,10*ROW('Sanitation Data'!I49)),NA())</f>
        <v>#N/A</v>
      </c>
      <c r="AX55" s="96" t="e">
        <f ca="true">+IF(AND(ISNUMBER(OFFSET('Sanitation Data'!$I$11,0,10*ROW('Sanitation Data'!I49))),'Data Summary'!DM55="Yes"),OFFSET('Sanitation Data'!$I$11,0,10*ROW('Sanitation Data'!I49)),NA())</f>
        <v>#N/A</v>
      </c>
      <c r="AY55" s="96" t="e">
        <f ca="true">+IF(AND(ISNUMBER(OFFSET('Sanitation Data'!$I$12,0,10*ROW('Sanitation Data'!I49))),'Data Summary'!DN55="Yes"),OFFSET('Sanitation Data'!$I$12,0,10*ROW('Sanitation Data'!I49)),NA())</f>
        <v>#N/A</v>
      </c>
      <c r="AZ55" s="97" t="e">
        <f ca="true">+IF(AND(ISNUMBER(OFFSET('Hygiene Data'!$D$5,0,10*ROW('Hygiene Data'!D49))),'Data Summary'!DO55="Yes"),OFFSET('Hygiene Data'!$D$5,0,10*ROW('Hygiene Data'!D49)),NA())</f>
        <v>#N/A</v>
      </c>
      <c r="BA55" s="97" t="e">
        <f ca="true">+IF(AND(ISNUMBER(OFFSET('Hygiene Data'!$D$7,0,10*ROW('Hygiene Data'!D49))),'Data Summary'!DP55="Yes"),OFFSET('Hygiene Data'!$D$7,0,10*ROW('Hygiene Data'!D49)),NA())</f>
        <v>#N/A</v>
      </c>
      <c r="BB55" s="97" t="e">
        <f ca="true">+IF(AND(ISNUMBER(OFFSET('Hygiene Data'!$D$9,0,10*ROW('Hygiene Data'!D49))),'Data Summary'!DQ55="Yes"),OFFSET('Hygiene Data'!$D$9,0,10*ROW('Hygiene Data'!D49)),NA())</f>
        <v>#N/A</v>
      </c>
      <c r="BC55" s="97" t="e">
        <f ca="true">+IF(AND(ISNUMBER(OFFSET('Hygiene Data'!$E$5,0,10*ROW('Hygiene Data'!E49))),'Data Summary'!DR55="Yes"),OFFSET('Hygiene Data'!$E$5,0,10*ROW('Hygiene Data'!E49)),NA())</f>
        <v>#N/A</v>
      </c>
      <c r="BD55" s="97" t="e">
        <f ca="true">+IF(AND(ISNUMBER(OFFSET('Hygiene Data'!$E$7,0,10*ROW('Hygiene Data'!E49))),'Data Summary'!DS55="Yes"),OFFSET('Hygiene Data'!$E$7,0,10*ROW('Hygiene Data'!E49)),NA())</f>
        <v>#N/A</v>
      </c>
      <c r="BE55" s="97" t="e">
        <f ca="true">+IF(AND(ISNUMBER(OFFSET('Hygiene Data'!$E$9,0,10*ROW('Hygiene Data'!E49))),'Data Summary'!DT55="Yes"),OFFSET('Hygiene Data'!$E$9,0,10*ROW('Hygiene Data'!E49)),NA())</f>
        <v>#N/A</v>
      </c>
      <c r="BF55" s="97" t="e">
        <f ca="true">+IF(AND(ISNUMBER(OFFSET('Hygiene Data'!$F$5,0,10*ROW('Hygiene Data'!F49))),'Data Summary'!DU55="Yes"),OFFSET('Hygiene Data'!$F$5,0,10*ROW('Hygiene Data'!F49)),NA())</f>
        <v>#N/A</v>
      </c>
      <c r="BG55" s="97" t="e">
        <f ca="true">+IF(AND(ISNUMBER(OFFSET('Hygiene Data'!$F$7,0,10*ROW('Hygiene Data'!F49))),'Data Summary'!DV55="Yes"),OFFSET('Hygiene Data'!$F$7,0,10*ROW('Hygiene Data'!F49)),NA())</f>
        <v>#N/A</v>
      </c>
      <c r="BH55" s="97" t="e">
        <f ca="true">+IF(AND(ISNUMBER(OFFSET('Hygiene Data'!$F$9,0,10*ROW('Hygiene Data'!F49))),'Data Summary'!DW55="Yes"),OFFSET('Hygiene Data'!$F$9,0,10*ROW('Hygiene Data'!F49)),NA())</f>
        <v>#N/A</v>
      </c>
      <c r="BI55" s="97" t="e">
        <f ca="true">+IF(AND(ISNUMBER(OFFSET('Hygiene Data'!$G$5,0,10*ROW('Hygiene Data'!G49))),'Data Summary'!DX55="Yes"),OFFSET('Hygiene Data'!$G$5,0,10*ROW('Hygiene Data'!G49)),NA())</f>
        <v>#N/A</v>
      </c>
      <c r="BJ55" s="97" t="e">
        <f ca="true">+IF(AND(ISNUMBER(OFFSET('Hygiene Data'!$G$7,0,10*ROW('Hygiene Data'!G49))),'Data Summary'!DY55="Yes"),OFFSET('Hygiene Data'!$G$7,0,10*ROW('Hygiene Data'!G49)),NA())</f>
        <v>#N/A</v>
      </c>
      <c r="BK55" s="97" t="e">
        <f ca="true">+IF(AND(ISNUMBER(OFFSET('Hygiene Data'!$G$9,0,10*ROW('Hygiene Data'!G49))),'Data Summary'!DZ55="Yes"),OFFSET('Hygiene Data'!$G$9,0,10*ROW('Hygiene Data'!G49)),NA())</f>
        <v>#N/A</v>
      </c>
      <c r="BL55" s="97" t="e">
        <f ca="true">+IF(AND(ISNUMBER(OFFSET('Hygiene Data'!$H$5,0,10*ROW('Hygiene Data'!H49))),'Data Summary'!EA55="Yes"),OFFSET('Hygiene Data'!$H$5,0,10*ROW('Hygiene Data'!H49)),NA())</f>
        <v>#N/A</v>
      </c>
      <c r="BM55" s="97" t="e">
        <f ca="true">+IF(AND(ISNUMBER(OFFSET('Hygiene Data'!$H$7,0,10*ROW('Hygiene Data'!H49))),'Data Summary'!EB55="Yes"),OFFSET('Hygiene Data'!$H$7,0,10*ROW('Hygiene Data'!H49)),NA())</f>
        <v>#N/A</v>
      </c>
      <c r="BN55" s="97" t="e">
        <f ca="true">+IF(AND(ISNUMBER(OFFSET('Hygiene Data'!$H$9,0,10*ROW('Hygiene Data'!H49))),'Data Summary'!EC55="Yes"),OFFSET('Hygiene Data'!$H$9,0,10*ROW('Hygiene Data'!H49)),NA())</f>
        <v>#N/A</v>
      </c>
      <c r="BO55" s="97" t="e">
        <f ca="true">+IF(AND(ISNUMBER(OFFSET('Hygiene Data'!$I$5,0,10*ROW('Hygiene Data'!I49))),'Data Summary'!ED55="Yes"),OFFSET('Hygiene Data'!$I$5,0,10*ROW('Hygiene Data'!I49)),NA())</f>
        <v>#N/A</v>
      </c>
      <c r="BP55" s="97" t="e">
        <f ca="true">+IF(AND(ISNUMBER(OFFSET('Hygiene Data'!$I$7,0,10*ROW('Hygiene Data'!I49))),'Data Summary'!EE55="Yes"),OFFSET('Hygiene Data'!$I$7,0,10*ROW('Hygiene Data'!I49)),NA())</f>
        <v>#N/A</v>
      </c>
      <c r="BQ55" s="97"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6" t="str">
        <f ca="true">+IF(ISTEXT('Data Summary'!B56),'Data Summary'!B56,"")</f>
        <v/>
      </c>
      <c r="C56" s="330" t="e">
        <f ca="true">+VALUE('Data Summary'!C56)</f>
        <v>#VALUE!</v>
      </c>
      <c r="D56" s="95" t="e">
        <f ca="true">+IF(AND(ISNUMBER(OFFSET('Water Data'!$D$4,0,10*ROW('Water Data'!D50))),'Data Summary'!BS56="Yes"),100-OFFSET('Water Data'!$D$4,0,10*ROW('Water Data'!D50)),NA())</f>
        <v>#N/A</v>
      </c>
      <c r="E56" s="95" t="e">
        <f ca="true">+IF(AND(ISNUMBER(OFFSET('Water Data'!$D$6,0,10*ROW('Water Data'!D50))),'Data Summary'!BT56="Yes"),OFFSET('Water Data'!$D$6,0,10*ROW('Water Data'!D50)),NA())</f>
        <v>#N/A</v>
      </c>
      <c r="F56" s="95" t="e">
        <f ca="true">+IF(AND(ISNUMBER(OFFSET('Water Data'!$D$9,0,10*ROW('Water Data'!D50))),'Data Summary'!BU56="Yes"),OFFSET('Water Data'!$D$9,0,10*ROW('Water Data'!D50)),NA())</f>
        <v>#N/A</v>
      </c>
      <c r="G56" s="95" t="e">
        <f ca="true">+IF(AND(ISNUMBER(OFFSET('Water Data'!$E$4,0,10*ROW('Water Data'!E50))),'Data Summary'!BV56="Yes"),100-OFFSET('Water Data'!$E$4,0,10*ROW('Water Data'!E50)),NA())</f>
        <v>#N/A</v>
      </c>
      <c r="H56" s="95" t="e">
        <f ca="true">+IF(AND(ISNUMBER(OFFSET('Water Data'!$E$6,0,10*ROW('Water Data'!E50))),'Data Summary'!BW56="Yes"),OFFSET('Water Data'!$E$6,0,10*ROW('Water Data'!E50)),NA())</f>
        <v>#N/A</v>
      </c>
      <c r="I56" s="95" t="e">
        <f ca="true">+IF(AND(ISNUMBER(OFFSET('Water Data'!$E$9,0,10*ROW('Water Data'!E50))),'Data Summary'!BX56="Yes"),OFFSET('Water Data'!$E$9,0,10*ROW('Water Data'!E50)),NA())</f>
        <v>#N/A</v>
      </c>
      <c r="J56" s="95" t="e">
        <f ca="true">+IF(AND(ISNUMBER(OFFSET('Water Data'!$F$4,0,10*ROW('Water Data'!F50))),'Data Summary'!BY56="Yes"),100-OFFSET('Water Data'!$F$4,0,10*ROW('Water Data'!F50)),NA())</f>
        <v>#N/A</v>
      </c>
      <c r="K56" s="95" t="e">
        <f ca="true">+IF(AND(ISNUMBER(OFFSET('Water Data'!$F$6,0,10*ROW('Water Data'!F50))),'Data Summary'!BZ56="Yes"),OFFSET('Water Data'!$F$6,0,10*ROW('Water Data'!F50)),NA())</f>
        <v>#N/A</v>
      </c>
      <c r="L56" s="95" t="e">
        <f ca="true">+IF(AND(ISNUMBER(OFFSET('Water Data'!$F$9,0,10*ROW('Water Data'!F50))),'Data Summary'!CA56="Yes"),OFFSET('Water Data'!$F$9,0,10*ROW('Water Data'!F50)),NA())</f>
        <v>#N/A</v>
      </c>
      <c r="M56" s="95" t="e">
        <f ca="true">+IF(AND(ISNUMBER(OFFSET('Water Data'!$G$4,0,10*ROW('Water Data'!G50))),'Data Summary'!CB56="Yes"),100-OFFSET('Water Data'!$G$4,0,10*ROW('Water Data'!G50)),NA())</f>
        <v>#N/A</v>
      </c>
      <c r="N56" s="95" t="e">
        <f ca="true">+IF(AND(ISNUMBER(OFFSET('Water Data'!$G$6,0,10*ROW('Water Data'!G50))),'Data Summary'!CC56="Yes"),OFFSET('Water Data'!$G$6,0,10*ROW('Water Data'!G50)),NA())</f>
        <v>#N/A</v>
      </c>
      <c r="O56" s="95" t="e">
        <f ca="true">+IF(AND(ISNUMBER(OFFSET('Water Data'!$G$9,0,10*ROW('Water Data'!G50))),'Data Summary'!CD56="Yes"),OFFSET('Water Data'!$G$9,0,10*ROW('Water Data'!G50)),NA())</f>
        <v>#N/A</v>
      </c>
      <c r="P56" s="95" t="e">
        <f ca="true">+IF(AND(ISNUMBER(OFFSET('Water Data'!$H$4,0,10*ROW('Water Data'!H50))),'Data Summary'!CE56="Yes"),100-OFFSET('Water Data'!$H$4,0,10*ROW('Water Data'!H50)),NA())</f>
        <v>#N/A</v>
      </c>
      <c r="Q56" s="95" t="e">
        <f ca="true">+IF(AND(ISNUMBER(OFFSET('Water Data'!$H$6,0,10*ROW('Water Data'!H50))),'Data Summary'!CF56="Yes"),OFFSET('Water Data'!$H$6,0,10*ROW('Water Data'!H50)),NA())</f>
        <v>#N/A</v>
      </c>
      <c r="R56" s="95" t="e">
        <f ca="true">+IF(AND(ISNUMBER(OFFSET('Water Data'!$H$9,0,10*ROW('Water Data'!H50))),'Data Summary'!CG56="Yes"),OFFSET('Water Data'!$H$9,0,10*ROW('Water Data'!H50)),NA())</f>
        <v>#N/A</v>
      </c>
      <c r="S56" s="95" t="e">
        <f ca="true">+IF(AND(ISNUMBER(OFFSET('Water Data'!$I$4,0,10*ROW('Water Data'!I50))),'Data Summary'!CH56="Yes"),100-OFFSET('Water Data'!$I$4,0,10*ROW('Water Data'!I50)),NA())</f>
        <v>#N/A</v>
      </c>
      <c r="T56" s="95" t="e">
        <f ca="true">+IF(AND(ISNUMBER(OFFSET('Water Data'!$I$6,0,10*ROW('Water Data'!I50))),'Data Summary'!CI56="Yes"),OFFSET('Water Data'!$I$6,0,10*ROW('Water Data'!I50)),NA())</f>
        <v>#N/A</v>
      </c>
      <c r="U56" s="95" t="e">
        <f ca="true">+IF(AND(ISNUMBER(OFFSET('Water Data'!$I$9,0,10*ROW('Water Data'!I50))),'Data Summary'!CJ56="Yes"),OFFSET('Water Data'!$I$9,0,10*ROW('Water Data'!I50)),NA())</f>
        <v>#N/A</v>
      </c>
      <c r="V56" s="96" t="e">
        <f ca="true">+IF(AND(ISNUMBER(OFFSET('Sanitation Data'!$D$4,0,10*ROW('Sanitation Data'!D50))),'Data Summary'!CK56="Yes"),100-OFFSET('Sanitation Data'!$D$4,0,10*ROW('Sanitation Data'!D50)),NA())</f>
        <v>#N/A</v>
      </c>
      <c r="W56" s="96" t="e">
        <f ca="true">+IF(AND(ISNUMBER(OFFSET('Sanitation Data'!$D$6,0,10*ROW('Sanitation Data'!D50))),'Data Summary'!CL56="Yes"),OFFSET('Sanitation Data'!$D$6,0,10*ROW('Sanitation Data'!D50)),NA())</f>
        <v>#N/A</v>
      </c>
      <c r="X56" s="96" t="e">
        <f ca="true">+IF(AND(ISNUMBER(OFFSET('Sanitation Data'!$D$10,0,10*ROW('Sanitation Data'!D50))),'Data Summary'!CM56="Yes"),OFFSET('Sanitation Data'!$D$10,0,10*ROW('Sanitation Data'!D50)),NA())</f>
        <v>#N/A</v>
      </c>
      <c r="Y56" s="96" t="e">
        <f ca="true">+IF(AND(ISNUMBER(OFFSET('Sanitation Data'!$D$11,0,10*ROW('Sanitation Data'!D50))),'Data Summary'!CN56="Yes"),OFFSET('Sanitation Data'!$D$11,0,10*ROW('Sanitation Data'!D50)),NA())</f>
        <v>#N/A</v>
      </c>
      <c r="Z56" s="96" t="e">
        <f ca="true">+IF(AND(ISNUMBER(OFFSET('Sanitation Data'!$D$12,0,10*ROW('Sanitation Data'!D50))),'Data Summary'!CO56="Yes"),OFFSET('Sanitation Data'!$D$12,0,10*ROW('Sanitation Data'!D50)),NA())</f>
        <v>#N/A</v>
      </c>
      <c r="AA56" s="96" t="e">
        <f ca="true">+IF(AND(ISNUMBER(OFFSET('Sanitation Data'!$E$4,0,10*ROW('Sanitation Data'!E50))),'Data Summary'!CP56="Yes"),100-OFFSET('Sanitation Data'!$E$4,0,10*ROW('Sanitation Data'!E50)),NA())</f>
        <v>#N/A</v>
      </c>
      <c r="AB56" s="96" t="e">
        <f ca="true">+IF(AND(ISNUMBER(OFFSET('Sanitation Data'!$E$6,0,10*ROW('Sanitation Data'!E50))),'Data Summary'!CQ56="Yes"),OFFSET('Sanitation Data'!$E$6,0,10*ROW('Sanitation Data'!E50)),NA())</f>
        <v>#N/A</v>
      </c>
      <c r="AC56" s="96" t="e">
        <f ca="true">+IF(AND(ISNUMBER(OFFSET('Sanitation Data'!$E$10,0,10*ROW('Sanitation Data'!E50))),'Data Summary'!CR56="Yes"),OFFSET('Sanitation Data'!$E$10,0,10*ROW('Sanitation Data'!E50)),NA())</f>
        <v>#N/A</v>
      </c>
      <c r="AD56" s="96" t="e">
        <f ca="true">+IF(AND(ISNUMBER(OFFSET('Sanitation Data'!$E$11,0,10*ROW('Sanitation Data'!E50))),'Data Summary'!CS56="Yes"),OFFSET('Sanitation Data'!$E$11,0,10*ROW('Sanitation Data'!E50)),NA())</f>
        <v>#N/A</v>
      </c>
      <c r="AE56" s="96" t="e">
        <f ca="true">+IF(AND(ISNUMBER(OFFSET('Sanitation Data'!$E$12,0,10*ROW('Sanitation Data'!E50))),'Data Summary'!CT56="Yes"),OFFSET('Sanitation Data'!$E$12,0,10*ROW('Sanitation Data'!E50)),NA())</f>
        <v>#N/A</v>
      </c>
      <c r="AF56" s="96" t="e">
        <f ca="true">+IF(AND(ISNUMBER(OFFSET('Sanitation Data'!$F$4,0,10*ROW('Sanitation Data'!F50))),'Data Summary'!CU56="Yes"),100-OFFSET('Sanitation Data'!$F$4,0,10*ROW('Sanitation Data'!F50)),NA())</f>
        <v>#N/A</v>
      </c>
      <c r="AG56" s="96" t="e">
        <f ca="true">+IF(AND(ISNUMBER(OFFSET('Sanitation Data'!$F$6,0,10*ROW('Sanitation Data'!F50))),'Data Summary'!CV56="Yes"),OFFSET('Sanitation Data'!$F$6,0,10*ROW('Sanitation Data'!F50)),NA())</f>
        <v>#N/A</v>
      </c>
      <c r="AH56" s="96" t="e">
        <f ca="true">+IF(AND(ISNUMBER(OFFSET('Sanitation Data'!$F$10,0,10*ROW('Sanitation Data'!F50))),'Data Summary'!CW56="Yes"),OFFSET('Sanitation Data'!$F$10,0,10*ROW('Sanitation Data'!F50)),NA())</f>
        <v>#N/A</v>
      </c>
      <c r="AI56" s="96" t="e">
        <f ca="true">+IF(AND(ISNUMBER(OFFSET('Sanitation Data'!$F$11,0,10*ROW('Sanitation Data'!F50))),'Data Summary'!CX56="Yes"),OFFSET('Sanitation Data'!$F$11,0,10*ROW('Sanitation Data'!F50)),NA())</f>
        <v>#N/A</v>
      </c>
      <c r="AJ56" s="96" t="e">
        <f ca="true">+IF(AND(ISNUMBER(OFFSET('Sanitation Data'!$F$12,0,10*ROW('Sanitation Data'!F50))),'Data Summary'!CY56="Yes"),OFFSET('Sanitation Data'!$F$12,0,10*ROW('Sanitation Data'!F50)),NA())</f>
        <v>#N/A</v>
      </c>
      <c r="AK56" s="96" t="e">
        <f ca="true">+IF(AND(ISNUMBER(OFFSET('Sanitation Data'!$G$4,0,10*ROW('Sanitation Data'!G50))),'Data Summary'!CZ56="Yes"),100-OFFSET('Sanitation Data'!$G$4,0,10*ROW('Sanitation Data'!G50)),NA())</f>
        <v>#N/A</v>
      </c>
      <c r="AL56" s="96" t="e">
        <f ca="true">+IF(AND(ISNUMBER(OFFSET('Sanitation Data'!$G$6,0,10*ROW('Sanitation Data'!G50))),'Data Summary'!DA56="Yes"),OFFSET('Sanitation Data'!$G$6,0,10*ROW('Sanitation Data'!G50)),NA())</f>
        <v>#N/A</v>
      </c>
      <c r="AM56" s="96" t="e">
        <f ca="true">+IF(AND(ISNUMBER(OFFSET('Sanitation Data'!$G$10,0,10*ROW('Sanitation Data'!G50))),'Data Summary'!DB56="Yes"),OFFSET('Sanitation Data'!$G$10,0,10*ROW('Sanitation Data'!G50)),NA())</f>
        <v>#N/A</v>
      </c>
      <c r="AN56" s="96" t="e">
        <f ca="true">+IF(AND(ISNUMBER(OFFSET('Sanitation Data'!$G$11,0,10*ROW('Sanitation Data'!G50))),'Data Summary'!DC56="Yes"),OFFSET('Sanitation Data'!$G$11,0,10*ROW('Sanitation Data'!G50)),NA())</f>
        <v>#N/A</v>
      </c>
      <c r="AO56" s="96" t="e">
        <f ca="true">+IF(AND(ISNUMBER(OFFSET('Sanitation Data'!$G$12,0,10*ROW('Sanitation Data'!G50))),'Data Summary'!DD56="Yes"),OFFSET('Sanitation Data'!$G$12,0,10*ROW('Sanitation Data'!G50)),NA())</f>
        <v>#N/A</v>
      </c>
      <c r="AP56" s="96" t="e">
        <f ca="true">+IF(AND(ISNUMBER(OFFSET('Sanitation Data'!$H$4,0,10*ROW('Sanitation Data'!H50))),'Data Summary'!DE56="Yes"),100-OFFSET('Sanitation Data'!$H$4,0,10*ROW('Sanitation Data'!H50)),NA())</f>
        <v>#N/A</v>
      </c>
      <c r="AQ56" s="96" t="e">
        <f ca="true">+IF(AND(ISNUMBER(OFFSET('Sanitation Data'!$H$6,0,10*ROW('Sanitation Data'!H50))),'Data Summary'!DF56="Yes"),OFFSET('Sanitation Data'!$H$6,0,10*ROW('Sanitation Data'!H50)),NA())</f>
        <v>#N/A</v>
      </c>
      <c r="AR56" s="96" t="e">
        <f ca="true">+IF(AND(ISNUMBER(OFFSET('Sanitation Data'!$H$10,0,10*ROW('Sanitation Data'!H50))),'Data Summary'!DG56="Yes"),OFFSET('Sanitation Data'!$H$10,0,10*ROW('Sanitation Data'!H50)),NA())</f>
        <v>#N/A</v>
      </c>
      <c r="AS56" s="96" t="e">
        <f ca="true">+IF(AND(ISNUMBER(OFFSET('Sanitation Data'!$H$11,0,10*ROW('Sanitation Data'!H50))),'Data Summary'!DH56="Yes"),OFFSET('Sanitation Data'!$H$11,0,10*ROW('Sanitation Data'!H50)),NA())</f>
        <v>#N/A</v>
      </c>
      <c r="AT56" s="96" t="e">
        <f ca="true">+IF(AND(ISNUMBER(OFFSET('Sanitation Data'!$H$12,0,10*ROW('Sanitation Data'!H50))),'Data Summary'!DI56="Yes"),OFFSET('Sanitation Data'!$H$12,0,10*ROW('Sanitation Data'!H50)),NA())</f>
        <v>#N/A</v>
      </c>
      <c r="AU56" s="96" t="e">
        <f ca="true">+IF(AND(ISNUMBER(OFFSET('Sanitation Data'!$I$4,0,10*ROW('Sanitation Data'!I50))),'Data Summary'!DJ56="Yes"),100-OFFSET('Sanitation Data'!$I$4,0,10*ROW('Sanitation Data'!I50)),NA())</f>
        <v>#N/A</v>
      </c>
      <c r="AV56" s="96" t="e">
        <f ca="true">+IF(AND(ISNUMBER(OFFSET('Sanitation Data'!$I$6,0,10*ROW('Sanitation Data'!I50))),'Data Summary'!DK56="Yes"),OFFSET('Sanitation Data'!$I$6,0,10*ROW('Sanitation Data'!I50)),NA())</f>
        <v>#N/A</v>
      </c>
      <c r="AW56" s="96" t="e">
        <f ca="true">+IF(AND(ISNUMBER(OFFSET('Sanitation Data'!$I$10,0,10*ROW('Sanitation Data'!I50))),'Data Summary'!DL56="Yes"),OFFSET('Sanitation Data'!$I$10,0,10*ROW('Sanitation Data'!I50)),NA())</f>
        <v>#N/A</v>
      </c>
      <c r="AX56" s="96" t="e">
        <f ca="true">+IF(AND(ISNUMBER(OFFSET('Sanitation Data'!$I$11,0,10*ROW('Sanitation Data'!I50))),'Data Summary'!DM56="Yes"),OFFSET('Sanitation Data'!$I$11,0,10*ROW('Sanitation Data'!I50)),NA())</f>
        <v>#N/A</v>
      </c>
      <c r="AY56" s="96" t="e">
        <f ca="true">+IF(AND(ISNUMBER(OFFSET('Sanitation Data'!$I$12,0,10*ROW('Sanitation Data'!I50))),'Data Summary'!DN56="Yes"),OFFSET('Sanitation Data'!$I$12,0,10*ROW('Sanitation Data'!I50)),NA())</f>
        <v>#N/A</v>
      </c>
      <c r="AZ56" s="97" t="e">
        <f ca="true">+IF(AND(ISNUMBER(OFFSET('Hygiene Data'!$D$5,0,10*ROW('Hygiene Data'!D50))),'Data Summary'!DO56="Yes"),OFFSET('Hygiene Data'!$D$5,0,10*ROW('Hygiene Data'!D50)),NA())</f>
        <v>#N/A</v>
      </c>
      <c r="BA56" s="97" t="e">
        <f ca="true">+IF(AND(ISNUMBER(OFFSET('Hygiene Data'!$D$7,0,10*ROW('Hygiene Data'!D50))),'Data Summary'!DP56="Yes"),OFFSET('Hygiene Data'!$D$7,0,10*ROW('Hygiene Data'!D50)),NA())</f>
        <v>#N/A</v>
      </c>
      <c r="BB56" s="97" t="e">
        <f ca="true">+IF(AND(ISNUMBER(OFFSET('Hygiene Data'!$D$9,0,10*ROW('Hygiene Data'!D50))),'Data Summary'!DQ56="Yes"),OFFSET('Hygiene Data'!$D$9,0,10*ROW('Hygiene Data'!D50)),NA())</f>
        <v>#N/A</v>
      </c>
      <c r="BC56" s="97" t="e">
        <f ca="true">+IF(AND(ISNUMBER(OFFSET('Hygiene Data'!$E$5,0,10*ROW('Hygiene Data'!E50))),'Data Summary'!DR56="Yes"),OFFSET('Hygiene Data'!$E$5,0,10*ROW('Hygiene Data'!E50)),NA())</f>
        <v>#N/A</v>
      </c>
      <c r="BD56" s="97" t="e">
        <f ca="true">+IF(AND(ISNUMBER(OFFSET('Hygiene Data'!$E$7,0,10*ROW('Hygiene Data'!E50))),'Data Summary'!DS56="Yes"),OFFSET('Hygiene Data'!$E$7,0,10*ROW('Hygiene Data'!E50)),NA())</f>
        <v>#N/A</v>
      </c>
      <c r="BE56" s="97" t="e">
        <f ca="true">+IF(AND(ISNUMBER(OFFSET('Hygiene Data'!$E$9,0,10*ROW('Hygiene Data'!E50))),'Data Summary'!DT56="Yes"),OFFSET('Hygiene Data'!$E$9,0,10*ROW('Hygiene Data'!E50)),NA())</f>
        <v>#N/A</v>
      </c>
      <c r="BF56" s="97" t="e">
        <f ca="true">+IF(AND(ISNUMBER(OFFSET('Hygiene Data'!$F$5,0,10*ROW('Hygiene Data'!F50))),'Data Summary'!DU56="Yes"),OFFSET('Hygiene Data'!$F$5,0,10*ROW('Hygiene Data'!F50)),NA())</f>
        <v>#N/A</v>
      </c>
      <c r="BG56" s="97" t="e">
        <f ca="true">+IF(AND(ISNUMBER(OFFSET('Hygiene Data'!$F$7,0,10*ROW('Hygiene Data'!F50))),'Data Summary'!DV56="Yes"),OFFSET('Hygiene Data'!$F$7,0,10*ROW('Hygiene Data'!F50)),NA())</f>
        <v>#N/A</v>
      </c>
      <c r="BH56" s="97" t="e">
        <f ca="true">+IF(AND(ISNUMBER(OFFSET('Hygiene Data'!$F$9,0,10*ROW('Hygiene Data'!F50))),'Data Summary'!DW56="Yes"),OFFSET('Hygiene Data'!$F$9,0,10*ROW('Hygiene Data'!F50)),NA())</f>
        <v>#N/A</v>
      </c>
      <c r="BI56" s="97" t="e">
        <f ca="true">+IF(AND(ISNUMBER(OFFSET('Hygiene Data'!$G$5,0,10*ROW('Hygiene Data'!G50))),'Data Summary'!DX56="Yes"),OFFSET('Hygiene Data'!$G$5,0,10*ROW('Hygiene Data'!G50)),NA())</f>
        <v>#N/A</v>
      </c>
      <c r="BJ56" s="97" t="e">
        <f ca="true">+IF(AND(ISNUMBER(OFFSET('Hygiene Data'!$G$7,0,10*ROW('Hygiene Data'!G50))),'Data Summary'!DY56="Yes"),OFFSET('Hygiene Data'!$G$7,0,10*ROW('Hygiene Data'!G50)),NA())</f>
        <v>#N/A</v>
      </c>
      <c r="BK56" s="97" t="e">
        <f ca="true">+IF(AND(ISNUMBER(OFFSET('Hygiene Data'!$G$9,0,10*ROW('Hygiene Data'!G50))),'Data Summary'!DZ56="Yes"),OFFSET('Hygiene Data'!$G$9,0,10*ROW('Hygiene Data'!G50)),NA())</f>
        <v>#N/A</v>
      </c>
      <c r="BL56" s="97" t="e">
        <f ca="true">+IF(AND(ISNUMBER(OFFSET('Hygiene Data'!$H$5,0,10*ROW('Hygiene Data'!H50))),'Data Summary'!EA56="Yes"),OFFSET('Hygiene Data'!$H$5,0,10*ROW('Hygiene Data'!H50)),NA())</f>
        <v>#N/A</v>
      </c>
      <c r="BM56" s="97" t="e">
        <f ca="true">+IF(AND(ISNUMBER(OFFSET('Hygiene Data'!$H$7,0,10*ROW('Hygiene Data'!H50))),'Data Summary'!EB56="Yes"),OFFSET('Hygiene Data'!$H$7,0,10*ROW('Hygiene Data'!H50)),NA())</f>
        <v>#N/A</v>
      </c>
      <c r="BN56" s="97" t="e">
        <f ca="true">+IF(AND(ISNUMBER(OFFSET('Hygiene Data'!$H$9,0,10*ROW('Hygiene Data'!H50))),'Data Summary'!EC56="Yes"),OFFSET('Hygiene Data'!$H$9,0,10*ROW('Hygiene Data'!H50)),NA())</f>
        <v>#N/A</v>
      </c>
      <c r="BO56" s="97" t="e">
        <f ca="true">+IF(AND(ISNUMBER(OFFSET('Hygiene Data'!$I$5,0,10*ROW('Hygiene Data'!I50))),'Data Summary'!ED56="Yes"),OFFSET('Hygiene Data'!$I$5,0,10*ROW('Hygiene Data'!I50)),NA())</f>
        <v>#N/A</v>
      </c>
      <c r="BP56" s="97" t="e">
        <f ca="true">+IF(AND(ISNUMBER(OFFSET('Hygiene Data'!$I$7,0,10*ROW('Hygiene Data'!I50))),'Data Summary'!EE56="Yes"),OFFSET('Hygiene Data'!$I$7,0,10*ROW('Hygiene Data'!I50)),NA())</f>
        <v>#N/A</v>
      </c>
      <c r="BQ56" s="97"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6" t="str">
        <f ca="true">+IF(ISTEXT('Data Summary'!B57),'Data Summary'!B57,"")</f>
        <v/>
      </c>
      <c r="C57" s="330" t="e">
        <f ca="true">+VALUE('Data Summary'!C57)</f>
        <v>#VALUE!</v>
      </c>
      <c r="D57" s="95" t="e">
        <f ca="true">+IF(AND(ISNUMBER(OFFSET('Water Data'!$D$4,0,10*ROW('Water Data'!D51))),'Data Summary'!BS57="Yes"),100-OFFSET('Water Data'!$D$4,0,10*ROW('Water Data'!D51)),NA())</f>
        <v>#N/A</v>
      </c>
      <c r="E57" s="95" t="e">
        <f ca="true">+IF(AND(ISNUMBER(OFFSET('Water Data'!$D$6,0,10*ROW('Water Data'!D51))),'Data Summary'!BT57="Yes"),OFFSET('Water Data'!$D$6,0,10*ROW('Water Data'!D51)),NA())</f>
        <v>#N/A</v>
      </c>
      <c r="F57" s="95" t="e">
        <f ca="true">+IF(AND(ISNUMBER(OFFSET('Water Data'!$D$9,0,10*ROW('Water Data'!D51))),'Data Summary'!BU57="Yes"),OFFSET('Water Data'!$D$9,0,10*ROW('Water Data'!D51)),NA())</f>
        <v>#N/A</v>
      </c>
      <c r="G57" s="95" t="e">
        <f ca="true">+IF(AND(ISNUMBER(OFFSET('Water Data'!$E$4,0,10*ROW('Water Data'!E51))),'Data Summary'!BV57="Yes"),100-OFFSET('Water Data'!$E$4,0,10*ROW('Water Data'!E51)),NA())</f>
        <v>#N/A</v>
      </c>
      <c r="H57" s="95" t="e">
        <f ca="true">+IF(AND(ISNUMBER(OFFSET('Water Data'!$E$6,0,10*ROW('Water Data'!E51))),'Data Summary'!BW57="Yes"),OFFSET('Water Data'!$E$6,0,10*ROW('Water Data'!E51)),NA())</f>
        <v>#N/A</v>
      </c>
      <c r="I57" s="95" t="e">
        <f ca="true">+IF(AND(ISNUMBER(OFFSET('Water Data'!$E$9,0,10*ROW('Water Data'!E51))),'Data Summary'!BX57="Yes"),OFFSET('Water Data'!$E$9,0,10*ROW('Water Data'!E51)),NA())</f>
        <v>#N/A</v>
      </c>
      <c r="J57" s="95" t="e">
        <f ca="true">+IF(AND(ISNUMBER(OFFSET('Water Data'!$F$4,0,10*ROW('Water Data'!F51))),'Data Summary'!BY57="Yes"),100-OFFSET('Water Data'!$F$4,0,10*ROW('Water Data'!F51)),NA())</f>
        <v>#N/A</v>
      </c>
      <c r="K57" s="95" t="e">
        <f ca="true">+IF(AND(ISNUMBER(OFFSET('Water Data'!$F$6,0,10*ROW('Water Data'!F51))),'Data Summary'!BZ57="Yes"),OFFSET('Water Data'!$F$6,0,10*ROW('Water Data'!F51)),NA())</f>
        <v>#N/A</v>
      </c>
      <c r="L57" s="95" t="e">
        <f ca="true">+IF(AND(ISNUMBER(OFFSET('Water Data'!$F$9,0,10*ROW('Water Data'!F51))),'Data Summary'!CA57="Yes"),OFFSET('Water Data'!$F$9,0,10*ROW('Water Data'!F51)),NA())</f>
        <v>#N/A</v>
      </c>
      <c r="M57" s="95" t="e">
        <f ca="true">+IF(AND(ISNUMBER(OFFSET('Water Data'!$G$4,0,10*ROW('Water Data'!G51))),'Data Summary'!CB57="Yes"),100-OFFSET('Water Data'!$G$4,0,10*ROW('Water Data'!G51)),NA())</f>
        <v>#N/A</v>
      </c>
      <c r="N57" s="95" t="e">
        <f ca="true">+IF(AND(ISNUMBER(OFFSET('Water Data'!$G$6,0,10*ROW('Water Data'!G51))),'Data Summary'!CC57="Yes"),OFFSET('Water Data'!$G$6,0,10*ROW('Water Data'!G51)),NA())</f>
        <v>#N/A</v>
      </c>
      <c r="O57" s="95" t="e">
        <f ca="true">+IF(AND(ISNUMBER(OFFSET('Water Data'!$G$9,0,10*ROW('Water Data'!G51))),'Data Summary'!CD57="Yes"),OFFSET('Water Data'!$G$9,0,10*ROW('Water Data'!G51)),NA())</f>
        <v>#N/A</v>
      </c>
      <c r="P57" s="95" t="e">
        <f ca="true">+IF(AND(ISNUMBER(OFFSET('Water Data'!$H$4,0,10*ROW('Water Data'!H51))),'Data Summary'!CE57="Yes"),100-OFFSET('Water Data'!$H$4,0,10*ROW('Water Data'!H51)),NA())</f>
        <v>#N/A</v>
      </c>
      <c r="Q57" s="95" t="e">
        <f ca="true">+IF(AND(ISNUMBER(OFFSET('Water Data'!$H$6,0,10*ROW('Water Data'!H51))),'Data Summary'!CF57="Yes"),OFFSET('Water Data'!$H$6,0,10*ROW('Water Data'!H51)),NA())</f>
        <v>#N/A</v>
      </c>
      <c r="R57" s="95" t="e">
        <f ca="true">+IF(AND(ISNUMBER(OFFSET('Water Data'!$H$9,0,10*ROW('Water Data'!H51))),'Data Summary'!CG57="Yes"),OFFSET('Water Data'!$H$9,0,10*ROW('Water Data'!H51)),NA())</f>
        <v>#N/A</v>
      </c>
      <c r="S57" s="95" t="e">
        <f ca="true">+IF(AND(ISNUMBER(OFFSET('Water Data'!$I$4,0,10*ROW('Water Data'!I51))),'Data Summary'!CH57="Yes"),100-OFFSET('Water Data'!$I$4,0,10*ROW('Water Data'!I51)),NA())</f>
        <v>#N/A</v>
      </c>
      <c r="T57" s="95" t="e">
        <f ca="true">+IF(AND(ISNUMBER(OFFSET('Water Data'!$I$6,0,10*ROW('Water Data'!I51))),'Data Summary'!CI57="Yes"),OFFSET('Water Data'!$I$6,0,10*ROW('Water Data'!I51)),NA())</f>
        <v>#N/A</v>
      </c>
      <c r="U57" s="95" t="e">
        <f ca="true">+IF(AND(ISNUMBER(OFFSET('Water Data'!$I$9,0,10*ROW('Water Data'!I51))),'Data Summary'!CJ57="Yes"),OFFSET('Water Data'!$I$9,0,10*ROW('Water Data'!I51)),NA())</f>
        <v>#N/A</v>
      </c>
      <c r="V57" s="96" t="e">
        <f ca="true">+IF(AND(ISNUMBER(OFFSET('Sanitation Data'!$D$4,0,10*ROW('Sanitation Data'!D51))),'Data Summary'!CK57="Yes"),100-OFFSET('Sanitation Data'!$D$4,0,10*ROW('Sanitation Data'!D51)),NA())</f>
        <v>#N/A</v>
      </c>
      <c r="W57" s="96" t="e">
        <f ca="true">+IF(AND(ISNUMBER(OFFSET('Sanitation Data'!$D$6,0,10*ROW('Sanitation Data'!D51))),'Data Summary'!CL57="Yes"),OFFSET('Sanitation Data'!$D$6,0,10*ROW('Sanitation Data'!D51)),NA())</f>
        <v>#N/A</v>
      </c>
      <c r="X57" s="96" t="e">
        <f ca="true">+IF(AND(ISNUMBER(OFFSET('Sanitation Data'!$D$10,0,10*ROW('Sanitation Data'!D51))),'Data Summary'!CM57="Yes"),OFFSET('Sanitation Data'!$D$10,0,10*ROW('Sanitation Data'!D51)),NA())</f>
        <v>#N/A</v>
      </c>
      <c r="Y57" s="96" t="e">
        <f ca="true">+IF(AND(ISNUMBER(OFFSET('Sanitation Data'!$D$11,0,10*ROW('Sanitation Data'!D51))),'Data Summary'!CN57="Yes"),OFFSET('Sanitation Data'!$D$11,0,10*ROW('Sanitation Data'!D51)),NA())</f>
        <v>#N/A</v>
      </c>
      <c r="Z57" s="96" t="e">
        <f ca="true">+IF(AND(ISNUMBER(OFFSET('Sanitation Data'!$D$12,0,10*ROW('Sanitation Data'!D51))),'Data Summary'!CO57="Yes"),OFFSET('Sanitation Data'!$D$12,0,10*ROW('Sanitation Data'!D51)),NA())</f>
        <v>#N/A</v>
      </c>
      <c r="AA57" s="96" t="e">
        <f ca="true">+IF(AND(ISNUMBER(OFFSET('Sanitation Data'!$E$4,0,10*ROW('Sanitation Data'!E51))),'Data Summary'!CP57="Yes"),100-OFFSET('Sanitation Data'!$E$4,0,10*ROW('Sanitation Data'!E51)),NA())</f>
        <v>#N/A</v>
      </c>
      <c r="AB57" s="96" t="e">
        <f ca="true">+IF(AND(ISNUMBER(OFFSET('Sanitation Data'!$E$6,0,10*ROW('Sanitation Data'!E51))),'Data Summary'!CQ57="Yes"),OFFSET('Sanitation Data'!$E$6,0,10*ROW('Sanitation Data'!E51)),NA())</f>
        <v>#N/A</v>
      </c>
      <c r="AC57" s="96" t="e">
        <f ca="true">+IF(AND(ISNUMBER(OFFSET('Sanitation Data'!$E$10,0,10*ROW('Sanitation Data'!E51))),'Data Summary'!CR57="Yes"),OFFSET('Sanitation Data'!$E$10,0,10*ROW('Sanitation Data'!E51)),NA())</f>
        <v>#N/A</v>
      </c>
      <c r="AD57" s="96" t="e">
        <f ca="true">+IF(AND(ISNUMBER(OFFSET('Sanitation Data'!$E$11,0,10*ROW('Sanitation Data'!E51))),'Data Summary'!CS57="Yes"),OFFSET('Sanitation Data'!$E$11,0,10*ROW('Sanitation Data'!E51)),NA())</f>
        <v>#N/A</v>
      </c>
      <c r="AE57" s="96" t="e">
        <f ca="true">+IF(AND(ISNUMBER(OFFSET('Sanitation Data'!$E$12,0,10*ROW('Sanitation Data'!E51))),'Data Summary'!CT57="Yes"),OFFSET('Sanitation Data'!$E$12,0,10*ROW('Sanitation Data'!E51)),NA())</f>
        <v>#N/A</v>
      </c>
      <c r="AF57" s="96" t="e">
        <f ca="true">+IF(AND(ISNUMBER(OFFSET('Sanitation Data'!$F$4,0,10*ROW('Sanitation Data'!F51))),'Data Summary'!CU57="Yes"),100-OFFSET('Sanitation Data'!$F$4,0,10*ROW('Sanitation Data'!F51)),NA())</f>
        <v>#N/A</v>
      </c>
      <c r="AG57" s="96" t="e">
        <f ca="true">+IF(AND(ISNUMBER(OFFSET('Sanitation Data'!$F$6,0,10*ROW('Sanitation Data'!F51))),'Data Summary'!CV57="Yes"),OFFSET('Sanitation Data'!$F$6,0,10*ROW('Sanitation Data'!F51)),NA())</f>
        <v>#N/A</v>
      </c>
      <c r="AH57" s="96" t="e">
        <f ca="true">+IF(AND(ISNUMBER(OFFSET('Sanitation Data'!$F$10,0,10*ROW('Sanitation Data'!F51))),'Data Summary'!CW57="Yes"),OFFSET('Sanitation Data'!$F$10,0,10*ROW('Sanitation Data'!F51)),NA())</f>
        <v>#N/A</v>
      </c>
      <c r="AI57" s="96" t="e">
        <f ca="true">+IF(AND(ISNUMBER(OFFSET('Sanitation Data'!$F$11,0,10*ROW('Sanitation Data'!F51))),'Data Summary'!CX57="Yes"),OFFSET('Sanitation Data'!$F$11,0,10*ROW('Sanitation Data'!F51)),NA())</f>
        <v>#N/A</v>
      </c>
      <c r="AJ57" s="96" t="e">
        <f ca="true">+IF(AND(ISNUMBER(OFFSET('Sanitation Data'!$F$12,0,10*ROW('Sanitation Data'!F51))),'Data Summary'!CY57="Yes"),OFFSET('Sanitation Data'!$F$12,0,10*ROW('Sanitation Data'!F51)),NA())</f>
        <v>#N/A</v>
      </c>
      <c r="AK57" s="96" t="e">
        <f ca="true">+IF(AND(ISNUMBER(OFFSET('Sanitation Data'!$G$4,0,10*ROW('Sanitation Data'!G51))),'Data Summary'!CZ57="Yes"),100-OFFSET('Sanitation Data'!$G$4,0,10*ROW('Sanitation Data'!G51)),NA())</f>
        <v>#N/A</v>
      </c>
      <c r="AL57" s="96" t="e">
        <f ca="true">+IF(AND(ISNUMBER(OFFSET('Sanitation Data'!$G$6,0,10*ROW('Sanitation Data'!G51))),'Data Summary'!DA57="Yes"),OFFSET('Sanitation Data'!$G$6,0,10*ROW('Sanitation Data'!G51)),NA())</f>
        <v>#N/A</v>
      </c>
      <c r="AM57" s="96" t="e">
        <f ca="true">+IF(AND(ISNUMBER(OFFSET('Sanitation Data'!$G$10,0,10*ROW('Sanitation Data'!G51))),'Data Summary'!DB57="Yes"),OFFSET('Sanitation Data'!$G$10,0,10*ROW('Sanitation Data'!G51)),NA())</f>
        <v>#N/A</v>
      </c>
      <c r="AN57" s="96" t="e">
        <f ca="true">+IF(AND(ISNUMBER(OFFSET('Sanitation Data'!$G$11,0,10*ROW('Sanitation Data'!G51))),'Data Summary'!DC57="Yes"),OFFSET('Sanitation Data'!$G$11,0,10*ROW('Sanitation Data'!G51)),NA())</f>
        <v>#N/A</v>
      </c>
      <c r="AO57" s="96" t="e">
        <f ca="true">+IF(AND(ISNUMBER(OFFSET('Sanitation Data'!$G$12,0,10*ROW('Sanitation Data'!G51))),'Data Summary'!DD57="Yes"),OFFSET('Sanitation Data'!$G$12,0,10*ROW('Sanitation Data'!G51)),NA())</f>
        <v>#N/A</v>
      </c>
      <c r="AP57" s="96" t="e">
        <f ca="true">+IF(AND(ISNUMBER(OFFSET('Sanitation Data'!$H$4,0,10*ROW('Sanitation Data'!H51))),'Data Summary'!DE57="Yes"),100-OFFSET('Sanitation Data'!$H$4,0,10*ROW('Sanitation Data'!H51)),NA())</f>
        <v>#N/A</v>
      </c>
      <c r="AQ57" s="96" t="e">
        <f ca="true">+IF(AND(ISNUMBER(OFFSET('Sanitation Data'!$H$6,0,10*ROW('Sanitation Data'!H51))),'Data Summary'!DF57="Yes"),OFFSET('Sanitation Data'!$H$6,0,10*ROW('Sanitation Data'!H51)),NA())</f>
        <v>#N/A</v>
      </c>
      <c r="AR57" s="96" t="e">
        <f ca="true">+IF(AND(ISNUMBER(OFFSET('Sanitation Data'!$H$10,0,10*ROW('Sanitation Data'!H51))),'Data Summary'!DG57="Yes"),OFFSET('Sanitation Data'!$H$10,0,10*ROW('Sanitation Data'!H51)),NA())</f>
        <v>#N/A</v>
      </c>
      <c r="AS57" s="96" t="e">
        <f ca="true">+IF(AND(ISNUMBER(OFFSET('Sanitation Data'!$H$11,0,10*ROW('Sanitation Data'!H51))),'Data Summary'!DH57="Yes"),OFFSET('Sanitation Data'!$H$11,0,10*ROW('Sanitation Data'!H51)),NA())</f>
        <v>#N/A</v>
      </c>
      <c r="AT57" s="96" t="e">
        <f ca="true">+IF(AND(ISNUMBER(OFFSET('Sanitation Data'!$H$12,0,10*ROW('Sanitation Data'!H51))),'Data Summary'!DI57="Yes"),OFFSET('Sanitation Data'!$H$12,0,10*ROW('Sanitation Data'!H51)),NA())</f>
        <v>#N/A</v>
      </c>
      <c r="AU57" s="96" t="e">
        <f ca="true">+IF(AND(ISNUMBER(OFFSET('Sanitation Data'!$I$4,0,10*ROW('Sanitation Data'!I51))),'Data Summary'!DJ57="Yes"),100-OFFSET('Sanitation Data'!$I$4,0,10*ROW('Sanitation Data'!I51)),NA())</f>
        <v>#N/A</v>
      </c>
      <c r="AV57" s="96" t="e">
        <f ca="true">+IF(AND(ISNUMBER(OFFSET('Sanitation Data'!$I$6,0,10*ROW('Sanitation Data'!I51))),'Data Summary'!DK57="Yes"),OFFSET('Sanitation Data'!$I$6,0,10*ROW('Sanitation Data'!I51)),NA())</f>
        <v>#N/A</v>
      </c>
      <c r="AW57" s="96" t="e">
        <f ca="true">+IF(AND(ISNUMBER(OFFSET('Sanitation Data'!$I$10,0,10*ROW('Sanitation Data'!I51))),'Data Summary'!DL57="Yes"),OFFSET('Sanitation Data'!$I$10,0,10*ROW('Sanitation Data'!I51)),NA())</f>
        <v>#N/A</v>
      </c>
      <c r="AX57" s="96" t="e">
        <f ca="true">+IF(AND(ISNUMBER(OFFSET('Sanitation Data'!$I$11,0,10*ROW('Sanitation Data'!I51))),'Data Summary'!DM57="Yes"),OFFSET('Sanitation Data'!$I$11,0,10*ROW('Sanitation Data'!I51)),NA())</f>
        <v>#N/A</v>
      </c>
      <c r="AY57" s="96" t="e">
        <f ca="true">+IF(AND(ISNUMBER(OFFSET('Sanitation Data'!$I$12,0,10*ROW('Sanitation Data'!I51))),'Data Summary'!DN57="Yes"),OFFSET('Sanitation Data'!$I$12,0,10*ROW('Sanitation Data'!I51)),NA())</f>
        <v>#N/A</v>
      </c>
      <c r="AZ57" s="97" t="e">
        <f ca="true">+IF(AND(ISNUMBER(OFFSET('Hygiene Data'!$D$5,0,10*ROW('Hygiene Data'!D51))),'Data Summary'!DO57="Yes"),OFFSET('Hygiene Data'!$D$5,0,10*ROW('Hygiene Data'!D51)),NA())</f>
        <v>#N/A</v>
      </c>
      <c r="BA57" s="97" t="e">
        <f ca="true">+IF(AND(ISNUMBER(OFFSET('Hygiene Data'!$D$7,0,10*ROW('Hygiene Data'!D51))),'Data Summary'!DP57="Yes"),OFFSET('Hygiene Data'!$D$7,0,10*ROW('Hygiene Data'!D51)),NA())</f>
        <v>#N/A</v>
      </c>
      <c r="BB57" s="97" t="e">
        <f ca="true">+IF(AND(ISNUMBER(OFFSET('Hygiene Data'!$D$9,0,10*ROW('Hygiene Data'!D51))),'Data Summary'!DQ57="Yes"),OFFSET('Hygiene Data'!$D$9,0,10*ROW('Hygiene Data'!D51)),NA())</f>
        <v>#N/A</v>
      </c>
      <c r="BC57" s="97" t="e">
        <f ca="true">+IF(AND(ISNUMBER(OFFSET('Hygiene Data'!$E$5,0,10*ROW('Hygiene Data'!E51))),'Data Summary'!DR57="Yes"),OFFSET('Hygiene Data'!$E$5,0,10*ROW('Hygiene Data'!E51)),NA())</f>
        <v>#N/A</v>
      </c>
      <c r="BD57" s="97" t="e">
        <f ca="true">+IF(AND(ISNUMBER(OFFSET('Hygiene Data'!$E$7,0,10*ROW('Hygiene Data'!E51))),'Data Summary'!DS57="Yes"),OFFSET('Hygiene Data'!$E$7,0,10*ROW('Hygiene Data'!E51)),NA())</f>
        <v>#N/A</v>
      </c>
      <c r="BE57" s="97" t="e">
        <f ca="true">+IF(AND(ISNUMBER(OFFSET('Hygiene Data'!$E$9,0,10*ROW('Hygiene Data'!E51))),'Data Summary'!DT57="Yes"),OFFSET('Hygiene Data'!$E$9,0,10*ROW('Hygiene Data'!E51)),NA())</f>
        <v>#N/A</v>
      </c>
      <c r="BF57" s="97" t="e">
        <f ca="true">+IF(AND(ISNUMBER(OFFSET('Hygiene Data'!$F$5,0,10*ROW('Hygiene Data'!F51))),'Data Summary'!DU57="Yes"),OFFSET('Hygiene Data'!$F$5,0,10*ROW('Hygiene Data'!F51)),NA())</f>
        <v>#N/A</v>
      </c>
      <c r="BG57" s="97" t="e">
        <f ca="true">+IF(AND(ISNUMBER(OFFSET('Hygiene Data'!$F$7,0,10*ROW('Hygiene Data'!F51))),'Data Summary'!DV57="Yes"),OFFSET('Hygiene Data'!$F$7,0,10*ROW('Hygiene Data'!F51)),NA())</f>
        <v>#N/A</v>
      </c>
      <c r="BH57" s="97" t="e">
        <f ca="true">+IF(AND(ISNUMBER(OFFSET('Hygiene Data'!$F$9,0,10*ROW('Hygiene Data'!F51))),'Data Summary'!DW57="Yes"),OFFSET('Hygiene Data'!$F$9,0,10*ROW('Hygiene Data'!F51)),NA())</f>
        <v>#N/A</v>
      </c>
      <c r="BI57" s="97" t="e">
        <f ca="true">+IF(AND(ISNUMBER(OFFSET('Hygiene Data'!$G$5,0,10*ROW('Hygiene Data'!G51))),'Data Summary'!DX57="Yes"),OFFSET('Hygiene Data'!$G$5,0,10*ROW('Hygiene Data'!G51)),NA())</f>
        <v>#N/A</v>
      </c>
      <c r="BJ57" s="97" t="e">
        <f ca="true">+IF(AND(ISNUMBER(OFFSET('Hygiene Data'!$G$7,0,10*ROW('Hygiene Data'!G51))),'Data Summary'!DY57="Yes"),OFFSET('Hygiene Data'!$G$7,0,10*ROW('Hygiene Data'!G51)),NA())</f>
        <v>#N/A</v>
      </c>
      <c r="BK57" s="97" t="e">
        <f ca="true">+IF(AND(ISNUMBER(OFFSET('Hygiene Data'!$G$9,0,10*ROW('Hygiene Data'!G51))),'Data Summary'!DZ57="Yes"),OFFSET('Hygiene Data'!$G$9,0,10*ROW('Hygiene Data'!G51)),NA())</f>
        <v>#N/A</v>
      </c>
      <c r="BL57" s="97" t="e">
        <f ca="true">+IF(AND(ISNUMBER(OFFSET('Hygiene Data'!$H$5,0,10*ROW('Hygiene Data'!H51))),'Data Summary'!EA57="Yes"),OFFSET('Hygiene Data'!$H$5,0,10*ROW('Hygiene Data'!H51)),NA())</f>
        <v>#N/A</v>
      </c>
      <c r="BM57" s="97" t="e">
        <f ca="true">+IF(AND(ISNUMBER(OFFSET('Hygiene Data'!$H$7,0,10*ROW('Hygiene Data'!H51))),'Data Summary'!EB57="Yes"),OFFSET('Hygiene Data'!$H$7,0,10*ROW('Hygiene Data'!H51)),NA())</f>
        <v>#N/A</v>
      </c>
      <c r="BN57" s="97" t="e">
        <f ca="true">+IF(AND(ISNUMBER(OFFSET('Hygiene Data'!$H$9,0,10*ROW('Hygiene Data'!H51))),'Data Summary'!EC57="Yes"),OFFSET('Hygiene Data'!$H$9,0,10*ROW('Hygiene Data'!H51)),NA())</f>
        <v>#N/A</v>
      </c>
      <c r="BO57" s="97" t="e">
        <f ca="true">+IF(AND(ISNUMBER(OFFSET('Hygiene Data'!$I$5,0,10*ROW('Hygiene Data'!I51))),'Data Summary'!ED57="Yes"),OFFSET('Hygiene Data'!$I$5,0,10*ROW('Hygiene Data'!I51)),NA())</f>
        <v>#N/A</v>
      </c>
      <c r="BP57" s="97" t="e">
        <f ca="true">+IF(AND(ISNUMBER(OFFSET('Hygiene Data'!$I$7,0,10*ROW('Hygiene Data'!I51))),'Data Summary'!EE57="Yes"),OFFSET('Hygiene Data'!$I$7,0,10*ROW('Hygiene Data'!I51)),NA())</f>
        <v>#N/A</v>
      </c>
      <c r="BQ57" s="97"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6" t="str">
        <f ca="true">+IF(ISTEXT('Data Summary'!B58),'Data Summary'!B58,"")</f>
        <v/>
      </c>
      <c r="C58" s="330" t="e">
        <f ca="true">+VALUE('Data Summary'!C58)</f>
        <v>#VALUE!</v>
      </c>
      <c r="D58" s="95" t="e">
        <f ca="true">+IF(AND(ISNUMBER(OFFSET('Water Data'!$D$4,0,10*ROW('Water Data'!D52))),'Data Summary'!BS58="Yes"),100-OFFSET('Water Data'!$D$4,0,10*ROW('Water Data'!D52)),NA())</f>
        <v>#N/A</v>
      </c>
      <c r="E58" s="95" t="e">
        <f ca="true">+IF(AND(ISNUMBER(OFFSET('Water Data'!$D$6,0,10*ROW('Water Data'!D52))),'Data Summary'!BT58="Yes"),OFFSET('Water Data'!$D$6,0,10*ROW('Water Data'!D52)),NA())</f>
        <v>#N/A</v>
      </c>
      <c r="F58" s="95" t="e">
        <f ca="true">+IF(AND(ISNUMBER(OFFSET('Water Data'!$D$9,0,10*ROW('Water Data'!D52))),'Data Summary'!BU58="Yes"),OFFSET('Water Data'!$D$9,0,10*ROW('Water Data'!D52)),NA())</f>
        <v>#N/A</v>
      </c>
      <c r="G58" s="95" t="e">
        <f ca="true">+IF(AND(ISNUMBER(OFFSET('Water Data'!$E$4,0,10*ROW('Water Data'!E52))),'Data Summary'!BV58="Yes"),100-OFFSET('Water Data'!$E$4,0,10*ROW('Water Data'!E52)),NA())</f>
        <v>#N/A</v>
      </c>
      <c r="H58" s="95" t="e">
        <f ca="true">+IF(AND(ISNUMBER(OFFSET('Water Data'!$E$6,0,10*ROW('Water Data'!E52))),'Data Summary'!BW58="Yes"),OFFSET('Water Data'!$E$6,0,10*ROW('Water Data'!E52)),NA())</f>
        <v>#N/A</v>
      </c>
      <c r="I58" s="95" t="e">
        <f ca="true">+IF(AND(ISNUMBER(OFFSET('Water Data'!$E$9,0,10*ROW('Water Data'!E52))),'Data Summary'!BX58="Yes"),OFFSET('Water Data'!$E$9,0,10*ROW('Water Data'!E52)),NA())</f>
        <v>#N/A</v>
      </c>
      <c r="J58" s="95" t="e">
        <f ca="true">+IF(AND(ISNUMBER(OFFSET('Water Data'!$F$4,0,10*ROW('Water Data'!F52))),'Data Summary'!BY58="Yes"),100-OFFSET('Water Data'!$F$4,0,10*ROW('Water Data'!F52)),NA())</f>
        <v>#N/A</v>
      </c>
      <c r="K58" s="95" t="e">
        <f ca="true">+IF(AND(ISNUMBER(OFFSET('Water Data'!$F$6,0,10*ROW('Water Data'!F52))),'Data Summary'!BZ58="Yes"),OFFSET('Water Data'!$F$6,0,10*ROW('Water Data'!F52)),NA())</f>
        <v>#N/A</v>
      </c>
      <c r="L58" s="95" t="e">
        <f ca="true">+IF(AND(ISNUMBER(OFFSET('Water Data'!$F$9,0,10*ROW('Water Data'!F52))),'Data Summary'!CA58="Yes"),OFFSET('Water Data'!$F$9,0,10*ROW('Water Data'!F52)),NA())</f>
        <v>#N/A</v>
      </c>
      <c r="M58" s="95" t="e">
        <f ca="true">+IF(AND(ISNUMBER(OFFSET('Water Data'!$G$4,0,10*ROW('Water Data'!G52))),'Data Summary'!CB58="Yes"),100-OFFSET('Water Data'!$G$4,0,10*ROW('Water Data'!G52)),NA())</f>
        <v>#N/A</v>
      </c>
      <c r="N58" s="95" t="e">
        <f ca="true">+IF(AND(ISNUMBER(OFFSET('Water Data'!$G$6,0,10*ROW('Water Data'!G52))),'Data Summary'!CC58="Yes"),OFFSET('Water Data'!$G$6,0,10*ROW('Water Data'!G52)),NA())</f>
        <v>#N/A</v>
      </c>
      <c r="O58" s="95" t="e">
        <f ca="true">+IF(AND(ISNUMBER(OFFSET('Water Data'!$G$9,0,10*ROW('Water Data'!G52))),'Data Summary'!CD58="Yes"),OFFSET('Water Data'!$G$9,0,10*ROW('Water Data'!G52)),NA())</f>
        <v>#N/A</v>
      </c>
      <c r="P58" s="95" t="e">
        <f ca="true">+IF(AND(ISNUMBER(OFFSET('Water Data'!$H$4,0,10*ROW('Water Data'!H52))),'Data Summary'!CE58="Yes"),100-OFFSET('Water Data'!$H$4,0,10*ROW('Water Data'!H52)),NA())</f>
        <v>#N/A</v>
      </c>
      <c r="Q58" s="95" t="e">
        <f ca="true">+IF(AND(ISNUMBER(OFFSET('Water Data'!$H$6,0,10*ROW('Water Data'!H52))),'Data Summary'!CF58="Yes"),OFFSET('Water Data'!$H$6,0,10*ROW('Water Data'!H52)),NA())</f>
        <v>#N/A</v>
      </c>
      <c r="R58" s="95" t="e">
        <f ca="true">+IF(AND(ISNUMBER(OFFSET('Water Data'!$H$9,0,10*ROW('Water Data'!H52))),'Data Summary'!CG58="Yes"),OFFSET('Water Data'!$H$9,0,10*ROW('Water Data'!H52)),NA())</f>
        <v>#N/A</v>
      </c>
      <c r="S58" s="95" t="e">
        <f ca="true">+IF(AND(ISNUMBER(OFFSET('Water Data'!$I$4,0,10*ROW('Water Data'!I52))),'Data Summary'!CH58="Yes"),100-OFFSET('Water Data'!$I$4,0,10*ROW('Water Data'!I52)),NA())</f>
        <v>#N/A</v>
      </c>
      <c r="T58" s="95" t="e">
        <f ca="true">+IF(AND(ISNUMBER(OFFSET('Water Data'!$I$6,0,10*ROW('Water Data'!I52))),'Data Summary'!CI58="Yes"),OFFSET('Water Data'!$I$6,0,10*ROW('Water Data'!I52)),NA())</f>
        <v>#N/A</v>
      </c>
      <c r="U58" s="95" t="e">
        <f ca="true">+IF(AND(ISNUMBER(OFFSET('Water Data'!$I$9,0,10*ROW('Water Data'!I52))),'Data Summary'!CJ58="Yes"),OFFSET('Water Data'!$I$9,0,10*ROW('Water Data'!I52)),NA())</f>
        <v>#N/A</v>
      </c>
      <c r="V58" s="96" t="e">
        <f ca="true">+IF(AND(ISNUMBER(OFFSET('Sanitation Data'!$D$4,0,10*ROW('Sanitation Data'!D52))),'Data Summary'!CK58="Yes"),100-OFFSET('Sanitation Data'!$D$4,0,10*ROW('Sanitation Data'!D52)),NA())</f>
        <v>#N/A</v>
      </c>
      <c r="W58" s="96" t="e">
        <f ca="true">+IF(AND(ISNUMBER(OFFSET('Sanitation Data'!$D$6,0,10*ROW('Sanitation Data'!D52))),'Data Summary'!CL58="Yes"),OFFSET('Sanitation Data'!$D$6,0,10*ROW('Sanitation Data'!D52)),NA())</f>
        <v>#N/A</v>
      </c>
      <c r="X58" s="96" t="e">
        <f ca="true">+IF(AND(ISNUMBER(OFFSET('Sanitation Data'!$D$10,0,10*ROW('Sanitation Data'!D52))),'Data Summary'!CM58="Yes"),OFFSET('Sanitation Data'!$D$10,0,10*ROW('Sanitation Data'!D52)),NA())</f>
        <v>#N/A</v>
      </c>
      <c r="Y58" s="96" t="e">
        <f ca="true">+IF(AND(ISNUMBER(OFFSET('Sanitation Data'!$D$11,0,10*ROW('Sanitation Data'!D52))),'Data Summary'!CN58="Yes"),OFFSET('Sanitation Data'!$D$11,0,10*ROW('Sanitation Data'!D52)),NA())</f>
        <v>#N/A</v>
      </c>
      <c r="Z58" s="96" t="e">
        <f ca="true">+IF(AND(ISNUMBER(OFFSET('Sanitation Data'!$D$12,0,10*ROW('Sanitation Data'!D52))),'Data Summary'!CO58="Yes"),OFFSET('Sanitation Data'!$D$12,0,10*ROW('Sanitation Data'!D52)),NA())</f>
        <v>#N/A</v>
      </c>
      <c r="AA58" s="96" t="e">
        <f ca="true">+IF(AND(ISNUMBER(OFFSET('Sanitation Data'!$E$4,0,10*ROW('Sanitation Data'!E52))),'Data Summary'!CP58="Yes"),100-OFFSET('Sanitation Data'!$E$4,0,10*ROW('Sanitation Data'!E52)),NA())</f>
        <v>#N/A</v>
      </c>
      <c r="AB58" s="96" t="e">
        <f ca="true">+IF(AND(ISNUMBER(OFFSET('Sanitation Data'!$E$6,0,10*ROW('Sanitation Data'!E52))),'Data Summary'!CQ58="Yes"),OFFSET('Sanitation Data'!$E$6,0,10*ROW('Sanitation Data'!E52)),NA())</f>
        <v>#N/A</v>
      </c>
      <c r="AC58" s="96" t="e">
        <f ca="true">+IF(AND(ISNUMBER(OFFSET('Sanitation Data'!$E$10,0,10*ROW('Sanitation Data'!E52))),'Data Summary'!CR58="Yes"),OFFSET('Sanitation Data'!$E$10,0,10*ROW('Sanitation Data'!E52)),NA())</f>
        <v>#N/A</v>
      </c>
      <c r="AD58" s="96" t="e">
        <f ca="true">+IF(AND(ISNUMBER(OFFSET('Sanitation Data'!$E$11,0,10*ROW('Sanitation Data'!E52))),'Data Summary'!CS58="Yes"),OFFSET('Sanitation Data'!$E$11,0,10*ROW('Sanitation Data'!E52)),NA())</f>
        <v>#N/A</v>
      </c>
      <c r="AE58" s="96" t="e">
        <f ca="true">+IF(AND(ISNUMBER(OFFSET('Sanitation Data'!$E$12,0,10*ROW('Sanitation Data'!E52))),'Data Summary'!CT58="Yes"),OFFSET('Sanitation Data'!$E$12,0,10*ROW('Sanitation Data'!E52)),NA())</f>
        <v>#N/A</v>
      </c>
      <c r="AF58" s="96" t="e">
        <f ca="true">+IF(AND(ISNUMBER(OFFSET('Sanitation Data'!$F$4,0,10*ROW('Sanitation Data'!F52))),'Data Summary'!CU58="Yes"),100-OFFSET('Sanitation Data'!$F$4,0,10*ROW('Sanitation Data'!F52)),NA())</f>
        <v>#N/A</v>
      </c>
      <c r="AG58" s="96" t="e">
        <f ca="true">+IF(AND(ISNUMBER(OFFSET('Sanitation Data'!$F$6,0,10*ROW('Sanitation Data'!F52))),'Data Summary'!CV58="Yes"),OFFSET('Sanitation Data'!$F$6,0,10*ROW('Sanitation Data'!F52)),NA())</f>
        <v>#N/A</v>
      </c>
      <c r="AH58" s="96" t="e">
        <f ca="true">+IF(AND(ISNUMBER(OFFSET('Sanitation Data'!$F$10,0,10*ROW('Sanitation Data'!F52))),'Data Summary'!CW58="Yes"),OFFSET('Sanitation Data'!$F$10,0,10*ROW('Sanitation Data'!F52)),NA())</f>
        <v>#N/A</v>
      </c>
      <c r="AI58" s="96" t="e">
        <f ca="true">+IF(AND(ISNUMBER(OFFSET('Sanitation Data'!$F$11,0,10*ROW('Sanitation Data'!F52))),'Data Summary'!CX58="Yes"),OFFSET('Sanitation Data'!$F$11,0,10*ROW('Sanitation Data'!F52)),NA())</f>
        <v>#N/A</v>
      </c>
      <c r="AJ58" s="96" t="e">
        <f ca="true">+IF(AND(ISNUMBER(OFFSET('Sanitation Data'!$F$12,0,10*ROW('Sanitation Data'!F52))),'Data Summary'!CY58="Yes"),OFFSET('Sanitation Data'!$F$12,0,10*ROW('Sanitation Data'!F52)),NA())</f>
        <v>#N/A</v>
      </c>
      <c r="AK58" s="96" t="e">
        <f ca="true">+IF(AND(ISNUMBER(OFFSET('Sanitation Data'!$G$4,0,10*ROW('Sanitation Data'!G52))),'Data Summary'!CZ58="Yes"),100-OFFSET('Sanitation Data'!$G$4,0,10*ROW('Sanitation Data'!G52)),NA())</f>
        <v>#N/A</v>
      </c>
      <c r="AL58" s="96" t="e">
        <f ca="true">+IF(AND(ISNUMBER(OFFSET('Sanitation Data'!$G$6,0,10*ROW('Sanitation Data'!G52))),'Data Summary'!DA58="Yes"),OFFSET('Sanitation Data'!$G$6,0,10*ROW('Sanitation Data'!G52)),NA())</f>
        <v>#N/A</v>
      </c>
      <c r="AM58" s="96" t="e">
        <f ca="true">+IF(AND(ISNUMBER(OFFSET('Sanitation Data'!$G$10,0,10*ROW('Sanitation Data'!G52))),'Data Summary'!DB58="Yes"),OFFSET('Sanitation Data'!$G$10,0,10*ROW('Sanitation Data'!G52)),NA())</f>
        <v>#N/A</v>
      </c>
      <c r="AN58" s="96" t="e">
        <f ca="true">+IF(AND(ISNUMBER(OFFSET('Sanitation Data'!$G$11,0,10*ROW('Sanitation Data'!G52))),'Data Summary'!DC58="Yes"),OFFSET('Sanitation Data'!$G$11,0,10*ROW('Sanitation Data'!G52)),NA())</f>
        <v>#N/A</v>
      </c>
      <c r="AO58" s="96" t="e">
        <f ca="true">+IF(AND(ISNUMBER(OFFSET('Sanitation Data'!$G$12,0,10*ROW('Sanitation Data'!G52))),'Data Summary'!DD58="Yes"),OFFSET('Sanitation Data'!$G$12,0,10*ROW('Sanitation Data'!G52)),NA())</f>
        <v>#N/A</v>
      </c>
      <c r="AP58" s="96" t="e">
        <f ca="true">+IF(AND(ISNUMBER(OFFSET('Sanitation Data'!$H$4,0,10*ROW('Sanitation Data'!H52))),'Data Summary'!DE58="Yes"),100-OFFSET('Sanitation Data'!$H$4,0,10*ROW('Sanitation Data'!H52)),NA())</f>
        <v>#N/A</v>
      </c>
      <c r="AQ58" s="96" t="e">
        <f ca="true">+IF(AND(ISNUMBER(OFFSET('Sanitation Data'!$H$6,0,10*ROW('Sanitation Data'!H52))),'Data Summary'!DF58="Yes"),OFFSET('Sanitation Data'!$H$6,0,10*ROW('Sanitation Data'!H52)),NA())</f>
        <v>#N/A</v>
      </c>
      <c r="AR58" s="96" t="e">
        <f ca="true">+IF(AND(ISNUMBER(OFFSET('Sanitation Data'!$H$10,0,10*ROW('Sanitation Data'!H52))),'Data Summary'!DG58="Yes"),OFFSET('Sanitation Data'!$H$10,0,10*ROW('Sanitation Data'!H52)),NA())</f>
        <v>#N/A</v>
      </c>
      <c r="AS58" s="96" t="e">
        <f ca="true">+IF(AND(ISNUMBER(OFFSET('Sanitation Data'!$H$11,0,10*ROW('Sanitation Data'!H52))),'Data Summary'!DH58="Yes"),OFFSET('Sanitation Data'!$H$11,0,10*ROW('Sanitation Data'!H52)),NA())</f>
        <v>#N/A</v>
      </c>
      <c r="AT58" s="96" t="e">
        <f ca="true">+IF(AND(ISNUMBER(OFFSET('Sanitation Data'!$H$12,0,10*ROW('Sanitation Data'!H52))),'Data Summary'!DI58="Yes"),OFFSET('Sanitation Data'!$H$12,0,10*ROW('Sanitation Data'!H52)),NA())</f>
        <v>#N/A</v>
      </c>
      <c r="AU58" s="96" t="e">
        <f ca="true">+IF(AND(ISNUMBER(OFFSET('Sanitation Data'!$I$4,0,10*ROW('Sanitation Data'!I52))),'Data Summary'!DJ58="Yes"),100-OFFSET('Sanitation Data'!$I$4,0,10*ROW('Sanitation Data'!I52)),NA())</f>
        <v>#N/A</v>
      </c>
      <c r="AV58" s="96" t="e">
        <f ca="true">+IF(AND(ISNUMBER(OFFSET('Sanitation Data'!$I$6,0,10*ROW('Sanitation Data'!I52))),'Data Summary'!DK58="Yes"),OFFSET('Sanitation Data'!$I$6,0,10*ROW('Sanitation Data'!I52)),NA())</f>
        <v>#N/A</v>
      </c>
      <c r="AW58" s="96" t="e">
        <f ca="true">+IF(AND(ISNUMBER(OFFSET('Sanitation Data'!$I$10,0,10*ROW('Sanitation Data'!I52))),'Data Summary'!DL58="Yes"),OFFSET('Sanitation Data'!$I$10,0,10*ROW('Sanitation Data'!I52)),NA())</f>
        <v>#N/A</v>
      </c>
      <c r="AX58" s="96" t="e">
        <f ca="true">+IF(AND(ISNUMBER(OFFSET('Sanitation Data'!$I$11,0,10*ROW('Sanitation Data'!I52))),'Data Summary'!DM58="Yes"),OFFSET('Sanitation Data'!$I$11,0,10*ROW('Sanitation Data'!I52)),NA())</f>
        <v>#N/A</v>
      </c>
      <c r="AY58" s="96" t="e">
        <f ca="true">+IF(AND(ISNUMBER(OFFSET('Sanitation Data'!$I$12,0,10*ROW('Sanitation Data'!I52))),'Data Summary'!DN58="Yes"),OFFSET('Sanitation Data'!$I$12,0,10*ROW('Sanitation Data'!I52)),NA())</f>
        <v>#N/A</v>
      </c>
      <c r="AZ58" s="97" t="e">
        <f ca="true">+IF(AND(ISNUMBER(OFFSET('Hygiene Data'!$D$5,0,10*ROW('Hygiene Data'!D52))),'Data Summary'!DO58="Yes"),OFFSET('Hygiene Data'!$D$5,0,10*ROW('Hygiene Data'!D52)),NA())</f>
        <v>#N/A</v>
      </c>
      <c r="BA58" s="97" t="e">
        <f ca="true">+IF(AND(ISNUMBER(OFFSET('Hygiene Data'!$D$7,0,10*ROW('Hygiene Data'!D52))),'Data Summary'!DP58="Yes"),OFFSET('Hygiene Data'!$D$7,0,10*ROW('Hygiene Data'!D52)),NA())</f>
        <v>#N/A</v>
      </c>
      <c r="BB58" s="97" t="e">
        <f ca="true">+IF(AND(ISNUMBER(OFFSET('Hygiene Data'!$D$9,0,10*ROW('Hygiene Data'!D52))),'Data Summary'!DQ58="Yes"),OFFSET('Hygiene Data'!$D$9,0,10*ROW('Hygiene Data'!D52)),NA())</f>
        <v>#N/A</v>
      </c>
      <c r="BC58" s="97" t="e">
        <f ca="true">+IF(AND(ISNUMBER(OFFSET('Hygiene Data'!$E$5,0,10*ROW('Hygiene Data'!E52))),'Data Summary'!DR58="Yes"),OFFSET('Hygiene Data'!$E$5,0,10*ROW('Hygiene Data'!E52)),NA())</f>
        <v>#N/A</v>
      </c>
      <c r="BD58" s="97" t="e">
        <f ca="true">+IF(AND(ISNUMBER(OFFSET('Hygiene Data'!$E$7,0,10*ROW('Hygiene Data'!E52))),'Data Summary'!DS58="Yes"),OFFSET('Hygiene Data'!$E$7,0,10*ROW('Hygiene Data'!E52)),NA())</f>
        <v>#N/A</v>
      </c>
      <c r="BE58" s="97" t="e">
        <f ca="true">+IF(AND(ISNUMBER(OFFSET('Hygiene Data'!$E$9,0,10*ROW('Hygiene Data'!E52))),'Data Summary'!DT58="Yes"),OFFSET('Hygiene Data'!$E$9,0,10*ROW('Hygiene Data'!E52)),NA())</f>
        <v>#N/A</v>
      </c>
      <c r="BF58" s="97" t="e">
        <f ca="true">+IF(AND(ISNUMBER(OFFSET('Hygiene Data'!$F$5,0,10*ROW('Hygiene Data'!F52))),'Data Summary'!DU58="Yes"),OFFSET('Hygiene Data'!$F$5,0,10*ROW('Hygiene Data'!F52)),NA())</f>
        <v>#N/A</v>
      </c>
      <c r="BG58" s="97" t="e">
        <f ca="true">+IF(AND(ISNUMBER(OFFSET('Hygiene Data'!$F$7,0,10*ROW('Hygiene Data'!F52))),'Data Summary'!DV58="Yes"),OFFSET('Hygiene Data'!$F$7,0,10*ROW('Hygiene Data'!F52)),NA())</f>
        <v>#N/A</v>
      </c>
      <c r="BH58" s="97" t="e">
        <f ca="true">+IF(AND(ISNUMBER(OFFSET('Hygiene Data'!$F$9,0,10*ROW('Hygiene Data'!F52))),'Data Summary'!DW58="Yes"),OFFSET('Hygiene Data'!$F$9,0,10*ROW('Hygiene Data'!F52)),NA())</f>
        <v>#N/A</v>
      </c>
      <c r="BI58" s="97" t="e">
        <f ca="true">+IF(AND(ISNUMBER(OFFSET('Hygiene Data'!$G$5,0,10*ROW('Hygiene Data'!G52))),'Data Summary'!DX58="Yes"),OFFSET('Hygiene Data'!$G$5,0,10*ROW('Hygiene Data'!G52)),NA())</f>
        <v>#N/A</v>
      </c>
      <c r="BJ58" s="97" t="e">
        <f ca="true">+IF(AND(ISNUMBER(OFFSET('Hygiene Data'!$G$7,0,10*ROW('Hygiene Data'!G52))),'Data Summary'!DY58="Yes"),OFFSET('Hygiene Data'!$G$7,0,10*ROW('Hygiene Data'!G52)),NA())</f>
        <v>#N/A</v>
      </c>
      <c r="BK58" s="97" t="e">
        <f ca="true">+IF(AND(ISNUMBER(OFFSET('Hygiene Data'!$G$9,0,10*ROW('Hygiene Data'!G52))),'Data Summary'!DZ58="Yes"),OFFSET('Hygiene Data'!$G$9,0,10*ROW('Hygiene Data'!G52)),NA())</f>
        <v>#N/A</v>
      </c>
      <c r="BL58" s="97" t="e">
        <f ca="true">+IF(AND(ISNUMBER(OFFSET('Hygiene Data'!$H$5,0,10*ROW('Hygiene Data'!H52))),'Data Summary'!EA58="Yes"),OFFSET('Hygiene Data'!$H$5,0,10*ROW('Hygiene Data'!H52)),NA())</f>
        <v>#N/A</v>
      </c>
      <c r="BM58" s="97" t="e">
        <f ca="true">+IF(AND(ISNUMBER(OFFSET('Hygiene Data'!$H$7,0,10*ROW('Hygiene Data'!H52))),'Data Summary'!EB58="Yes"),OFFSET('Hygiene Data'!$H$7,0,10*ROW('Hygiene Data'!H52)),NA())</f>
        <v>#N/A</v>
      </c>
      <c r="BN58" s="97" t="e">
        <f ca="true">+IF(AND(ISNUMBER(OFFSET('Hygiene Data'!$H$9,0,10*ROW('Hygiene Data'!H52))),'Data Summary'!EC58="Yes"),OFFSET('Hygiene Data'!$H$9,0,10*ROW('Hygiene Data'!H52)),NA())</f>
        <v>#N/A</v>
      </c>
      <c r="BO58" s="97" t="e">
        <f ca="true">+IF(AND(ISNUMBER(OFFSET('Hygiene Data'!$I$5,0,10*ROW('Hygiene Data'!I52))),'Data Summary'!ED58="Yes"),OFFSET('Hygiene Data'!$I$5,0,10*ROW('Hygiene Data'!I52)),NA())</f>
        <v>#N/A</v>
      </c>
      <c r="BP58" s="97" t="e">
        <f ca="true">+IF(AND(ISNUMBER(OFFSET('Hygiene Data'!$I$7,0,10*ROW('Hygiene Data'!I52))),'Data Summary'!EE58="Yes"),OFFSET('Hygiene Data'!$I$7,0,10*ROW('Hygiene Data'!I52)),NA())</f>
        <v>#N/A</v>
      </c>
      <c r="BQ58" s="97"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6" t="str">
        <f ca="true">+IF(ISTEXT('Data Summary'!B59),'Data Summary'!B59,"")</f>
        <v/>
      </c>
      <c r="C59" s="330" t="e">
        <f ca="true">+VALUE('Data Summary'!C59)</f>
        <v>#VALUE!</v>
      </c>
      <c r="D59" s="95" t="e">
        <f ca="true">+IF(AND(ISNUMBER(OFFSET('Water Data'!$D$4,0,10*ROW('Water Data'!D53))),'Data Summary'!BS59="Yes"),100-OFFSET('Water Data'!$D$4,0,10*ROW('Water Data'!D53)),NA())</f>
        <v>#N/A</v>
      </c>
      <c r="E59" s="95" t="e">
        <f ca="true">+IF(AND(ISNUMBER(OFFSET('Water Data'!$D$6,0,10*ROW('Water Data'!D53))),'Data Summary'!BT59="Yes"),OFFSET('Water Data'!$D$6,0,10*ROW('Water Data'!D53)),NA())</f>
        <v>#N/A</v>
      </c>
      <c r="F59" s="95" t="e">
        <f ca="true">+IF(AND(ISNUMBER(OFFSET('Water Data'!$D$9,0,10*ROW('Water Data'!D53))),'Data Summary'!BU59="Yes"),OFFSET('Water Data'!$D$9,0,10*ROW('Water Data'!D53)),NA())</f>
        <v>#N/A</v>
      </c>
      <c r="G59" s="95" t="e">
        <f ca="true">+IF(AND(ISNUMBER(OFFSET('Water Data'!$E$4,0,10*ROW('Water Data'!E53))),'Data Summary'!BV59="Yes"),100-OFFSET('Water Data'!$E$4,0,10*ROW('Water Data'!E53)),NA())</f>
        <v>#N/A</v>
      </c>
      <c r="H59" s="95" t="e">
        <f ca="true">+IF(AND(ISNUMBER(OFFSET('Water Data'!$E$6,0,10*ROW('Water Data'!E53))),'Data Summary'!BW59="Yes"),OFFSET('Water Data'!$E$6,0,10*ROW('Water Data'!E53)),NA())</f>
        <v>#N/A</v>
      </c>
      <c r="I59" s="95" t="e">
        <f ca="true">+IF(AND(ISNUMBER(OFFSET('Water Data'!$E$9,0,10*ROW('Water Data'!E53))),'Data Summary'!BX59="Yes"),OFFSET('Water Data'!$E$9,0,10*ROW('Water Data'!E53)),NA())</f>
        <v>#N/A</v>
      </c>
      <c r="J59" s="95" t="e">
        <f ca="true">+IF(AND(ISNUMBER(OFFSET('Water Data'!$F$4,0,10*ROW('Water Data'!F53))),'Data Summary'!BY59="Yes"),100-OFFSET('Water Data'!$F$4,0,10*ROW('Water Data'!F53)),NA())</f>
        <v>#N/A</v>
      </c>
      <c r="K59" s="95" t="e">
        <f ca="true">+IF(AND(ISNUMBER(OFFSET('Water Data'!$F$6,0,10*ROW('Water Data'!F53))),'Data Summary'!BZ59="Yes"),OFFSET('Water Data'!$F$6,0,10*ROW('Water Data'!F53)),NA())</f>
        <v>#N/A</v>
      </c>
      <c r="L59" s="95" t="e">
        <f ca="true">+IF(AND(ISNUMBER(OFFSET('Water Data'!$F$9,0,10*ROW('Water Data'!F53))),'Data Summary'!CA59="Yes"),OFFSET('Water Data'!$F$9,0,10*ROW('Water Data'!F53)),NA())</f>
        <v>#N/A</v>
      </c>
      <c r="M59" s="95" t="e">
        <f ca="true">+IF(AND(ISNUMBER(OFFSET('Water Data'!$G$4,0,10*ROW('Water Data'!G53))),'Data Summary'!CB59="Yes"),100-OFFSET('Water Data'!$G$4,0,10*ROW('Water Data'!G53)),NA())</f>
        <v>#N/A</v>
      </c>
      <c r="N59" s="95" t="e">
        <f ca="true">+IF(AND(ISNUMBER(OFFSET('Water Data'!$G$6,0,10*ROW('Water Data'!G53))),'Data Summary'!CC59="Yes"),OFFSET('Water Data'!$G$6,0,10*ROW('Water Data'!G53)),NA())</f>
        <v>#N/A</v>
      </c>
      <c r="O59" s="95" t="e">
        <f ca="true">+IF(AND(ISNUMBER(OFFSET('Water Data'!$G$9,0,10*ROW('Water Data'!G53))),'Data Summary'!CD59="Yes"),OFFSET('Water Data'!$G$9,0,10*ROW('Water Data'!G53)),NA())</f>
        <v>#N/A</v>
      </c>
      <c r="P59" s="95" t="e">
        <f ca="true">+IF(AND(ISNUMBER(OFFSET('Water Data'!$H$4,0,10*ROW('Water Data'!H53))),'Data Summary'!CE59="Yes"),100-OFFSET('Water Data'!$H$4,0,10*ROW('Water Data'!H53)),NA())</f>
        <v>#N/A</v>
      </c>
      <c r="Q59" s="95" t="e">
        <f ca="true">+IF(AND(ISNUMBER(OFFSET('Water Data'!$H$6,0,10*ROW('Water Data'!H53))),'Data Summary'!CF59="Yes"),OFFSET('Water Data'!$H$6,0,10*ROW('Water Data'!H53)),NA())</f>
        <v>#N/A</v>
      </c>
      <c r="R59" s="95" t="e">
        <f ca="true">+IF(AND(ISNUMBER(OFFSET('Water Data'!$H$9,0,10*ROW('Water Data'!H53))),'Data Summary'!CG59="Yes"),OFFSET('Water Data'!$H$9,0,10*ROW('Water Data'!H53)),NA())</f>
        <v>#N/A</v>
      </c>
      <c r="S59" s="95" t="e">
        <f ca="true">+IF(AND(ISNUMBER(OFFSET('Water Data'!$I$4,0,10*ROW('Water Data'!I53))),'Data Summary'!CH59="Yes"),100-OFFSET('Water Data'!$I$4,0,10*ROW('Water Data'!I53)),NA())</f>
        <v>#N/A</v>
      </c>
      <c r="T59" s="95" t="e">
        <f ca="true">+IF(AND(ISNUMBER(OFFSET('Water Data'!$I$6,0,10*ROW('Water Data'!I53))),'Data Summary'!CI59="Yes"),OFFSET('Water Data'!$I$6,0,10*ROW('Water Data'!I53)),NA())</f>
        <v>#N/A</v>
      </c>
      <c r="U59" s="95" t="e">
        <f ca="true">+IF(AND(ISNUMBER(OFFSET('Water Data'!$I$9,0,10*ROW('Water Data'!I53))),'Data Summary'!CJ59="Yes"),OFFSET('Water Data'!$I$9,0,10*ROW('Water Data'!I53)),NA())</f>
        <v>#N/A</v>
      </c>
      <c r="V59" s="96" t="e">
        <f ca="true">+IF(AND(ISNUMBER(OFFSET('Sanitation Data'!$D$4,0,10*ROW('Sanitation Data'!D53))),'Data Summary'!CK59="Yes"),100-OFFSET('Sanitation Data'!$D$4,0,10*ROW('Sanitation Data'!D53)),NA())</f>
        <v>#N/A</v>
      </c>
      <c r="W59" s="96" t="e">
        <f ca="true">+IF(AND(ISNUMBER(OFFSET('Sanitation Data'!$D$6,0,10*ROW('Sanitation Data'!D53))),'Data Summary'!CL59="Yes"),OFFSET('Sanitation Data'!$D$6,0,10*ROW('Sanitation Data'!D53)),NA())</f>
        <v>#N/A</v>
      </c>
      <c r="X59" s="96" t="e">
        <f ca="true">+IF(AND(ISNUMBER(OFFSET('Sanitation Data'!$D$10,0,10*ROW('Sanitation Data'!D53))),'Data Summary'!CM59="Yes"),OFFSET('Sanitation Data'!$D$10,0,10*ROW('Sanitation Data'!D53)),NA())</f>
        <v>#N/A</v>
      </c>
      <c r="Y59" s="96" t="e">
        <f ca="true">+IF(AND(ISNUMBER(OFFSET('Sanitation Data'!$D$11,0,10*ROW('Sanitation Data'!D53))),'Data Summary'!CN59="Yes"),OFFSET('Sanitation Data'!$D$11,0,10*ROW('Sanitation Data'!D53)),NA())</f>
        <v>#N/A</v>
      </c>
      <c r="Z59" s="96" t="e">
        <f ca="true">+IF(AND(ISNUMBER(OFFSET('Sanitation Data'!$D$12,0,10*ROW('Sanitation Data'!D53))),'Data Summary'!CO59="Yes"),OFFSET('Sanitation Data'!$D$12,0,10*ROW('Sanitation Data'!D53)),NA())</f>
        <v>#N/A</v>
      </c>
      <c r="AA59" s="96" t="e">
        <f ca="true">+IF(AND(ISNUMBER(OFFSET('Sanitation Data'!$E$4,0,10*ROW('Sanitation Data'!E53))),'Data Summary'!CP59="Yes"),100-OFFSET('Sanitation Data'!$E$4,0,10*ROW('Sanitation Data'!E53)),NA())</f>
        <v>#N/A</v>
      </c>
      <c r="AB59" s="96" t="e">
        <f ca="true">+IF(AND(ISNUMBER(OFFSET('Sanitation Data'!$E$6,0,10*ROW('Sanitation Data'!E53))),'Data Summary'!CQ59="Yes"),OFFSET('Sanitation Data'!$E$6,0,10*ROW('Sanitation Data'!E53)),NA())</f>
        <v>#N/A</v>
      </c>
      <c r="AC59" s="96" t="e">
        <f ca="true">+IF(AND(ISNUMBER(OFFSET('Sanitation Data'!$E$10,0,10*ROW('Sanitation Data'!E53))),'Data Summary'!CR59="Yes"),OFFSET('Sanitation Data'!$E$10,0,10*ROW('Sanitation Data'!E53)),NA())</f>
        <v>#N/A</v>
      </c>
      <c r="AD59" s="96" t="e">
        <f ca="true">+IF(AND(ISNUMBER(OFFSET('Sanitation Data'!$E$11,0,10*ROW('Sanitation Data'!E53))),'Data Summary'!CS59="Yes"),OFFSET('Sanitation Data'!$E$11,0,10*ROW('Sanitation Data'!E53)),NA())</f>
        <v>#N/A</v>
      </c>
      <c r="AE59" s="96" t="e">
        <f ca="true">+IF(AND(ISNUMBER(OFFSET('Sanitation Data'!$E$12,0,10*ROW('Sanitation Data'!E53))),'Data Summary'!CT59="Yes"),OFFSET('Sanitation Data'!$E$12,0,10*ROW('Sanitation Data'!E53)),NA())</f>
        <v>#N/A</v>
      </c>
      <c r="AF59" s="96" t="e">
        <f ca="true">+IF(AND(ISNUMBER(OFFSET('Sanitation Data'!$F$4,0,10*ROW('Sanitation Data'!F53))),'Data Summary'!CU59="Yes"),100-OFFSET('Sanitation Data'!$F$4,0,10*ROW('Sanitation Data'!F53)),NA())</f>
        <v>#N/A</v>
      </c>
      <c r="AG59" s="96" t="e">
        <f ca="true">+IF(AND(ISNUMBER(OFFSET('Sanitation Data'!$F$6,0,10*ROW('Sanitation Data'!F53))),'Data Summary'!CV59="Yes"),OFFSET('Sanitation Data'!$F$6,0,10*ROW('Sanitation Data'!F53)),NA())</f>
        <v>#N/A</v>
      </c>
      <c r="AH59" s="96" t="e">
        <f ca="true">+IF(AND(ISNUMBER(OFFSET('Sanitation Data'!$F$10,0,10*ROW('Sanitation Data'!F53))),'Data Summary'!CW59="Yes"),OFFSET('Sanitation Data'!$F$10,0,10*ROW('Sanitation Data'!F53)),NA())</f>
        <v>#N/A</v>
      </c>
      <c r="AI59" s="96" t="e">
        <f ca="true">+IF(AND(ISNUMBER(OFFSET('Sanitation Data'!$F$11,0,10*ROW('Sanitation Data'!F53))),'Data Summary'!CX59="Yes"),OFFSET('Sanitation Data'!$F$11,0,10*ROW('Sanitation Data'!F53)),NA())</f>
        <v>#N/A</v>
      </c>
      <c r="AJ59" s="96" t="e">
        <f ca="true">+IF(AND(ISNUMBER(OFFSET('Sanitation Data'!$F$12,0,10*ROW('Sanitation Data'!F53))),'Data Summary'!CY59="Yes"),OFFSET('Sanitation Data'!$F$12,0,10*ROW('Sanitation Data'!F53)),NA())</f>
        <v>#N/A</v>
      </c>
      <c r="AK59" s="96" t="e">
        <f ca="true">+IF(AND(ISNUMBER(OFFSET('Sanitation Data'!$G$4,0,10*ROW('Sanitation Data'!G53))),'Data Summary'!CZ59="Yes"),100-OFFSET('Sanitation Data'!$G$4,0,10*ROW('Sanitation Data'!G53)),NA())</f>
        <v>#N/A</v>
      </c>
      <c r="AL59" s="96" t="e">
        <f ca="true">+IF(AND(ISNUMBER(OFFSET('Sanitation Data'!$G$6,0,10*ROW('Sanitation Data'!G53))),'Data Summary'!DA59="Yes"),OFFSET('Sanitation Data'!$G$6,0,10*ROW('Sanitation Data'!G53)),NA())</f>
        <v>#N/A</v>
      </c>
      <c r="AM59" s="96" t="e">
        <f ca="true">+IF(AND(ISNUMBER(OFFSET('Sanitation Data'!$G$10,0,10*ROW('Sanitation Data'!G53))),'Data Summary'!DB59="Yes"),OFFSET('Sanitation Data'!$G$10,0,10*ROW('Sanitation Data'!G53)),NA())</f>
        <v>#N/A</v>
      </c>
      <c r="AN59" s="96" t="e">
        <f ca="true">+IF(AND(ISNUMBER(OFFSET('Sanitation Data'!$G$11,0,10*ROW('Sanitation Data'!G53))),'Data Summary'!DC59="Yes"),OFFSET('Sanitation Data'!$G$11,0,10*ROW('Sanitation Data'!G53)),NA())</f>
        <v>#N/A</v>
      </c>
      <c r="AO59" s="96" t="e">
        <f ca="true">+IF(AND(ISNUMBER(OFFSET('Sanitation Data'!$G$12,0,10*ROW('Sanitation Data'!G53))),'Data Summary'!DD59="Yes"),OFFSET('Sanitation Data'!$G$12,0,10*ROW('Sanitation Data'!G53)),NA())</f>
        <v>#N/A</v>
      </c>
      <c r="AP59" s="96" t="e">
        <f ca="true">+IF(AND(ISNUMBER(OFFSET('Sanitation Data'!$H$4,0,10*ROW('Sanitation Data'!H53))),'Data Summary'!DE59="Yes"),100-OFFSET('Sanitation Data'!$H$4,0,10*ROW('Sanitation Data'!H53)),NA())</f>
        <v>#N/A</v>
      </c>
      <c r="AQ59" s="96" t="e">
        <f ca="true">+IF(AND(ISNUMBER(OFFSET('Sanitation Data'!$H$6,0,10*ROW('Sanitation Data'!H53))),'Data Summary'!DF59="Yes"),OFFSET('Sanitation Data'!$H$6,0,10*ROW('Sanitation Data'!H53)),NA())</f>
        <v>#N/A</v>
      </c>
      <c r="AR59" s="96" t="e">
        <f ca="true">+IF(AND(ISNUMBER(OFFSET('Sanitation Data'!$H$10,0,10*ROW('Sanitation Data'!H53))),'Data Summary'!DG59="Yes"),OFFSET('Sanitation Data'!$H$10,0,10*ROW('Sanitation Data'!H53)),NA())</f>
        <v>#N/A</v>
      </c>
      <c r="AS59" s="96" t="e">
        <f ca="true">+IF(AND(ISNUMBER(OFFSET('Sanitation Data'!$H$11,0,10*ROW('Sanitation Data'!H53))),'Data Summary'!DH59="Yes"),OFFSET('Sanitation Data'!$H$11,0,10*ROW('Sanitation Data'!H53)),NA())</f>
        <v>#N/A</v>
      </c>
      <c r="AT59" s="96" t="e">
        <f ca="true">+IF(AND(ISNUMBER(OFFSET('Sanitation Data'!$H$12,0,10*ROW('Sanitation Data'!H53))),'Data Summary'!DI59="Yes"),OFFSET('Sanitation Data'!$H$12,0,10*ROW('Sanitation Data'!H53)),NA())</f>
        <v>#N/A</v>
      </c>
      <c r="AU59" s="96" t="e">
        <f ca="true">+IF(AND(ISNUMBER(OFFSET('Sanitation Data'!$I$4,0,10*ROW('Sanitation Data'!I53))),'Data Summary'!DJ59="Yes"),100-OFFSET('Sanitation Data'!$I$4,0,10*ROW('Sanitation Data'!I53)),NA())</f>
        <v>#N/A</v>
      </c>
      <c r="AV59" s="96" t="e">
        <f ca="true">+IF(AND(ISNUMBER(OFFSET('Sanitation Data'!$I$6,0,10*ROW('Sanitation Data'!I53))),'Data Summary'!DK59="Yes"),OFFSET('Sanitation Data'!$I$6,0,10*ROW('Sanitation Data'!I53)),NA())</f>
        <v>#N/A</v>
      </c>
      <c r="AW59" s="96" t="e">
        <f ca="true">+IF(AND(ISNUMBER(OFFSET('Sanitation Data'!$I$10,0,10*ROW('Sanitation Data'!I53))),'Data Summary'!DL59="Yes"),OFFSET('Sanitation Data'!$I$10,0,10*ROW('Sanitation Data'!I53)),NA())</f>
        <v>#N/A</v>
      </c>
      <c r="AX59" s="96" t="e">
        <f ca="true">+IF(AND(ISNUMBER(OFFSET('Sanitation Data'!$I$11,0,10*ROW('Sanitation Data'!I53))),'Data Summary'!DM59="Yes"),OFFSET('Sanitation Data'!$I$11,0,10*ROW('Sanitation Data'!I53)),NA())</f>
        <v>#N/A</v>
      </c>
      <c r="AY59" s="96" t="e">
        <f ca="true">+IF(AND(ISNUMBER(OFFSET('Sanitation Data'!$I$12,0,10*ROW('Sanitation Data'!I53))),'Data Summary'!DN59="Yes"),OFFSET('Sanitation Data'!$I$12,0,10*ROW('Sanitation Data'!I53)),NA())</f>
        <v>#N/A</v>
      </c>
      <c r="AZ59" s="97" t="e">
        <f ca="true">+IF(AND(ISNUMBER(OFFSET('Hygiene Data'!$D$5,0,10*ROW('Hygiene Data'!D53))),'Data Summary'!DO59="Yes"),OFFSET('Hygiene Data'!$D$5,0,10*ROW('Hygiene Data'!D53)),NA())</f>
        <v>#N/A</v>
      </c>
      <c r="BA59" s="97" t="e">
        <f ca="true">+IF(AND(ISNUMBER(OFFSET('Hygiene Data'!$D$7,0,10*ROW('Hygiene Data'!D53))),'Data Summary'!DP59="Yes"),OFFSET('Hygiene Data'!$D$7,0,10*ROW('Hygiene Data'!D53)),NA())</f>
        <v>#N/A</v>
      </c>
      <c r="BB59" s="97" t="e">
        <f ca="true">+IF(AND(ISNUMBER(OFFSET('Hygiene Data'!$D$9,0,10*ROW('Hygiene Data'!D53))),'Data Summary'!DQ59="Yes"),OFFSET('Hygiene Data'!$D$9,0,10*ROW('Hygiene Data'!D53)),NA())</f>
        <v>#N/A</v>
      </c>
      <c r="BC59" s="97" t="e">
        <f ca="true">+IF(AND(ISNUMBER(OFFSET('Hygiene Data'!$E$5,0,10*ROW('Hygiene Data'!E53))),'Data Summary'!DR59="Yes"),OFFSET('Hygiene Data'!$E$5,0,10*ROW('Hygiene Data'!E53)),NA())</f>
        <v>#N/A</v>
      </c>
      <c r="BD59" s="97" t="e">
        <f ca="true">+IF(AND(ISNUMBER(OFFSET('Hygiene Data'!$E$7,0,10*ROW('Hygiene Data'!E53))),'Data Summary'!DS59="Yes"),OFFSET('Hygiene Data'!$E$7,0,10*ROW('Hygiene Data'!E53)),NA())</f>
        <v>#N/A</v>
      </c>
      <c r="BE59" s="97" t="e">
        <f ca="true">+IF(AND(ISNUMBER(OFFSET('Hygiene Data'!$E$9,0,10*ROW('Hygiene Data'!E53))),'Data Summary'!DT59="Yes"),OFFSET('Hygiene Data'!$E$9,0,10*ROW('Hygiene Data'!E53)),NA())</f>
        <v>#N/A</v>
      </c>
      <c r="BF59" s="97" t="e">
        <f ca="true">+IF(AND(ISNUMBER(OFFSET('Hygiene Data'!$F$5,0,10*ROW('Hygiene Data'!F53))),'Data Summary'!DU59="Yes"),OFFSET('Hygiene Data'!$F$5,0,10*ROW('Hygiene Data'!F53)),NA())</f>
        <v>#N/A</v>
      </c>
      <c r="BG59" s="97" t="e">
        <f ca="true">+IF(AND(ISNUMBER(OFFSET('Hygiene Data'!$F$7,0,10*ROW('Hygiene Data'!F53))),'Data Summary'!DV59="Yes"),OFFSET('Hygiene Data'!$F$7,0,10*ROW('Hygiene Data'!F53)),NA())</f>
        <v>#N/A</v>
      </c>
      <c r="BH59" s="97" t="e">
        <f ca="true">+IF(AND(ISNUMBER(OFFSET('Hygiene Data'!$F$9,0,10*ROW('Hygiene Data'!F53))),'Data Summary'!DW59="Yes"),OFFSET('Hygiene Data'!$F$9,0,10*ROW('Hygiene Data'!F53)),NA())</f>
        <v>#N/A</v>
      </c>
      <c r="BI59" s="97" t="e">
        <f ca="true">+IF(AND(ISNUMBER(OFFSET('Hygiene Data'!$G$5,0,10*ROW('Hygiene Data'!G53))),'Data Summary'!DX59="Yes"),OFFSET('Hygiene Data'!$G$5,0,10*ROW('Hygiene Data'!G53)),NA())</f>
        <v>#N/A</v>
      </c>
      <c r="BJ59" s="97" t="e">
        <f ca="true">+IF(AND(ISNUMBER(OFFSET('Hygiene Data'!$G$7,0,10*ROW('Hygiene Data'!G53))),'Data Summary'!DY59="Yes"),OFFSET('Hygiene Data'!$G$7,0,10*ROW('Hygiene Data'!G53)),NA())</f>
        <v>#N/A</v>
      </c>
      <c r="BK59" s="97" t="e">
        <f ca="true">+IF(AND(ISNUMBER(OFFSET('Hygiene Data'!$G$9,0,10*ROW('Hygiene Data'!G53))),'Data Summary'!DZ59="Yes"),OFFSET('Hygiene Data'!$G$9,0,10*ROW('Hygiene Data'!G53)),NA())</f>
        <v>#N/A</v>
      </c>
      <c r="BL59" s="97" t="e">
        <f ca="true">+IF(AND(ISNUMBER(OFFSET('Hygiene Data'!$H$5,0,10*ROW('Hygiene Data'!H53))),'Data Summary'!EA59="Yes"),OFFSET('Hygiene Data'!$H$5,0,10*ROW('Hygiene Data'!H53)),NA())</f>
        <v>#N/A</v>
      </c>
      <c r="BM59" s="97" t="e">
        <f ca="true">+IF(AND(ISNUMBER(OFFSET('Hygiene Data'!$H$7,0,10*ROW('Hygiene Data'!H53))),'Data Summary'!EB59="Yes"),OFFSET('Hygiene Data'!$H$7,0,10*ROW('Hygiene Data'!H53)),NA())</f>
        <v>#N/A</v>
      </c>
      <c r="BN59" s="97" t="e">
        <f ca="true">+IF(AND(ISNUMBER(OFFSET('Hygiene Data'!$H$9,0,10*ROW('Hygiene Data'!H53))),'Data Summary'!EC59="Yes"),OFFSET('Hygiene Data'!$H$9,0,10*ROW('Hygiene Data'!H53)),NA())</f>
        <v>#N/A</v>
      </c>
      <c r="BO59" s="97" t="e">
        <f ca="true">+IF(AND(ISNUMBER(OFFSET('Hygiene Data'!$I$5,0,10*ROW('Hygiene Data'!I53))),'Data Summary'!ED59="Yes"),OFFSET('Hygiene Data'!$I$5,0,10*ROW('Hygiene Data'!I53)),NA())</f>
        <v>#N/A</v>
      </c>
      <c r="BP59" s="97" t="e">
        <f ca="true">+IF(AND(ISNUMBER(OFFSET('Hygiene Data'!$I$7,0,10*ROW('Hygiene Data'!I53))),'Data Summary'!EE59="Yes"),OFFSET('Hygiene Data'!$I$7,0,10*ROW('Hygiene Data'!I53)),NA())</f>
        <v>#N/A</v>
      </c>
      <c r="BQ59" s="97"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6" t="str">
        <f ca="true">+IF(ISTEXT('Data Summary'!B60),'Data Summary'!B60,"")</f>
        <v/>
      </c>
      <c r="C60" s="330" t="e">
        <f ca="true">+VALUE('Data Summary'!C60)</f>
        <v>#VALUE!</v>
      </c>
      <c r="D60" s="95" t="e">
        <f ca="true">+IF(AND(ISNUMBER(OFFSET('Water Data'!$D$4,0,10*ROW('Water Data'!D54))),'Data Summary'!BS60="Yes"),100-OFFSET('Water Data'!$D$4,0,10*ROW('Water Data'!D54)),NA())</f>
        <v>#N/A</v>
      </c>
      <c r="E60" s="95" t="e">
        <f ca="true">+IF(AND(ISNUMBER(OFFSET('Water Data'!$D$6,0,10*ROW('Water Data'!D54))),'Data Summary'!BT60="Yes"),OFFSET('Water Data'!$D$6,0,10*ROW('Water Data'!D54)),NA())</f>
        <v>#N/A</v>
      </c>
      <c r="F60" s="95" t="e">
        <f ca="true">+IF(AND(ISNUMBER(OFFSET('Water Data'!$D$9,0,10*ROW('Water Data'!D54))),'Data Summary'!BU60="Yes"),OFFSET('Water Data'!$D$9,0,10*ROW('Water Data'!D54)),NA())</f>
        <v>#N/A</v>
      </c>
      <c r="G60" s="95" t="e">
        <f ca="true">+IF(AND(ISNUMBER(OFFSET('Water Data'!$E$4,0,10*ROW('Water Data'!E54))),'Data Summary'!BV60="Yes"),100-OFFSET('Water Data'!$E$4,0,10*ROW('Water Data'!E54)),NA())</f>
        <v>#N/A</v>
      </c>
      <c r="H60" s="95" t="e">
        <f ca="true">+IF(AND(ISNUMBER(OFFSET('Water Data'!$E$6,0,10*ROW('Water Data'!E54))),'Data Summary'!BW60="Yes"),OFFSET('Water Data'!$E$6,0,10*ROW('Water Data'!E54)),NA())</f>
        <v>#N/A</v>
      </c>
      <c r="I60" s="95" t="e">
        <f ca="true">+IF(AND(ISNUMBER(OFFSET('Water Data'!$E$9,0,10*ROW('Water Data'!E54))),'Data Summary'!BX60="Yes"),OFFSET('Water Data'!$E$9,0,10*ROW('Water Data'!E54)),NA())</f>
        <v>#N/A</v>
      </c>
      <c r="J60" s="95" t="e">
        <f ca="true">+IF(AND(ISNUMBER(OFFSET('Water Data'!$F$4,0,10*ROW('Water Data'!F54))),'Data Summary'!BY60="Yes"),100-OFFSET('Water Data'!$F$4,0,10*ROW('Water Data'!F54)),NA())</f>
        <v>#N/A</v>
      </c>
      <c r="K60" s="95" t="e">
        <f ca="true">+IF(AND(ISNUMBER(OFFSET('Water Data'!$F$6,0,10*ROW('Water Data'!F54))),'Data Summary'!BZ60="Yes"),OFFSET('Water Data'!$F$6,0,10*ROW('Water Data'!F54)),NA())</f>
        <v>#N/A</v>
      </c>
      <c r="L60" s="95" t="e">
        <f ca="true">+IF(AND(ISNUMBER(OFFSET('Water Data'!$F$9,0,10*ROW('Water Data'!F54))),'Data Summary'!CA60="Yes"),OFFSET('Water Data'!$F$9,0,10*ROW('Water Data'!F54)),NA())</f>
        <v>#N/A</v>
      </c>
      <c r="M60" s="95" t="e">
        <f ca="true">+IF(AND(ISNUMBER(OFFSET('Water Data'!$G$4,0,10*ROW('Water Data'!G54))),'Data Summary'!CB60="Yes"),100-OFFSET('Water Data'!$G$4,0,10*ROW('Water Data'!G54)),NA())</f>
        <v>#N/A</v>
      </c>
      <c r="N60" s="95" t="e">
        <f ca="true">+IF(AND(ISNUMBER(OFFSET('Water Data'!$G$6,0,10*ROW('Water Data'!G54))),'Data Summary'!CC60="Yes"),OFFSET('Water Data'!$G$6,0,10*ROW('Water Data'!G54)),NA())</f>
        <v>#N/A</v>
      </c>
      <c r="O60" s="95" t="e">
        <f ca="true">+IF(AND(ISNUMBER(OFFSET('Water Data'!$G$9,0,10*ROW('Water Data'!G54))),'Data Summary'!CD60="Yes"),OFFSET('Water Data'!$G$9,0,10*ROW('Water Data'!G54)),NA())</f>
        <v>#N/A</v>
      </c>
      <c r="P60" s="95" t="e">
        <f ca="true">+IF(AND(ISNUMBER(OFFSET('Water Data'!$H$4,0,10*ROW('Water Data'!H54))),'Data Summary'!CE60="Yes"),100-OFFSET('Water Data'!$H$4,0,10*ROW('Water Data'!H54)),NA())</f>
        <v>#N/A</v>
      </c>
      <c r="Q60" s="95" t="e">
        <f ca="true">+IF(AND(ISNUMBER(OFFSET('Water Data'!$H$6,0,10*ROW('Water Data'!H54))),'Data Summary'!CF60="Yes"),OFFSET('Water Data'!$H$6,0,10*ROW('Water Data'!H54)),NA())</f>
        <v>#N/A</v>
      </c>
      <c r="R60" s="95" t="e">
        <f ca="true">+IF(AND(ISNUMBER(OFFSET('Water Data'!$H$9,0,10*ROW('Water Data'!H54))),'Data Summary'!CG60="Yes"),OFFSET('Water Data'!$H$9,0,10*ROW('Water Data'!H54)),NA())</f>
        <v>#N/A</v>
      </c>
      <c r="S60" s="95" t="e">
        <f ca="true">+IF(AND(ISNUMBER(OFFSET('Water Data'!$I$4,0,10*ROW('Water Data'!I54))),'Data Summary'!CH60="Yes"),100-OFFSET('Water Data'!$I$4,0,10*ROW('Water Data'!I54)),NA())</f>
        <v>#N/A</v>
      </c>
      <c r="T60" s="95" t="e">
        <f ca="true">+IF(AND(ISNUMBER(OFFSET('Water Data'!$I$6,0,10*ROW('Water Data'!I54))),'Data Summary'!CI60="Yes"),OFFSET('Water Data'!$I$6,0,10*ROW('Water Data'!I54)),NA())</f>
        <v>#N/A</v>
      </c>
      <c r="U60" s="95" t="e">
        <f ca="true">+IF(AND(ISNUMBER(OFFSET('Water Data'!$I$9,0,10*ROW('Water Data'!I54))),'Data Summary'!CJ60="Yes"),OFFSET('Water Data'!$I$9,0,10*ROW('Water Data'!I54)),NA())</f>
        <v>#N/A</v>
      </c>
      <c r="V60" s="96" t="e">
        <f ca="true">+IF(AND(ISNUMBER(OFFSET('Sanitation Data'!$D$4,0,10*ROW('Sanitation Data'!D54))),'Data Summary'!CK60="Yes"),100-OFFSET('Sanitation Data'!$D$4,0,10*ROW('Sanitation Data'!D54)),NA())</f>
        <v>#N/A</v>
      </c>
      <c r="W60" s="96" t="e">
        <f ca="true">+IF(AND(ISNUMBER(OFFSET('Sanitation Data'!$D$6,0,10*ROW('Sanitation Data'!D54))),'Data Summary'!CL60="Yes"),OFFSET('Sanitation Data'!$D$6,0,10*ROW('Sanitation Data'!D54)),NA())</f>
        <v>#N/A</v>
      </c>
      <c r="X60" s="96" t="e">
        <f ca="true">+IF(AND(ISNUMBER(OFFSET('Sanitation Data'!$D$10,0,10*ROW('Sanitation Data'!D54))),'Data Summary'!CM60="Yes"),OFFSET('Sanitation Data'!$D$10,0,10*ROW('Sanitation Data'!D54)),NA())</f>
        <v>#N/A</v>
      </c>
      <c r="Y60" s="96" t="e">
        <f ca="true">+IF(AND(ISNUMBER(OFFSET('Sanitation Data'!$D$11,0,10*ROW('Sanitation Data'!D54))),'Data Summary'!CN60="Yes"),OFFSET('Sanitation Data'!$D$11,0,10*ROW('Sanitation Data'!D54)),NA())</f>
        <v>#N/A</v>
      </c>
      <c r="Z60" s="96" t="e">
        <f ca="true">+IF(AND(ISNUMBER(OFFSET('Sanitation Data'!$D$12,0,10*ROW('Sanitation Data'!D54))),'Data Summary'!CO60="Yes"),OFFSET('Sanitation Data'!$D$12,0,10*ROW('Sanitation Data'!D54)),NA())</f>
        <v>#N/A</v>
      </c>
      <c r="AA60" s="96" t="e">
        <f ca="true">+IF(AND(ISNUMBER(OFFSET('Sanitation Data'!$E$4,0,10*ROW('Sanitation Data'!E54))),'Data Summary'!CP60="Yes"),100-OFFSET('Sanitation Data'!$E$4,0,10*ROW('Sanitation Data'!E54)),NA())</f>
        <v>#N/A</v>
      </c>
      <c r="AB60" s="96" t="e">
        <f ca="true">+IF(AND(ISNUMBER(OFFSET('Sanitation Data'!$E$6,0,10*ROW('Sanitation Data'!E54))),'Data Summary'!CQ60="Yes"),OFFSET('Sanitation Data'!$E$6,0,10*ROW('Sanitation Data'!E54)),NA())</f>
        <v>#N/A</v>
      </c>
      <c r="AC60" s="96" t="e">
        <f ca="true">+IF(AND(ISNUMBER(OFFSET('Sanitation Data'!$E$10,0,10*ROW('Sanitation Data'!E54))),'Data Summary'!CR60="Yes"),OFFSET('Sanitation Data'!$E$10,0,10*ROW('Sanitation Data'!E54)),NA())</f>
        <v>#N/A</v>
      </c>
      <c r="AD60" s="96" t="e">
        <f ca="true">+IF(AND(ISNUMBER(OFFSET('Sanitation Data'!$E$11,0,10*ROW('Sanitation Data'!E54))),'Data Summary'!CS60="Yes"),OFFSET('Sanitation Data'!$E$11,0,10*ROW('Sanitation Data'!E54)),NA())</f>
        <v>#N/A</v>
      </c>
      <c r="AE60" s="96" t="e">
        <f ca="true">+IF(AND(ISNUMBER(OFFSET('Sanitation Data'!$E$12,0,10*ROW('Sanitation Data'!E54))),'Data Summary'!CT60="Yes"),OFFSET('Sanitation Data'!$E$12,0,10*ROW('Sanitation Data'!E54)),NA())</f>
        <v>#N/A</v>
      </c>
      <c r="AF60" s="96" t="e">
        <f ca="true">+IF(AND(ISNUMBER(OFFSET('Sanitation Data'!$F$4,0,10*ROW('Sanitation Data'!F54))),'Data Summary'!CU60="Yes"),100-OFFSET('Sanitation Data'!$F$4,0,10*ROW('Sanitation Data'!F54)),NA())</f>
        <v>#N/A</v>
      </c>
      <c r="AG60" s="96" t="e">
        <f ca="true">+IF(AND(ISNUMBER(OFFSET('Sanitation Data'!$F$6,0,10*ROW('Sanitation Data'!F54))),'Data Summary'!CV60="Yes"),OFFSET('Sanitation Data'!$F$6,0,10*ROW('Sanitation Data'!F54)),NA())</f>
        <v>#N/A</v>
      </c>
      <c r="AH60" s="96" t="e">
        <f ca="true">+IF(AND(ISNUMBER(OFFSET('Sanitation Data'!$F$10,0,10*ROW('Sanitation Data'!F54))),'Data Summary'!CW60="Yes"),OFFSET('Sanitation Data'!$F$10,0,10*ROW('Sanitation Data'!F54)),NA())</f>
        <v>#N/A</v>
      </c>
      <c r="AI60" s="96" t="e">
        <f ca="true">+IF(AND(ISNUMBER(OFFSET('Sanitation Data'!$F$11,0,10*ROW('Sanitation Data'!F54))),'Data Summary'!CX60="Yes"),OFFSET('Sanitation Data'!$F$11,0,10*ROW('Sanitation Data'!F54)),NA())</f>
        <v>#N/A</v>
      </c>
      <c r="AJ60" s="96" t="e">
        <f ca="true">+IF(AND(ISNUMBER(OFFSET('Sanitation Data'!$F$12,0,10*ROW('Sanitation Data'!F54))),'Data Summary'!CY60="Yes"),OFFSET('Sanitation Data'!$F$12,0,10*ROW('Sanitation Data'!F54)),NA())</f>
        <v>#N/A</v>
      </c>
      <c r="AK60" s="96" t="e">
        <f ca="true">+IF(AND(ISNUMBER(OFFSET('Sanitation Data'!$G$4,0,10*ROW('Sanitation Data'!G54))),'Data Summary'!CZ60="Yes"),100-OFFSET('Sanitation Data'!$G$4,0,10*ROW('Sanitation Data'!G54)),NA())</f>
        <v>#N/A</v>
      </c>
      <c r="AL60" s="96" t="e">
        <f ca="true">+IF(AND(ISNUMBER(OFFSET('Sanitation Data'!$G$6,0,10*ROW('Sanitation Data'!G54))),'Data Summary'!DA60="Yes"),OFFSET('Sanitation Data'!$G$6,0,10*ROW('Sanitation Data'!G54)),NA())</f>
        <v>#N/A</v>
      </c>
      <c r="AM60" s="96" t="e">
        <f ca="true">+IF(AND(ISNUMBER(OFFSET('Sanitation Data'!$G$10,0,10*ROW('Sanitation Data'!G54))),'Data Summary'!DB60="Yes"),OFFSET('Sanitation Data'!$G$10,0,10*ROW('Sanitation Data'!G54)),NA())</f>
        <v>#N/A</v>
      </c>
      <c r="AN60" s="96" t="e">
        <f ca="true">+IF(AND(ISNUMBER(OFFSET('Sanitation Data'!$G$11,0,10*ROW('Sanitation Data'!G54))),'Data Summary'!DC60="Yes"),OFFSET('Sanitation Data'!$G$11,0,10*ROW('Sanitation Data'!G54)),NA())</f>
        <v>#N/A</v>
      </c>
      <c r="AO60" s="96" t="e">
        <f ca="true">+IF(AND(ISNUMBER(OFFSET('Sanitation Data'!$G$12,0,10*ROW('Sanitation Data'!G54))),'Data Summary'!DD60="Yes"),OFFSET('Sanitation Data'!$G$12,0,10*ROW('Sanitation Data'!G54)),NA())</f>
        <v>#N/A</v>
      </c>
      <c r="AP60" s="96" t="e">
        <f ca="true">+IF(AND(ISNUMBER(OFFSET('Sanitation Data'!$H$4,0,10*ROW('Sanitation Data'!H54))),'Data Summary'!DE60="Yes"),100-OFFSET('Sanitation Data'!$H$4,0,10*ROW('Sanitation Data'!H54)),NA())</f>
        <v>#N/A</v>
      </c>
      <c r="AQ60" s="96" t="e">
        <f ca="true">+IF(AND(ISNUMBER(OFFSET('Sanitation Data'!$H$6,0,10*ROW('Sanitation Data'!H54))),'Data Summary'!DF60="Yes"),OFFSET('Sanitation Data'!$H$6,0,10*ROW('Sanitation Data'!H54)),NA())</f>
        <v>#N/A</v>
      </c>
      <c r="AR60" s="96" t="e">
        <f ca="true">+IF(AND(ISNUMBER(OFFSET('Sanitation Data'!$H$10,0,10*ROW('Sanitation Data'!H54))),'Data Summary'!DG60="Yes"),OFFSET('Sanitation Data'!$H$10,0,10*ROW('Sanitation Data'!H54)),NA())</f>
        <v>#N/A</v>
      </c>
      <c r="AS60" s="96" t="e">
        <f ca="true">+IF(AND(ISNUMBER(OFFSET('Sanitation Data'!$H$11,0,10*ROW('Sanitation Data'!H54))),'Data Summary'!DH60="Yes"),OFFSET('Sanitation Data'!$H$11,0,10*ROW('Sanitation Data'!H54)),NA())</f>
        <v>#N/A</v>
      </c>
      <c r="AT60" s="96" t="e">
        <f ca="true">+IF(AND(ISNUMBER(OFFSET('Sanitation Data'!$H$12,0,10*ROW('Sanitation Data'!H54))),'Data Summary'!DI60="Yes"),OFFSET('Sanitation Data'!$H$12,0,10*ROW('Sanitation Data'!H54)),NA())</f>
        <v>#N/A</v>
      </c>
      <c r="AU60" s="96" t="e">
        <f ca="true">+IF(AND(ISNUMBER(OFFSET('Sanitation Data'!$I$4,0,10*ROW('Sanitation Data'!I54))),'Data Summary'!DJ60="Yes"),100-OFFSET('Sanitation Data'!$I$4,0,10*ROW('Sanitation Data'!I54)),NA())</f>
        <v>#N/A</v>
      </c>
      <c r="AV60" s="96" t="e">
        <f ca="true">+IF(AND(ISNUMBER(OFFSET('Sanitation Data'!$I$6,0,10*ROW('Sanitation Data'!I54))),'Data Summary'!DK60="Yes"),OFFSET('Sanitation Data'!$I$6,0,10*ROW('Sanitation Data'!I54)),NA())</f>
        <v>#N/A</v>
      </c>
      <c r="AW60" s="96" t="e">
        <f ca="true">+IF(AND(ISNUMBER(OFFSET('Sanitation Data'!$I$10,0,10*ROW('Sanitation Data'!I54))),'Data Summary'!DL60="Yes"),OFFSET('Sanitation Data'!$I$10,0,10*ROW('Sanitation Data'!I54)),NA())</f>
        <v>#N/A</v>
      </c>
      <c r="AX60" s="96" t="e">
        <f ca="true">+IF(AND(ISNUMBER(OFFSET('Sanitation Data'!$I$11,0,10*ROW('Sanitation Data'!I54))),'Data Summary'!DM60="Yes"),OFFSET('Sanitation Data'!$I$11,0,10*ROW('Sanitation Data'!I54)),NA())</f>
        <v>#N/A</v>
      </c>
      <c r="AY60" s="96" t="e">
        <f ca="true">+IF(AND(ISNUMBER(OFFSET('Sanitation Data'!$I$12,0,10*ROW('Sanitation Data'!I54))),'Data Summary'!DN60="Yes"),OFFSET('Sanitation Data'!$I$12,0,10*ROW('Sanitation Data'!I54)),NA())</f>
        <v>#N/A</v>
      </c>
      <c r="AZ60" s="97" t="e">
        <f ca="true">+IF(AND(ISNUMBER(OFFSET('Hygiene Data'!$D$5,0,10*ROW('Hygiene Data'!D54))),'Data Summary'!DO60="Yes"),OFFSET('Hygiene Data'!$D$5,0,10*ROW('Hygiene Data'!D54)),NA())</f>
        <v>#N/A</v>
      </c>
      <c r="BA60" s="97" t="e">
        <f ca="true">+IF(AND(ISNUMBER(OFFSET('Hygiene Data'!$D$7,0,10*ROW('Hygiene Data'!D54))),'Data Summary'!DP60="Yes"),OFFSET('Hygiene Data'!$D$7,0,10*ROW('Hygiene Data'!D54)),NA())</f>
        <v>#N/A</v>
      </c>
      <c r="BB60" s="97" t="e">
        <f ca="true">+IF(AND(ISNUMBER(OFFSET('Hygiene Data'!$D$9,0,10*ROW('Hygiene Data'!D54))),'Data Summary'!DQ60="Yes"),OFFSET('Hygiene Data'!$D$9,0,10*ROW('Hygiene Data'!D54)),NA())</f>
        <v>#N/A</v>
      </c>
      <c r="BC60" s="97" t="e">
        <f ca="true">+IF(AND(ISNUMBER(OFFSET('Hygiene Data'!$E$5,0,10*ROW('Hygiene Data'!E54))),'Data Summary'!DR60="Yes"),OFFSET('Hygiene Data'!$E$5,0,10*ROW('Hygiene Data'!E54)),NA())</f>
        <v>#N/A</v>
      </c>
      <c r="BD60" s="97" t="e">
        <f ca="true">+IF(AND(ISNUMBER(OFFSET('Hygiene Data'!$E$7,0,10*ROW('Hygiene Data'!E54))),'Data Summary'!DS60="Yes"),OFFSET('Hygiene Data'!$E$7,0,10*ROW('Hygiene Data'!E54)),NA())</f>
        <v>#N/A</v>
      </c>
      <c r="BE60" s="97" t="e">
        <f ca="true">+IF(AND(ISNUMBER(OFFSET('Hygiene Data'!$E$9,0,10*ROW('Hygiene Data'!E54))),'Data Summary'!DT60="Yes"),OFFSET('Hygiene Data'!$E$9,0,10*ROW('Hygiene Data'!E54)),NA())</f>
        <v>#N/A</v>
      </c>
      <c r="BF60" s="97" t="e">
        <f ca="true">+IF(AND(ISNUMBER(OFFSET('Hygiene Data'!$F$5,0,10*ROW('Hygiene Data'!F54))),'Data Summary'!DU60="Yes"),OFFSET('Hygiene Data'!$F$5,0,10*ROW('Hygiene Data'!F54)),NA())</f>
        <v>#N/A</v>
      </c>
      <c r="BG60" s="97" t="e">
        <f ca="true">+IF(AND(ISNUMBER(OFFSET('Hygiene Data'!$F$7,0,10*ROW('Hygiene Data'!F54))),'Data Summary'!DV60="Yes"),OFFSET('Hygiene Data'!$F$7,0,10*ROW('Hygiene Data'!F54)),NA())</f>
        <v>#N/A</v>
      </c>
      <c r="BH60" s="97" t="e">
        <f ca="true">+IF(AND(ISNUMBER(OFFSET('Hygiene Data'!$F$9,0,10*ROW('Hygiene Data'!F54))),'Data Summary'!DW60="Yes"),OFFSET('Hygiene Data'!$F$9,0,10*ROW('Hygiene Data'!F54)),NA())</f>
        <v>#N/A</v>
      </c>
      <c r="BI60" s="97" t="e">
        <f ca="true">+IF(AND(ISNUMBER(OFFSET('Hygiene Data'!$G$5,0,10*ROW('Hygiene Data'!G54))),'Data Summary'!DX60="Yes"),OFFSET('Hygiene Data'!$G$5,0,10*ROW('Hygiene Data'!G54)),NA())</f>
        <v>#N/A</v>
      </c>
      <c r="BJ60" s="97" t="e">
        <f ca="true">+IF(AND(ISNUMBER(OFFSET('Hygiene Data'!$G$7,0,10*ROW('Hygiene Data'!G54))),'Data Summary'!DY60="Yes"),OFFSET('Hygiene Data'!$G$7,0,10*ROW('Hygiene Data'!G54)),NA())</f>
        <v>#N/A</v>
      </c>
      <c r="BK60" s="97" t="e">
        <f ca="true">+IF(AND(ISNUMBER(OFFSET('Hygiene Data'!$G$9,0,10*ROW('Hygiene Data'!G54))),'Data Summary'!DZ60="Yes"),OFFSET('Hygiene Data'!$G$9,0,10*ROW('Hygiene Data'!G54)),NA())</f>
        <v>#N/A</v>
      </c>
      <c r="BL60" s="97" t="e">
        <f ca="true">+IF(AND(ISNUMBER(OFFSET('Hygiene Data'!$H$5,0,10*ROW('Hygiene Data'!H54))),'Data Summary'!EA60="Yes"),OFFSET('Hygiene Data'!$H$5,0,10*ROW('Hygiene Data'!H54)),NA())</f>
        <v>#N/A</v>
      </c>
      <c r="BM60" s="97" t="e">
        <f ca="true">+IF(AND(ISNUMBER(OFFSET('Hygiene Data'!$H$7,0,10*ROW('Hygiene Data'!H54))),'Data Summary'!EB60="Yes"),OFFSET('Hygiene Data'!$H$7,0,10*ROW('Hygiene Data'!H54)),NA())</f>
        <v>#N/A</v>
      </c>
      <c r="BN60" s="97" t="e">
        <f ca="true">+IF(AND(ISNUMBER(OFFSET('Hygiene Data'!$H$9,0,10*ROW('Hygiene Data'!H54))),'Data Summary'!EC60="Yes"),OFFSET('Hygiene Data'!$H$9,0,10*ROW('Hygiene Data'!H54)),NA())</f>
        <v>#N/A</v>
      </c>
      <c r="BO60" s="97" t="e">
        <f ca="true">+IF(AND(ISNUMBER(OFFSET('Hygiene Data'!$I$5,0,10*ROW('Hygiene Data'!I54))),'Data Summary'!ED60="Yes"),OFFSET('Hygiene Data'!$I$5,0,10*ROW('Hygiene Data'!I54)),NA())</f>
        <v>#N/A</v>
      </c>
      <c r="BP60" s="97" t="e">
        <f ca="true">+IF(AND(ISNUMBER(OFFSET('Hygiene Data'!$I$7,0,10*ROW('Hygiene Data'!I54))),'Data Summary'!EE60="Yes"),OFFSET('Hygiene Data'!$I$7,0,10*ROW('Hygiene Data'!I54)),NA())</f>
        <v>#N/A</v>
      </c>
      <c r="BQ60" s="97"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6" t="str">
        <f ca="true">+IF(ISTEXT('Data Summary'!B61),'Data Summary'!B61,"")</f>
        <v/>
      </c>
      <c r="C61" s="330" t="e">
        <f ca="true">+VALUE('Data Summary'!C61)</f>
        <v>#VALUE!</v>
      </c>
      <c r="D61" s="95" t="e">
        <f ca="true">+IF(AND(ISNUMBER(OFFSET('Water Data'!$D$4,0,10*ROW('Water Data'!D55))),'Data Summary'!BS61="Yes"),100-OFFSET('Water Data'!$D$4,0,10*ROW('Water Data'!D55)),NA())</f>
        <v>#N/A</v>
      </c>
      <c r="E61" s="95" t="e">
        <f ca="true">+IF(AND(ISNUMBER(OFFSET('Water Data'!$D$6,0,10*ROW('Water Data'!D55))),'Data Summary'!BT61="Yes"),OFFSET('Water Data'!$D$6,0,10*ROW('Water Data'!D55)),NA())</f>
        <v>#N/A</v>
      </c>
      <c r="F61" s="95" t="e">
        <f ca="true">+IF(AND(ISNUMBER(OFFSET('Water Data'!$D$9,0,10*ROW('Water Data'!D55))),'Data Summary'!BU61="Yes"),OFFSET('Water Data'!$D$9,0,10*ROW('Water Data'!D55)),NA())</f>
        <v>#N/A</v>
      </c>
      <c r="G61" s="95" t="e">
        <f ca="true">+IF(AND(ISNUMBER(OFFSET('Water Data'!$E$4,0,10*ROW('Water Data'!E55))),'Data Summary'!BV61="Yes"),100-OFFSET('Water Data'!$E$4,0,10*ROW('Water Data'!E55)),NA())</f>
        <v>#N/A</v>
      </c>
      <c r="H61" s="95" t="e">
        <f ca="true">+IF(AND(ISNUMBER(OFFSET('Water Data'!$E$6,0,10*ROW('Water Data'!E55))),'Data Summary'!BW61="Yes"),OFFSET('Water Data'!$E$6,0,10*ROW('Water Data'!E55)),NA())</f>
        <v>#N/A</v>
      </c>
      <c r="I61" s="95" t="e">
        <f ca="true">+IF(AND(ISNUMBER(OFFSET('Water Data'!$E$9,0,10*ROW('Water Data'!E55))),'Data Summary'!BX61="Yes"),OFFSET('Water Data'!$E$9,0,10*ROW('Water Data'!E55)),NA())</f>
        <v>#N/A</v>
      </c>
      <c r="J61" s="95" t="e">
        <f ca="true">+IF(AND(ISNUMBER(OFFSET('Water Data'!$F$4,0,10*ROW('Water Data'!F55))),'Data Summary'!BY61="Yes"),100-OFFSET('Water Data'!$F$4,0,10*ROW('Water Data'!F55)),NA())</f>
        <v>#N/A</v>
      </c>
      <c r="K61" s="95" t="e">
        <f ca="true">+IF(AND(ISNUMBER(OFFSET('Water Data'!$F$6,0,10*ROW('Water Data'!F55))),'Data Summary'!BZ61="Yes"),OFFSET('Water Data'!$F$6,0,10*ROW('Water Data'!F55)),NA())</f>
        <v>#N/A</v>
      </c>
      <c r="L61" s="95" t="e">
        <f ca="true">+IF(AND(ISNUMBER(OFFSET('Water Data'!$F$9,0,10*ROW('Water Data'!F55))),'Data Summary'!CA61="Yes"),OFFSET('Water Data'!$F$9,0,10*ROW('Water Data'!F55)),NA())</f>
        <v>#N/A</v>
      </c>
      <c r="M61" s="95" t="e">
        <f ca="true">+IF(AND(ISNUMBER(OFFSET('Water Data'!$G$4,0,10*ROW('Water Data'!G55))),'Data Summary'!CB61="Yes"),100-OFFSET('Water Data'!$G$4,0,10*ROW('Water Data'!G55)),NA())</f>
        <v>#N/A</v>
      </c>
      <c r="N61" s="95" t="e">
        <f ca="true">+IF(AND(ISNUMBER(OFFSET('Water Data'!$G$6,0,10*ROW('Water Data'!G55))),'Data Summary'!CC61="Yes"),OFFSET('Water Data'!$G$6,0,10*ROW('Water Data'!G55)),NA())</f>
        <v>#N/A</v>
      </c>
      <c r="O61" s="95" t="e">
        <f ca="true">+IF(AND(ISNUMBER(OFFSET('Water Data'!$G$9,0,10*ROW('Water Data'!G55))),'Data Summary'!CD61="Yes"),OFFSET('Water Data'!$G$9,0,10*ROW('Water Data'!G55)),NA())</f>
        <v>#N/A</v>
      </c>
      <c r="P61" s="95" t="e">
        <f ca="true">+IF(AND(ISNUMBER(OFFSET('Water Data'!$H$4,0,10*ROW('Water Data'!H55))),'Data Summary'!CE61="Yes"),100-OFFSET('Water Data'!$H$4,0,10*ROW('Water Data'!H55)),NA())</f>
        <v>#N/A</v>
      </c>
      <c r="Q61" s="95" t="e">
        <f ca="true">+IF(AND(ISNUMBER(OFFSET('Water Data'!$H$6,0,10*ROW('Water Data'!H55))),'Data Summary'!CF61="Yes"),OFFSET('Water Data'!$H$6,0,10*ROW('Water Data'!H55)),NA())</f>
        <v>#N/A</v>
      </c>
      <c r="R61" s="95" t="e">
        <f ca="true">+IF(AND(ISNUMBER(OFFSET('Water Data'!$H$9,0,10*ROW('Water Data'!H55))),'Data Summary'!CG61="Yes"),OFFSET('Water Data'!$H$9,0,10*ROW('Water Data'!H55)),NA())</f>
        <v>#N/A</v>
      </c>
      <c r="S61" s="95" t="e">
        <f ca="true">+IF(AND(ISNUMBER(OFFSET('Water Data'!$I$4,0,10*ROW('Water Data'!I55))),'Data Summary'!CH61="Yes"),100-OFFSET('Water Data'!$I$4,0,10*ROW('Water Data'!I55)),NA())</f>
        <v>#N/A</v>
      </c>
      <c r="T61" s="95" t="e">
        <f ca="true">+IF(AND(ISNUMBER(OFFSET('Water Data'!$I$6,0,10*ROW('Water Data'!I55))),'Data Summary'!CI61="Yes"),OFFSET('Water Data'!$I$6,0,10*ROW('Water Data'!I55)),NA())</f>
        <v>#N/A</v>
      </c>
      <c r="U61" s="95" t="e">
        <f ca="true">+IF(AND(ISNUMBER(OFFSET('Water Data'!$I$9,0,10*ROW('Water Data'!I55))),'Data Summary'!CJ61="Yes"),OFFSET('Water Data'!$I$9,0,10*ROW('Water Data'!I55)),NA())</f>
        <v>#N/A</v>
      </c>
      <c r="V61" s="96" t="e">
        <f ca="true">+IF(AND(ISNUMBER(OFFSET('Sanitation Data'!$D$4,0,10*ROW('Sanitation Data'!D55))),'Data Summary'!CK61="Yes"),100-OFFSET('Sanitation Data'!$D$4,0,10*ROW('Sanitation Data'!D55)),NA())</f>
        <v>#N/A</v>
      </c>
      <c r="W61" s="96" t="e">
        <f ca="true">+IF(AND(ISNUMBER(OFFSET('Sanitation Data'!$D$6,0,10*ROW('Sanitation Data'!D55))),'Data Summary'!CL61="Yes"),OFFSET('Sanitation Data'!$D$6,0,10*ROW('Sanitation Data'!D55)),NA())</f>
        <v>#N/A</v>
      </c>
      <c r="X61" s="96" t="e">
        <f ca="true">+IF(AND(ISNUMBER(OFFSET('Sanitation Data'!$D$10,0,10*ROW('Sanitation Data'!D55))),'Data Summary'!CM61="Yes"),OFFSET('Sanitation Data'!$D$10,0,10*ROW('Sanitation Data'!D55)),NA())</f>
        <v>#N/A</v>
      </c>
      <c r="Y61" s="96" t="e">
        <f ca="true">+IF(AND(ISNUMBER(OFFSET('Sanitation Data'!$D$11,0,10*ROW('Sanitation Data'!D55))),'Data Summary'!CN61="Yes"),OFFSET('Sanitation Data'!$D$11,0,10*ROW('Sanitation Data'!D55)),NA())</f>
        <v>#N/A</v>
      </c>
      <c r="Z61" s="96" t="e">
        <f ca="true">+IF(AND(ISNUMBER(OFFSET('Sanitation Data'!$D$12,0,10*ROW('Sanitation Data'!D55))),'Data Summary'!CO61="Yes"),OFFSET('Sanitation Data'!$D$12,0,10*ROW('Sanitation Data'!D55)),NA())</f>
        <v>#N/A</v>
      </c>
      <c r="AA61" s="96" t="e">
        <f ca="true">+IF(AND(ISNUMBER(OFFSET('Sanitation Data'!$E$4,0,10*ROW('Sanitation Data'!E55))),'Data Summary'!CP61="Yes"),100-OFFSET('Sanitation Data'!$E$4,0,10*ROW('Sanitation Data'!E55)),NA())</f>
        <v>#N/A</v>
      </c>
      <c r="AB61" s="96" t="e">
        <f ca="true">+IF(AND(ISNUMBER(OFFSET('Sanitation Data'!$E$6,0,10*ROW('Sanitation Data'!E55))),'Data Summary'!CQ61="Yes"),OFFSET('Sanitation Data'!$E$6,0,10*ROW('Sanitation Data'!E55)),NA())</f>
        <v>#N/A</v>
      </c>
      <c r="AC61" s="96" t="e">
        <f ca="true">+IF(AND(ISNUMBER(OFFSET('Sanitation Data'!$E$10,0,10*ROW('Sanitation Data'!E55))),'Data Summary'!CR61="Yes"),OFFSET('Sanitation Data'!$E$10,0,10*ROW('Sanitation Data'!E55)),NA())</f>
        <v>#N/A</v>
      </c>
      <c r="AD61" s="96" t="e">
        <f ca="true">+IF(AND(ISNUMBER(OFFSET('Sanitation Data'!$E$11,0,10*ROW('Sanitation Data'!E55))),'Data Summary'!CS61="Yes"),OFFSET('Sanitation Data'!$E$11,0,10*ROW('Sanitation Data'!E55)),NA())</f>
        <v>#N/A</v>
      </c>
      <c r="AE61" s="96" t="e">
        <f ca="true">+IF(AND(ISNUMBER(OFFSET('Sanitation Data'!$E$12,0,10*ROW('Sanitation Data'!E55))),'Data Summary'!CT61="Yes"),OFFSET('Sanitation Data'!$E$12,0,10*ROW('Sanitation Data'!E55)),NA())</f>
        <v>#N/A</v>
      </c>
      <c r="AF61" s="96" t="e">
        <f ca="true">+IF(AND(ISNUMBER(OFFSET('Sanitation Data'!$F$4,0,10*ROW('Sanitation Data'!F55))),'Data Summary'!CU61="Yes"),100-OFFSET('Sanitation Data'!$F$4,0,10*ROW('Sanitation Data'!F55)),NA())</f>
        <v>#N/A</v>
      </c>
      <c r="AG61" s="96" t="e">
        <f ca="true">+IF(AND(ISNUMBER(OFFSET('Sanitation Data'!$F$6,0,10*ROW('Sanitation Data'!F55))),'Data Summary'!CV61="Yes"),OFFSET('Sanitation Data'!$F$6,0,10*ROW('Sanitation Data'!F55)),NA())</f>
        <v>#N/A</v>
      </c>
      <c r="AH61" s="96" t="e">
        <f ca="true">+IF(AND(ISNUMBER(OFFSET('Sanitation Data'!$F$10,0,10*ROW('Sanitation Data'!F55))),'Data Summary'!CW61="Yes"),OFFSET('Sanitation Data'!$F$10,0,10*ROW('Sanitation Data'!F55)),NA())</f>
        <v>#N/A</v>
      </c>
      <c r="AI61" s="96" t="e">
        <f ca="true">+IF(AND(ISNUMBER(OFFSET('Sanitation Data'!$F$11,0,10*ROW('Sanitation Data'!F55))),'Data Summary'!CX61="Yes"),OFFSET('Sanitation Data'!$F$11,0,10*ROW('Sanitation Data'!F55)),NA())</f>
        <v>#N/A</v>
      </c>
      <c r="AJ61" s="96" t="e">
        <f ca="true">+IF(AND(ISNUMBER(OFFSET('Sanitation Data'!$F$12,0,10*ROW('Sanitation Data'!F55))),'Data Summary'!CY61="Yes"),OFFSET('Sanitation Data'!$F$12,0,10*ROW('Sanitation Data'!F55)),NA())</f>
        <v>#N/A</v>
      </c>
      <c r="AK61" s="96" t="e">
        <f ca="true">+IF(AND(ISNUMBER(OFFSET('Sanitation Data'!$G$4,0,10*ROW('Sanitation Data'!G55))),'Data Summary'!CZ61="Yes"),100-OFFSET('Sanitation Data'!$G$4,0,10*ROW('Sanitation Data'!G55)),NA())</f>
        <v>#N/A</v>
      </c>
      <c r="AL61" s="96" t="e">
        <f ca="true">+IF(AND(ISNUMBER(OFFSET('Sanitation Data'!$G$6,0,10*ROW('Sanitation Data'!G55))),'Data Summary'!DA61="Yes"),OFFSET('Sanitation Data'!$G$6,0,10*ROW('Sanitation Data'!G55)),NA())</f>
        <v>#N/A</v>
      </c>
      <c r="AM61" s="96" t="e">
        <f ca="true">+IF(AND(ISNUMBER(OFFSET('Sanitation Data'!$G$10,0,10*ROW('Sanitation Data'!G55))),'Data Summary'!DB61="Yes"),OFFSET('Sanitation Data'!$G$10,0,10*ROW('Sanitation Data'!G55)),NA())</f>
        <v>#N/A</v>
      </c>
      <c r="AN61" s="96" t="e">
        <f ca="true">+IF(AND(ISNUMBER(OFFSET('Sanitation Data'!$G$11,0,10*ROW('Sanitation Data'!G55))),'Data Summary'!DC61="Yes"),OFFSET('Sanitation Data'!$G$11,0,10*ROW('Sanitation Data'!G55)),NA())</f>
        <v>#N/A</v>
      </c>
      <c r="AO61" s="96" t="e">
        <f ca="true">+IF(AND(ISNUMBER(OFFSET('Sanitation Data'!$G$12,0,10*ROW('Sanitation Data'!G55))),'Data Summary'!DD61="Yes"),OFFSET('Sanitation Data'!$G$12,0,10*ROW('Sanitation Data'!G55)),NA())</f>
        <v>#N/A</v>
      </c>
      <c r="AP61" s="96" t="e">
        <f ca="true">+IF(AND(ISNUMBER(OFFSET('Sanitation Data'!$H$4,0,10*ROW('Sanitation Data'!H55))),'Data Summary'!DE61="Yes"),100-OFFSET('Sanitation Data'!$H$4,0,10*ROW('Sanitation Data'!H55)),NA())</f>
        <v>#N/A</v>
      </c>
      <c r="AQ61" s="96" t="e">
        <f ca="true">+IF(AND(ISNUMBER(OFFSET('Sanitation Data'!$H$6,0,10*ROW('Sanitation Data'!H55))),'Data Summary'!DF61="Yes"),OFFSET('Sanitation Data'!$H$6,0,10*ROW('Sanitation Data'!H55)),NA())</f>
        <v>#N/A</v>
      </c>
      <c r="AR61" s="96" t="e">
        <f ca="true">+IF(AND(ISNUMBER(OFFSET('Sanitation Data'!$H$10,0,10*ROW('Sanitation Data'!H55))),'Data Summary'!DG61="Yes"),OFFSET('Sanitation Data'!$H$10,0,10*ROW('Sanitation Data'!H55)),NA())</f>
        <v>#N/A</v>
      </c>
      <c r="AS61" s="96" t="e">
        <f ca="true">+IF(AND(ISNUMBER(OFFSET('Sanitation Data'!$H$11,0,10*ROW('Sanitation Data'!H55))),'Data Summary'!DH61="Yes"),OFFSET('Sanitation Data'!$H$11,0,10*ROW('Sanitation Data'!H55)),NA())</f>
        <v>#N/A</v>
      </c>
      <c r="AT61" s="96" t="e">
        <f ca="true">+IF(AND(ISNUMBER(OFFSET('Sanitation Data'!$H$12,0,10*ROW('Sanitation Data'!H55))),'Data Summary'!DI61="Yes"),OFFSET('Sanitation Data'!$H$12,0,10*ROW('Sanitation Data'!H55)),NA())</f>
        <v>#N/A</v>
      </c>
      <c r="AU61" s="96" t="e">
        <f ca="true">+IF(AND(ISNUMBER(OFFSET('Sanitation Data'!$I$4,0,10*ROW('Sanitation Data'!I55))),'Data Summary'!DJ61="Yes"),100-OFFSET('Sanitation Data'!$I$4,0,10*ROW('Sanitation Data'!I55)),NA())</f>
        <v>#N/A</v>
      </c>
      <c r="AV61" s="96" t="e">
        <f ca="true">+IF(AND(ISNUMBER(OFFSET('Sanitation Data'!$I$6,0,10*ROW('Sanitation Data'!I55))),'Data Summary'!DK61="Yes"),OFFSET('Sanitation Data'!$I$6,0,10*ROW('Sanitation Data'!I55)),NA())</f>
        <v>#N/A</v>
      </c>
      <c r="AW61" s="96" t="e">
        <f ca="true">+IF(AND(ISNUMBER(OFFSET('Sanitation Data'!$I$10,0,10*ROW('Sanitation Data'!I55))),'Data Summary'!DL61="Yes"),OFFSET('Sanitation Data'!$I$10,0,10*ROW('Sanitation Data'!I55)),NA())</f>
        <v>#N/A</v>
      </c>
      <c r="AX61" s="96" t="e">
        <f ca="true">+IF(AND(ISNUMBER(OFFSET('Sanitation Data'!$I$11,0,10*ROW('Sanitation Data'!I55))),'Data Summary'!DM61="Yes"),OFFSET('Sanitation Data'!$I$11,0,10*ROW('Sanitation Data'!I55)),NA())</f>
        <v>#N/A</v>
      </c>
      <c r="AY61" s="96" t="e">
        <f ca="true">+IF(AND(ISNUMBER(OFFSET('Sanitation Data'!$I$12,0,10*ROW('Sanitation Data'!I55))),'Data Summary'!DN61="Yes"),OFFSET('Sanitation Data'!$I$12,0,10*ROW('Sanitation Data'!I55)),NA())</f>
        <v>#N/A</v>
      </c>
      <c r="AZ61" s="97" t="e">
        <f ca="true">+IF(AND(ISNUMBER(OFFSET('Hygiene Data'!$D$5,0,10*ROW('Hygiene Data'!D55))),'Data Summary'!DO61="Yes"),OFFSET('Hygiene Data'!$D$5,0,10*ROW('Hygiene Data'!D55)),NA())</f>
        <v>#N/A</v>
      </c>
      <c r="BA61" s="97" t="e">
        <f ca="true">+IF(AND(ISNUMBER(OFFSET('Hygiene Data'!$D$7,0,10*ROW('Hygiene Data'!D55))),'Data Summary'!DP61="Yes"),OFFSET('Hygiene Data'!$D$7,0,10*ROW('Hygiene Data'!D55)),NA())</f>
        <v>#N/A</v>
      </c>
      <c r="BB61" s="97" t="e">
        <f ca="true">+IF(AND(ISNUMBER(OFFSET('Hygiene Data'!$D$9,0,10*ROW('Hygiene Data'!D55))),'Data Summary'!DQ61="Yes"),OFFSET('Hygiene Data'!$D$9,0,10*ROW('Hygiene Data'!D55)),NA())</f>
        <v>#N/A</v>
      </c>
      <c r="BC61" s="97" t="e">
        <f ca="true">+IF(AND(ISNUMBER(OFFSET('Hygiene Data'!$E$5,0,10*ROW('Hygiene Data'!E55))),'Data Summary'!DR61="Yes"),OFFSET('Hygiene Data'!$E$5,0,10*ROW('Hygiene Data'!E55)),NA())</f>
        <v>#N/A</v>
      </c>
      <c r="BD61" s="97" t="e">
        <f ca="true">+IF(AND(ISNUMBER(OFFSET('Hygiene Data'!$E$7,0,10*ROW('Hygiene Data'!E55))),'Data Summary'!DS61="Yes"),OFFSET('Hygiene Data'!$E$7,0,10*ROW('Hygiene Data'!E55)),NA())</f>
        <v>#N/A</v>
      </c>
      <c r="BE61" s="97" t="e">
        <f ca="true">+IF(AND(ISNUMBER(OFFSET('Hygiene Data'!$E$9,0,10*ROW('Hygiene Data'!E55))),'Data Summary'!DT61="Yes"),OFFSET('Hygiene Data'!$E$9,0,10*ROW('Hygiene Data'!E55)),NA())</f>
        <v>#N/A</v>
      </c>
      <c r="BF61" s="97" t="e">
        <f ca="true">+IF(AND(ISNUMBER(OFFSET('Hygiene Data'!$F$5,0,10*ROW('Hygiene Data'!F55))),'Data Summary'!DU61="Yes"),OFFSET('Hygiene Data'!$F$5,0,10*ROW('Hygiene Data'!F55)),NA())</f>
        <v>#N/A</v>
      </c>
      <c r="BG61" s="97" t="e">
        <f ca="true">+IF(AND(ISNUMBER(OFFSET('Hygiene Data'!$F$7,0,10*ROW('Hygiene Data'!F55))),'Data Summary'!DV61="Yes"),OFFSET('Hygiene Data'!$F$7,0,10*ROW('Hygiene Data'!F55)),NA())</f>
        <v>#N/A</v>
      </c>
      <c r="BH61" s="97" t="e">
        <f ca="true">+IF(AND(ISNUMBER(OFFSET('Hygiene Data'!$F$9,0,10*ROW('Hygiene Data'!F55))),'Data Summary'!DW61="Yes"),OFFSET('Hygiene Data'!$F$9,0,10*ROW('Hygiene Data'!F55)),NA())</f>
        <v>#N/A</v>
      </c>
      <c r="BI61" s="97" t="e">
        <f ca="true">+IF(AND(ISNUMBER(OFFSET('Hygiene Data'!$G$5,0,10*ROW('Hygiene Data'!G55))),'Data Summary'!DX61="Yes"),OFFSET('Hygiene Data'!$G$5,0,10*ROW('Hygiene Data'!G55)),NA())</f>
        <v>#N/A</v>
      </c>
      <c r="BJ61" s="97" t="e">
        <f ca="true">+IF(AND(ISNUMBER(OFFSET('Hygiene Data'!$G$7,0,10*ROW('Hygiene Data'!G55))),'Data Summary'!DY61="Yes"),OFFSET('Hygiene Data'!$G$7,0,10*ROW('Hygiene Data'!G55)),NA())</f>
        <v>#N/A</v>
      </c>
      <c r="BK61" s="97" t="e">
        <f ca="true">+IF(AND(ISNUMBER(OFFSET('Hygiene Data'!$G$9,0,10*ROW('Hygiene Data'!G55))),'Data Summary'!DZ61="Yes"),OFFSET('Hygiene Data'!$G$9,0,10*ROW('Hygiene Data'!G55)),NA())</f>
        <v>#N/A</v>
      </c>
      <c r="BL61" s="97" t="e">
        <f ca="true">+IF(AND(ISNUMBER(OFFSET('Hygiene Data'!$H$5,0,10*ROW('Hygiene Data'!H55))),'Data Summary'!EA61="Yes"),OFFSET('Hygiene Data'!$H$5,0,10*ROW('Hygiene Data'!H55)),NA())</f>
        <v>#N/A</v>
      </c>
      <c r="BM61" s="97" t="e">
        <f ca="true">+IF(AND(ISNUMBER(OFFSET('Hygiene Data'!$H$7,0,10*ROW('Hygiene Data'!H55))),'Data Summary'!EB61="Yes"),OFFSET('Hygiene Data'!$H$7,0,10*ROW('Hygiene Data'!H55)),NA())</f>
        <v>#N/A</v>
      </c>
      <c r="BN61" s="97" t="e">
        <f ca="true">+IF(AND(ISNUMBER(OFFSET('Hygiene Data'!$H$9,0,10*ROW('Hygiene Data'!H55))),'Data Summary'!EC61="Yes"),OFFSET('Hygiene Data'!$H$9,0,10*ROW('Hygiene Data'!H55)),NA())</f>
        <v>#N/A</v>
      </c>
      <c r="BO61" s="97" t="e">
        <f ca="true">+IF(AND(ISNUMBER(OFFSET('Hygiene Data'!$I$5,0,10*ROW('Hygiene Data'!I55))),'Data Summary'!ED61="Yes"),OFFSET('Hygiene Data'!$I$5,0,10*ROW('Hygiene Data'!I55)),NA())</f>
        <v>#N/A</v>
      </c>
      <c r="BP61" s="97" t="e">
        <f ca="true">+IF(AND(ISNUMBER(OFFSET('Hygiene Data'!$I$7,0,10*ROW('Hygiene Data'!I55))),'Data Summary'!EE61="Yes"),OFFSET('Hygiene Data'!$I$7,0,10*ROW('Hygiene Data'!I55)),NA())</f>
        <v>#N/A</v>
      </c>
      <c r="BQ61" s="97"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6" t="str">
        <f ca="true">+IF(ISTEXT('Data Summary'!B62),'Data Summary'!B62,"")</f>
        <v/>
      </c>
      <c r="C62" s="330" t="e">
        <f ca="true">+VALUE('Data Summary'!C62)</f>
        <v>#VALUE!</v>
      </c>
      <c r="D62" s="95" t="e">
        <f ca="true">+IF(AND(ISNUMBER(OFFSET('Water Data'!$D$4,0,10*ROW('Water Data'!D56))),'Data Summary'!BS62="Yes"),100-OFFSET('Water Data'!$D$4,0,10*ROW('Water Data'!D56)),NA())</f>
        <v>#N/A</v>
      </c>
      <c r="E62" s="95" t="e">
        <f ca="true">+IF(AND(ISNUMBER(OFFSET('Water Data'!$D$6,0,10*ROW('Water Data'!D56))),'Data Summary'!BT62="Yes"),OFFSET('Water Data'!$D$6,0,10*ROW('Water Data'!D56)),NA())</f>
        <v>#N/A</v>
      </c>
      <c r="F62" s="95" t="e">
        <f ca="true">+IF(AND(ISNUMBER(OFFSET('Water Data'!$D$9,0,10*ROW('Water Data'!D56))),'Data Summary'!BU62="Yes"),OFFSET('Water Data'!$D$9,0,10*ROW('Water Data'!D56)),NA())</f>
        <v>#N/A</v>
      </c>
      <c r="G62" s="95" t="e">
        <f ca="true">+IF(AND(ISNUMBER(OFFSET('Water Data'!$E$4,0,10*ROW('Water Data'!E56))),'Data Summary'!BV62="Yes"),100-OFFSET('Water Data'!$E$4,0,10*ROW('Water Data'!E56)),NA())</f>
        <v>#N/A</v>
      </c>
      <c r="H62" s="95" t="e">
        <f ca="true">+IF(AND(ISNUMBER(OFFSET('Water Data'!$E$6,0,10*ROW('Water Data'!E56))),'Data Summary'!BW62="Yes"),OFFSET('Water Data'!$E$6,0,10*ROW('Water Data'!E56)),NA())</f>
        <v>#N/A</v>
      </c>
      <c r="I62" s="95" t="e">
        <f ca="true">+IF(AND(ISNUMBER(OFFSET('Water Data'!$E$9,0,10*ROW('Water Data'!E56))),'Data Summary'!BX62="Yes"),OFFSET('Water Data'!$E$9,0,10*ROW('Water Data'!E56)),NA())</f>
        <v>#N/A</v>
      </c>
      <c r="J62" s="95" t="e">
        <f ca="true">+IF(AND(ISNUMBER(OFFSET('Water Data'!$F$4,0,10*ROW('Water Data'!F56))),'Data Summary'!BY62="Yes"),100-OFFSET('Water Data'!$F$4,0,10*ROW('Water Data'!F56)),NA())</f>
        <v>#N/A</v>
      </c>
      <c r="K62" s="95" t="e">
        <f ca="true">+IF(AND(ISNUMBER(OFFSET('Water Data'!$F$6,0,10*ROW('Water Data'!F56))),'Data Summary'!BZ62="Yes"),OFFSET('Water Data'!$F$6,0,10*ROW('Water Data'!F56)),NA())</f>
        <v>#N/A</v>
      </c>
      <c r="L62" s="95" t="e">
        <f ca="true">+IF(AND(ISNUMBER(OFFSET('Water Data'!$F$9,0,10*ROW('Water Data'!F56))),'Data Summary'!CA62="Yes"),OFFSET('Water Data'!$F$9,0,10*ROW('Water Data'!F56)),NA())</f>
        <v>#N/A</v>
      </c>
      <c r="M62" s="95" t="e">
        <f ca="true">+IF(AND(ISNUMBER(OFFSET('Water Data'!$G$4,0,10*ROW('Water Data'!G56))),'Data Summary'!CB62="Yes"),100-OFFSET('Water Data'!$G$4,0,10*ROW('Water Data'!G56)),NA())</f>
        <v>#N/A</v>
      </c>
      <c r="N62" s="95" t="e">
        <f ca="true">+IF(AND(ISNUMBER(OFFSET('Water Data'!$G$6,0,10*ROW('Water Data'!G56))),'Data Summary'!CC62="Yes"),OFFSET('Water Data'!$G$6,0,10*ROW('Water Data'!G56)),NA())</f>
        <v>#N/A</v>
      </c>
      <c r="O62" s="95" t="e">
        <f ca="true">+IF(AND(ISNUMBER(OFFSET('Water Data'!$G$9,0,10*ROW('Water Data'!G56))),'Data Summary'!CD62="Yes"),OFFSET('Water Data'!$G$9,0,10*ROW('Water Data'!G56)),NA())</f>
        <v>#N/A</v>
      </c>
      <c r="P62" s="95" t="e">
        <f ca="true">+IF(AND(ISNUMBER(OFFSET('Water Data'!$H$4,0,10*ROW('Water Data'!H56))),'Data Summary'!CE62="Yes"),100-OFFSET('Water Data'!$H$4,0,10*ROW('Water Data'!H56)),NA())</f>
        <v>#N/A</v>
      </c>
      <c r="Q62" s="95" t="e">
        <f ca="true">+IF(AND(ISNUMBER(OFFSET('Water Data'!$H$6,0,10*ROW('Water Data'!H56))),'Data Summary'!CF62="Yes"),OFFSET('Water Data'!$H$6,0,10*ROW('Water Data'!H56)),NA())</f>
        <v>#N/A</v>
      </c>
      <c r="R62" s="95" t="e">
        <f ca="true">+IF(AND(ISNUMBER(OFFSET('Water Data'!$H$9,0,10*ROW('Water Data'!H56))),'Data Summary'!CG62="Yes"),OFFSET('Water Data'!$H$9,0,10*ROW('Water Data'!H56)),NA())</f>
        <v>#N/A</v>
      </c>
      <c r="S62" s="95" t="e">
        <f ca="true">+IF(AND(ISNUMBER(OFFSET('Water Data'!$I$4,0,10*ROW('Water Data'!I56))),'Data Summary'!CH62="Yes"),100-OFFSET('Water Data'!$I$4,0,10*ROW('Water Data'!I56)),NA())</f>
        <v>#N/A</v>
      </c>
      <c r="T62" s="95" t="e">
        <f ca="true">+IF(AND(ISNUMBER(OFFSET('Water Data'!$I$6,0,10*ROW('Water Data'!I56))),'Data Summary'!CI62="Yes"),OFFSET('Water Data'!$I$6,0,10*ROW('Water Data'!I56)),NA())</f>
        <v>#N/A</v>
      </c>
      <c r="U62" s="95" t="e">
        <f ca="true">+IF(AND(ISNUMBER(OFFSET('Water Data'!$I$9,0,10*ROW('Water Data'!I56))),'Data Summary'!CJ62="Yes"),OFFSET('Water Data'!$I$9,0,10*ROW('Water Data'!I56)),NA())</f>
        <v>#N/A</v>
      </c>
      <c r="V62" s="96" t="e">
        <f ca="true">+IF(AND(ISNUMBER(OFFSET('Sanitation Data'!$D$4,0,10*ROW('Sanitation Data'!D56))),'Data Summary'!CK62="Yes"),100-OFFSET('Sanitation Data'!$D$4,0,10*ROW('Sanitation Data'!D56)),NA())</f>
        <v>#N/A</v>
      </c>
      <c r="W62" s="96" t="e">
        <f ca="true">+IF(AND(ISNUMBER(OFFSET('Sanitation Data'!$D$6,0,10*ROW('Sanitation Data'!D56))),'Data Summary'!CL62="Yes"),OFFSET('Sanitation Data'!$D$6,0,10*ROW('Sanitation Data'!D56)),NA())</f>
        <v>#N/A</v>
      </c>
      <c r="X62" s="96" t="e">
        <f ca="true">+IF(AND(ISNUMBER(OFFSET('Sanitation Data'!$D$10,0,10*ROW('Sanitation Data'!D56))),'Data Summary'!CM62="Yes"),OFFSET('Sanitation Data'!$D$10,0,10*ROW('Sanitation Data'!D56)),NA())</f>
        <v>#N/A</v>
      </c>
      <c r="Y62" s="96" t="e">
        <f ca="true">+IF(AND(ISNUMBER(OFFSET('Sanitation Data'!$D$11,0,10*ROW('Sanitation Data'!D56))),'Data Summary'!CN62="Yes"),OFFSET('Sanitation Data'!$D$11,0,10*ROW('Sanitation Data'!D56)),NA())</f>
        <v>#N/A</v>
      </c>
      <c r="Z62" s="96" t="e">
        <f ca="true">+IF(AND(ISNUMBER(OFFSET('Sanitation Data'!$D$12,0,10*ROW('Sanitation Data'!D56))),'Data Summary'!CO62="Yes"),OFFSET('Sanitation Data'!$D$12,0,10*ROW('Sanitation Data'!D56)),NA())</f>
        <v>#N/A</v>
      </c>
      <c r="AA62" s="96" t="e">
        <f ca="true">+IF(AND(ISNUMBER(OFFSET('Sanitation Data'!$E$4,0,10*ROW('Sanitation Data'!E56))),'Data Summary'!CP62="Yes"),100-OFFSET('Sanitation Data'!$E$4,0,10*ROW('Sanitation Data'!E56)),NA())</f>
        <v>#N/A</v>
      </c>
      <c r="AB62" s="96" t="e">
        <f ca="true">+IF(AND(ISNUMBER(OFFSET('Sanitation Data'!$E$6,0,10*ROW('Sanitation Data'!E56))),'Data Summary'!CQ62="Yes"),OFFSET('Sanitation Data'!$E$6,0,10*ROW('Sanitation Data'!E56)),NA())</f>
        <v>#N/A</v>
      </c>
      <c r="AC62" s="96" t="e">
        <f ca="true">+IF(AND(ISNUMBER(OFFSET('Sanitation Data'!$E$10,0,10*ROW('Sanitation Data'!E56))),'Data Summary'!CR62="Yes"),OFFSET('Sanitation Data'!$E$10,0,10*ROW('Sanitation Data'!E56)),NA())</f>
        <v>#N/A</v>
      </c>
      <c r="AD62" s="96" t="e">
        <f ca="true">+IF(AND(ISNUMBER(OFFSET('Sanitation Data'!$E$11,0,10*ROW('Sanitation Data'!E56))),'Data Summary'!CS62="Yes"),OFFSET('Sanitation Data'!$E$11,0,10*ROW('Sanitation Data'!E56)),NA())</f>
        <v>#N/A</v>
      </c>
      <c r="AE62" s="96" t="e">
        <f ca="true">+IF(AND(ISNUMBER(OFFSET('Sanitation Data'!$E$12,0,10*ROW('Sanitation Data'!E56))),'Data Summary'!CT62="Yes"),OFFSET('Sanitation Data'!$E$12,0,10*ROW('Sanitation Data'!E56)),NA())</f>
        <v>#N/A</v>
      </c>
      <c r="AF62" s="96" t="e">
        <f ca="true">+IF(AND(ISNUMBER(OFFSET('Sanitation Data'!$F$4,0,10*ROW('Sanitation Data'!F56))),'Data Summary'!CU62="Yes"),100-OFFSET('Sanitation Data'!$F$4,0,10*ROW('Sanitation Data'!F56)),NA())</f>
        <v>#N/A</v>
      </c>
      <c r="AG62" s="96" t="e">
        <f ca="true">+IF(AND(ISNUMBER(OFFSET('Sanitation Data'!$F$6,0,10*ROW('Sanitation Data'!F56))),'Data Summary'!CV62="Yes"),OFFSET('Sanitation Data'!$F$6,0,10*ROW('Sanitation Data'!F56)),NA())</f>
        <v>#N/A</v>
      </c>
      <c r="AH62" s="96" t="e">
        <f ca="true">+IF(AND(ISNUMBER(OFFSET('Sanitation Data'!$F$10,0,10*ROW('Sanitation Data'!F56))),'Data Summary'!CW62="Yes"),OFFSET('Sanitation Data'!$F$10,0,10*ROW('Sanitation Data'!F56)),NA())</f>
        <v>#N/A</v>
      </c>
      <c r="AI62" s="96" t="e">
        <f ca="true">+IF(AND(ISNUMBER(OFFSET('Sanitation Data'!$F$11,0,10*ROW('Sanitation Data'!F56))),'Data Summary'!CX62="Yes"),OFFSET('Sanitation Data'!$F$11,0,10*ROW('Sanitation Data'!F56)),NA())</f>
        <v>#N/A</v>
      </c>
      <c r="AJ62" s="96" t="e">
        <f ca="true">+IF(AND(ISNUMBER(OFFSET('Sanitation Data'!$F$12,0,10*ROW('Sanitation Data'!F56))),'Data Summary'!CY62="Yes"),OFFSET('Sanitation Data'!$F$12,0,10*ROW('Sanitation Data'!F56)),NA())</f>
        <v>#N/A</v>
      </c>
      <c r="AK62" s="96" t="e">
        <f ca="true">+IF(AND(ISNUMBER(OFFSET('Sanitation Data'!$G$4,0,10*ROW('Sanitation Data'!G56))),'Data Summary'!CZ62="Yes"),100-OFFSET('Sanitation Data'!$G$4,0,10*ROW('Sanitation Data'!G56)),NA())</f>
        <v>#N/A</v>
      </c>
      <c r="AL62" s="96" t="e">
        <f ca="true">+IF(AND(ISNUMBER(OFFSET('Sanitation Data'!$G$6,0,10*ROW('Sanitation Data'!G56))),'Data Summary'!DA62="Yes"),OFFSET('Sanitation Data'!$G$6,0,10*ROW('Sanitation Data'!G56)),NA())</f>
        <v>#N/A</v>
      </c>
      <c r="AM62" s="96" t="e">
        <f ca="true">+IF(AND(ISNUMBER(OFFSET('Sanitation Data'!$G$10,0,10*ROW('Sanitation Data'!G56))),'Data Summary'!DB62="Yes"),OFFSET('Sanitation Data'!$G$10,0,10*ROW('Sanitation Data'!G56)),NA())</f>
        <v>#N/A</v>
      </c>
      <c r="AN62" s="96" t="e">
        <f ca="true">+IF(AND(ISNUMBER(OFFSET('Sanitation Data'!$G$11,0,10*ROW('Sanitation Data'!G56))),'Data Summary'!DC62="Yes"),OFFSET('Sanitation Data'!$G$11,0,10*ROW('Sanitation Data'!G56)),NA())</f>
        <v>#N/A</v>
      </c>
      <c r="AO62" s="96" t="e">
        <f ca="true">+IF(AND(ISNUMBER(OFFSET('Sanitation Data'!$G$12,0,10*ROW('Sanitation Data'!G56))),'Data Summary'!DD62="Yes"),OFFSET('Sanitation Data'!$G$12,0,10*ROW('Sanitation Data'!G56)),NA())</f>
        <v>#N/A</v>
      </c>
      <c r="AP62" s="96" t="e">
        <f ca="true">+IF(AND(ISNUMBER(OFFSET('Sanitation Data'!$H$4,0,10*ROW('Sanitation Data'!H56))),'Data Summary'!DE62="Yes"),100-OFFSET('Sanitation Data'!$H$4,0,10*ROW('Sanitation Data'!H56)),NA())</f>
        <v>#N/A</v>
      </c>
      <c r="AQ62" s="96" t="e">
        <f ca="true">+IF(AND(ISNUMBER(OFFSET('Sanitation Data'!$H$6,0,10*ROW('Sanitation Data'!H56))),'Data Summary'!DF62="Yes"),OFFSET('Sanitation Data'!$H$6,0,10*ROW('Sanitation Data'!H56)),NA())</f>
        <v>#N/A</v>
      </c>
      <c r="AR62" s="96" t="e">
        <f ca="true">+IF(AND(ISNUMBER(OFFSET('Sanitation Data'!$H$10,0,10*ROW('Sanitation Data'!H56))),'Data Summary'!DG62="Yes"),OFFSET('Sanitation Data'!$H$10,0,10*ROW('Sanitation Data'!H56)),NA())</f>
        <v>#N/A</v>
      </c>
      <c r="AS62" s="96" t="e">
        <f ca="true">+IF(AND(ISNUMBER(OFFSET('Sanitation Data'!$H$11,0,10*ROW('Sanitation Data'!H56))),'Data Summary'!DH62="Yes"),OFFSET('Sanitation Data'!$H$11,0,10*ROW('Sanitation Data'!H56)),NA())</f>
        <v>#N/A</v>
      </c>
      <c r="AT62" s="96" t="e">
        <f ca="true">+IF(AND(ISNUMBER(OFFSET('Sanitation Data'!$H$12,0,10*ROW('Sanitation Data'!H56))),'Data Summary'!DI62="Yes"),OFFSET('Sanitation Data'!$H$12,0,10*ROW('Sanitation Data'!H56)),NA())</f>
        <v>#N/A</v>
      </c>
      <c r="AU62" s="96" t="e">
        <f ca="true">+IF(AND(ISNUMBER(OFFSET('Sanitation Data'!$I$4,0,10*ROW('Sanitation Data'!I56))),'Data Summary'!DJ62="Yes"),100-OFFSET('Sanitation Data'!$I$4,0,10*ROW('Sanitation Data'!I56)),NA())</f>
        <v>#N/A</v>
      </c>
      <c r="AV62" s="96" t="e">
        <f ca="true">+IF(AND(ISNUMBER(OFFSET('Sanitation Data'!$I$6,0,10*ROW('Sanitation Data'!I56))),'Data Summary'!DK62="Yes"),OFFSET('Sanitation Data'!$I$6,0,10*ROW('Sanitation Data'!I56)),NA())</f>
        <v>#N/A</v>
      </c>
      <c r="AW62" s="96" t="e">
        <f ca="true">+IF(AND(ISNUMBER(OFFSET('Sanitation Data'!$I$10,0,10*ROW('Sanitation Data'!I56))),'Data Summary'!DL62="Yes"),OFFSET('Sanitation Data'!$I$10,0,10*ROW('Sanitation Data'!I56)),NA())</f>
        <v>#N/A</v>
      </c>
      <c r="AX62" s="96" t="e">
        <f ca="true">+IF(AND(ISNUMBER(OFFSET('Sanitation Data'!$I$11,0,10*ROW('Sanitation Data'!I56))),'Data Summary'!DM62="Yes"),OFFSET('Sanitation Data'!$I$11,0,10*ROW('Sanitation Data'!I56)),NA())</f>
        <v>#N/A</v>
      </c>
      <c r="AY62" s="96" t="e">
        <f ca="true">+IF(AND(ISNUMBER(OFFSET('Sanitation Data'!$I$12,0,10*ROW('Sanitation Data'!I56))),'Data Summary'!DN62="Yes"),OFFSET('Sanitation Data'!$I$12,0,10*ROW('Sanitation Data'!I56)),NA())</f>
        <v>#N/A</v>
      </c>
      <c r="AZ62" s="97" t="e">
        <f ca="true">+IF(AND(ISNUMBER(OFFSET('Hygiene Data'!$D$5,0,10*ROW('Hygiene Data'!D56))),'Data Summary'!DO62="Yes"),OFFSET('Hygiene Data'!$D$5,0,10*ROW('Hygiene Data'!D56)),NA())</f>
        <v>#N/A</v>
      </c>
      <c r="BA62" s="97" t="e">
        <f ca="true">+IF(AND(ISNUMBER(OFFSET('Hygiene Data'!$D$7,0,10*ROW('Hygiene Data'!D56))),'Data Summary'!DP62="Yes"),OFFSET('Hygiene Data'!$D$7,0,10*ROW('Hygiene Data'!D56)),NA())</f>
        <v>#N/A</v>
      </c>
      <c r="BB62" s="97" t="e">
        <f ca="true">+IF(AND(ISNUMBER(OFFSET('Hygiene Data'!$D$9,0,10*ROW('Hygiene Data'!D56))),'Data Summary'!DQ62="Yes"),OFFSET('Hygiene Data'!$D$9,0,10*ROW('Hygiene Data'!D56)),NA())</f>
        <v>#N/A</v>
      </c>
      <c r="BC62" s="97" t="e">
        <f ca="true">+IF(AND(ISNUMBER(OFFSET('Hygiene Data'!$E$5,0,10*ROW('Hygiene Data'!E56))),'Data Summary'!DR62="Yes"),OFFSET('Hygiene Data'!$E$5,0,10*ROW('Hygiene Data'!E56)),NA())</f>
        <v>#N/A</v>
      </c>
      <c r="BD62" s="97" t="e">
        <f ca="true">+IF(AND(ISNUMBER(OFFSET('Hygiene Data'!$E$7,0,10*ROW('Hygiene Data'!E56))),'Data Summary'!DS62="Yes"),OFFSET('Hygiene Data'!$E$7,0,10*ROW('Hygiene Data'!E56)),NA())</f>
        <v>#N/A</v>
      </c>
      <c r="BE62" s="97" t="e">
        <f ca="true">+IF(AND(ISNUMBER(OFFSET('Hygiene Data'!$E$9,0,10*ROW('Hygiene Data'!E56))),'Data Summary'!DT62="Yes"),OFFSET('Hygiene Data'!$E$9,0,10*ROW('Hygiene Data'!E56)),NA())</f>
        <v>#N/A</v>
      </c>
      <c r="BF62" s="97" t="e">
        <f ca="true">+IF(AND(ISNUMBER(OFFSET('Hygiene Data'!$F$5,0,10*ROW('Hygiene Data'!F56))),'Data Summary'!DU62="Yes"),OFFSET('Hygiene Data'!$F$5,0,10*ROW('Hygiene Data'!F56)),NA())</f>
        <v>#N/A</v>
      </c>
      <c r="BG62" s="97" t="e">
        <f ca="true">+IF(AND(ISNUMBER(OFFSET('Hygiene Data'!$F$7,0,10*ROW('Hygiene Data'!F56))),'Data Summary'!DV62="Yes"),OFFSET('Hygiene Data'!$F$7,0,10*ROW('Hygiene Data'!F56)),NA())</f>
        <v>#N/A</v>
      </c>
      <c r="BH62" s="97" t="e">
        <f ca="true">+IF(AND(ISNUMBER(OFFSET('Hygiene Data'!$F$9,0,10*ROW('Hygiene Data'!F56))),'Data Summary'!DW62="Yes"),OFFSET('Hygiene Data'!$F$9,0,10*ROW('Hygiene Data'!F56)),NA())</f>
        <v>#N/A</v>
      </c>
      <c r="BI62" s="97" t="e">
        <f ca="true">+IF(AND(ISNUMBER(OFFSET('Hygiene Data'!$G$5,0,10*ROW('Hygiene Data'!G56))),'Data Summary'!DX62="Yes"),OFFSET('Hygiene Data'!$G$5,0,10*ROW('Hygiene Data'!G56)),NA())</f>
        <v>#N/A</v>
      </c>
      <c r="BJ62" s="97" t="e">
        <f ca="true">+IF(AND(ISNUMBER(OFFSET('Hygiene Data'!$G$7,0,10*ROW('Hygiene Data'!G56))),'Data Summary'!DY62="Yes"),OFFSET('Hygiene Data'!$G$7,0,10*ROW('Hygiene Data'!G56)),NA())</f>
        <v>#N/A</v>
      </c>
      <c r="BK62" s="97" t="e">
        <f ca="true">+IF(AND(ISNUMBER(OFFSET('Hygiene Data'!$G$9,0,10*ROW('Hygiene Data'!G56))),'Data Summary'!DZ62="Yes"),OFFSET('Hygiene Data'!$G$9,0,10*ROW('Hygiene Data'!G56)),NA())</f>
        <v>#N/A</v>
      </c>
      <c r="BL62" s="97" t="e">
        <f ca="true">+IF(AND(ISNUMBER(OFFSET('Hygiene Data'!$H$5,0,10*ROW('Hygiene Data'!H56))),'Data Summary'!EA62="Yes"),OFFSET('Hygiene Data'!$H$5,0,10*ROW('Hygiene Data'!H56)),NA())</f>
        <v>#N/A</v>
      </c>
      <c r="BM62" s="97" t="e">
        <f ca="true">+IF(AND(ISNUMBER(OFFSET('Hygiene Data'!$H$7,0,10*ROW('Hygiene Data'!H56))),'Data Summary'!EB62="Yes"),OFFSET('Hygiene Data'!$H$7,0,10*ROW('Hygiene Data'!H56)),NA())</f>
        <v>#N/A</v>
      </c>
      <c r="BN62" s="97" t="e">
        <f ca="true">+IF(AND(ISNUMBER(OFFSET('Hygiene Data'!$H$9,0,10*ROW('Hygiene Data'!H56))),'Data Summary'!EC62="Yes"),OFFSET('Hygiene Data'!$H$9,0,10*ROW('Hygiene Data'!H56)),NA())</f>
        <v>#N/A</v>
      </c>
      <c r="BO62" s="97" t="e">
        <f ca="true">+IF(AND(ISNUMBER(OFFSET('Hygiene Data'!$I$5,0,10*ROW('Hygiene Data'!I56))),'Data Summary'!ED62="Yes"),OFFSET('Hygiene Data'!$I$5,0,10*ROW('Hygiene Data'!I56)),NA())</f>
        <v>#N/A</v>
      </c>
      <c r="BP62" s="97" t="e">
        <f ca="true">+IF(AND(ISNUMBER(OFFSET('Hygiene Data'!$I$7,0,10*ROW('Hygiene Data'!I56))),'Data Summary'!EE62="Yes"),OFFSET('Hygiene Data'!$I$7,0,10*ROW('Hygiene Data'!I56)),NA())</f>
        <v>#N/A</v>
      </c>
      <c r="BQ62" s="97"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6" t="str">
        <f ca="true">+IF(ISTEXT('Data Summary'!B63),'Data Summary'!B63,"")</f>
        <v/>
      </c>
      <c r="C63" s="330" t="e">
        <f ca="true">+VALUE('Data Summary'!C63)</f>
        <v>#VALUE!</v>
      </c>
      <c r="D63" s="95" t="e">
        <f ca="true">+IF(AND(ISNUMBER(OFFSET('Water Data'!$D$4,0,10*ROW('Water Data'!D57))),'Data Summary'!BS63="Yes"),100-OFFSET('Water Data'!$D$4,0,10*ROW('Water Data'!D57)),NA())</f>
        <v>#N/A</v>
      </c>
      <c r="E63" s="95" t="e">
        <f ca="true">+IF(AND(ISNUMBER(OFFSET('Water Data'!$D$6,0,10*ROW('Water Data'!D57))),'Data Summary'!BT63="Yes"),OFFSET('Water Data'!$D$6,0,10*ROW('Water Data'!D57)),NA())</f>
        <v>#N/A</v>
      </c>
      <c r="F63" s="95" t="e">
        <f ca="true">+IF(AND(ISNUMBER(OFFSET('Water Data'!$D$9,0,10*ROW('Water Data'!D57))),'Data Summary'!BU63="Yes"),OFFSET('Water Data'!$D$9,0,10*ROW('Water Data'!D57)),NA())</f>
        <v>#N/A</v>
      </c>
      <c r="G63" s="95" t="e">
        <f ca="true">+IF(AND(ISNUMBER(OFFSET('Water Data'!$E$4,0,10*ROW('Water Data'!E57))),'Data Summary'!BV63="Yes"),100-OFFSET('Water Data'!$E$4,0,10*ROW('Water Data'!E57)),NA())</f>
        <v>#N/A</v>
      </c>
      <c r="H63" s="95" t="e">
        <f ca="true">+IF(AND(ISNUMBER(OFFSET('Water Data'!$E$6,0,10*ROW('Water Data'!E57))),'Data Summary'!BW63="Yes"),OFFSET('Water Data'!$E$6,0,10*ROW('Water Data'!E57)),NA())</f>
        <v>#N/A</v>
      </c>
      <c r="I63" s="95" t="e">
        <f ca="true">+IF(AND(ISNUMBER(OFFSET('Water Data'!$E$9,0,10*ROW('Water Data'!E57))),'Data Summary'!BX63="Yes"),OFFSET('Water Data'!$E$9,0,10*ROW('Water Data'!E57)),NA())</f>
        <v>#N/A</v>
      </c>
      <c r="J63" s="95" t="e">
        <f ca="true">+IF(AND(ISNUMBER(OFFSET('Water Data'!$F$4,0,10*ROW('Water Data'!F57))),'Data Summary'!BY63="Yes"),100-OFFSET('Water Data'!$F$4,0,10*ROW('Water Data'!F57)),NA())</f>
        <v>#N/A</v>
      </c>
      <c r="K63" s="95" t="e">
        <f ca="true">+IF(AND(ISNUMBER(OFFSET('Water Data'!$F$6,0,10*ROW('Water Data'!F57))),'Data Summary'!BZ63="Yes"),OFFSET('Water Data'!$F$6,0,10*ROW('Water Data'!F57)),NA())</f>
        <v>#N/A</v>
      </c>
      <c r="L63" s="95" t="e">
        <f ca="true">+IF(AND(ISNUMBER(OFFSET('Water Data'!$F$9,0,10*ROW('Water Data'!F57))),'Data Summary'!CA63="Yes"),OFFSET('Water Data'!$F$9,0,10*ROW('Water Data'!F57)),NA())</f>
        <v>#N/A</v>
      </c>
      <c r="M63" s="95" t="e">
        <f ca="true">+IF(AND(ISNUMBER(OFFSET('Water Data'!$G$4,0,10*ROW('Water Data'!G57))),'Data Summary'!CB63="Yes"),100-OFFSET('Water Data'!$G$4,0,10*ROW('Water Data'!G57)),NA())</f>
        <v>#N/A</v>
      </c>
      <c r="N63" s="95" t="e">
        <f ca="true">+IF(AND(ISNUMBER(OFFSET('Water Data'!$G$6,0,10*ROW('Water Data'!G57))),'Data Summary'!CC63="Yes"),OFFSET('Water Data'!$G$6,0,10*ROW('Water Data'!G57)),NA())</f>
        <v>#N/A</v>
      </c>
      <c r="O63" s="95" t="e">
        <f ca="true">+IF(AND(ISNUMBER(OFFSET('Water Data'!$G$9,0,10*ROW('Water Data'!G57))),'Data Summary'!CD63="Yes"),OFFSET('Water Data'!$G$9,0,10*ROW('Water Data'!G57)),NA())</f>
        <v>#N/A</v>
      </c>
      <c r="P63" s="95" t="e">
        <f ca="true">+IF(AND(ISNUMBER(OFFSET('Water Data'!$H$4,0,10*ROW('Water Data'!H57))),'Data Summary'!CE63="Yes"),100-OFFSET('Water Data'!$H$4,0,10*ROW('Water Data'!H57)),NA())</f>
        <v>#N/A</v>
      </c>
      <c r="Q63" s="95" t="e">
        <f ca="true">+IF(AND(ISNUMBER(OFFSET('Water Data'!$H$6,0,10*ROW('Water Data'!H57))),'Data Summary'!CF63="Yes"),OFFSET('Water Data'!$H$6,0,10*ROW('Water Data'!H57)),NA())</f>
        <v>#N/A</v>
      </c>
      <c r="R63" s="95" t="e">
        <f ca="true">+IF(AND(ISNUMBER(OFFSET('Water Data'!$H$9,0,10*ROW('Water Data'!H57))),'Data Summary'!CG63="Yes"),OFFSET('Water Data'!$H$9,0,10*ROW('Water Data'!H57)),NA())</f>
        <v>#N/A</v>
      </c>
      <c r="S63" s="95" t="e">
        <f ca="true">+IF(AND(ISNUMBER(OFFSET('Water Data'!$I$4,0,10*ROW('Water Data'!I57))),'Data Summary'!CH63="Yes"),100-OFFSET('Water Data'!$I$4,0,10*ROW('Water Data'!I57)),NA())</f>
        <v>#N/A</v>
      </c>
      <c r="T63" s="95" t="e">
        <f ca="true">+IF(AND(ISNUMBER(OFFSET('Water Data'!$I$6,0,10*ROW('Water Data'!I57))),'Data Summary'!CI63="Yes"),OFFSET('Water Data'!$I$6,0,10*ROW('Water Data'!I57)),NA())</f>
        <v>#N/A</v>
      </c>
      <c r="U63" s="95" t="e">
        <f ca="true">+IF(AND(ISNUMBER(OFFSET('Water Data'!$I$9,0,10*ROW('Water Data'!I57))),'Data Summary'!CJ63="Yes"),OFFSET('Water Data'!$I$9,0,10*ROW('Water Data'!I57)),NA())</f>
        <v>#N/A</v>
      </c>
      <c r="V63" s="96" t="e">
        <f ca="true">+IF(AND(ISNUMBER(OFFSET('Sanitation Data'!$D$4,0,10*ROW('Sanitation Data'!D57))),'Data Summary'!CK63="Yes"),100-OFFSET('Sanitation Data'!$D$4,0,10*ROW('Sanitation Data'!D57)),NA())</f>
        <v>#N/A</v>
      </c>
      <c r="W63" s="96" t="e">
        <f ca="true">+IF(AND(ISNUMBER(OFFSET('Sanitation Data'!$D$6,0,10*ROW('Sanitation Data'!D57))),'Data Summary'!CL63="Yes"),OFFSET('Sanitation Data'!$D$6,0,10*ROW('Sanitation Data'!D57)),NA())</f>
        <v>#N/A</v>
      </c>
      <c r="X63" s="96" t="e">
        <f ca="true">+IF(AND(ISNUMBER(OFFSET('Sanitation Data'!$D$10,0,10*ROW('Sanitation Data'!D57))),'Data Summary'!CM63="Yes"),OFFSET('Sanitation Data'!$D$10,0,10*ROW('Sanitation Data'!D57)),NA())</f>
        <v>#N/A</v>
      </c>
      <c r="Y63" s="96" t="e">
        <f ca="true">+IF(AND(ISNUMBER(OFFSET('Sanitation Data'!$D$11,0,10*ROW('Sanitation Data'!D57))),'Data Summary'!CN63="Yes"),OFFSET('Sanitation Data'!$D$11,0,10*ROW('Sanitation Data'!D57)),NA())</f>
        <v>#N/A</v>
      </c>
      <c r="Z63" s="96" t="e">
        <f ca="true">+IF(AND(ISNUMBER(OFFSET('Sanitation Data'!$D$12,0,10*ROW('Sanitation Data'!D57))),'Data Summary'!CO63="Yes"),OFFSET('Sanitation Data'!$D$12,0,10*ROW('Sanitation Data'!D57)),NA())</f>
        <v>#N/A</v>
      </c>
      <c r="AA63" s="96" t="e">
        <f ca="true">+IF(AND(ISNUMBER(OFFSET('Sanitation Data'!$E$4,0,10*ROW('Sanitation Data'!E57))),'Data Summary'!CP63="Yes"),100-OFFSET('Sanitation Data'!$E$4,0,10*ROW('Sanitation Data'!E57)),NA())</f>
        <v>#N/A</v>
      </c>
      <c r="AB63" s="96" t="e">
        <f ca="true">+IF(AND(ISNUMBER(OFFSET('Sanitation Data'!$E$6,0,10*ROW('Sanitation Data'!E57))),'Data Summary'!CQ63="Yes"),OFFSET('Sanitation Data'!$E$6,0,10*ROW('Sanitation Data'!E57)),NA())</f>
        <v>#N/A</v>
      </c>
      <c r="AC63" s="96" t="e">
        <f ca="true">+IF(AND(ISNUMBER(OFFSET('Sanitation Data'!$E$10,0,10*ROW('Sanitation Data'!E57))),'Data Summary'!CR63="Yes"),OFFSET('Sanitation Data'!$E$10,0,10*ROW('Sanitation Data'!E57)),NA())</f>
        <v>#N/A</v>
      </c>
      <c r="AD63" s="96" t="e">
        <f ca="true">+IF(AND(ISNUMBER(OFFSET('Sanitation Data'!$E$11,0,10*ROW('Sanitation Data'!E57))),'Data Summary'!CS63="Yes"),OFFSET('Sanitation Data'!$E$11,0,10*ROW('Sanitation Data'!E57)),NA())</f>
        <v>#N/A</v>
      </c>
      <c r="AE63" s="96" t="e">
        <f ca="true">+IF(AND(ISNUMBER(OFFSET('Sanitation Data'!$E$12,0,10*ROW('Sanitation Data'!E57))),'Data Summary'!CT63="Yes"),OFFSET('Sanitation Data'!$E$12,0,10*ROW('Sanitation Data'!E57)),NA())</f>
        <v>#N/A</v>
      </c>
      <c r="AF63" s="96" t="e">
        <f ca="true">+IF(AND(ISNUMBER(OFFSET('Sanitation Data'!$F$4,0,10*ROW('Sanitation Data'!F57))),'Data Summary'!CU63="Yes"),100-OFFSET('Sanitation Data'!$F$4,0,10*ROW('Sanitation Data'!F57)),NA())</f>
        <v>#N/A</v>
      </c>
      <c r="AG63" s="96" t="e">
        <f ca="true">+IF(AND(ISNUMBER(OFFSET('Sanitation Data'!$F$6,0,10*ROW('Sanitation Data'!F57))),'Data Summary'!CV63="Yes"),OFFSET('Sanitation Data'!$F$6,0,10*ROW('Sanitation Data'!F57)),NA())</f>
        <v>#N/A</v>
      </c>
      <c r="AH63" s="96" t="e">
        <f ca="true">+IF(AND(ISNUMBER(OFFSET('Sanitation Data'!$F$10,0,10*ROW('Sanitation Data'!F57))),'Data Summary'!CW63="Yes"),OFFSET('Sanitation Data'!$F$10,0,10*ROW('Sanitation Data'!F57)),NA())</f>
        <v>#N/A</v>
      </c>
      <c r="AI63" s="96" t="e">
        <f ca="true">+IF(AND(ISNUMBER(OFFSET('Sanitation Data'!$F$11,0,10*ROW('Sanitation Data'!F57))),'Data Summary'!CX63="Yes"),OFFSET('Sanitation Data'!$F$11,0,10*ROW('Sanitation Data'!F57)),NA())</f>
        <v>#N/A</v>
      </c>
      <c r="AJ63" s="96" t="e">
        <f ca="true">+IF(AND(ISNUMBER(OFFSET('Sanitation Data'!$F$12,0,10*ROW('Sanitation Data'!F57))),'Data Summary'!CY63="Yes"),OFFSET('Sanitation Data'!$F$12,0,10*ROW('Sanitation Data'!F57)),NA())</f>
        <v>#N/A</v>
      </c>
      <c r="AK63" s="96" t="e">
        <f ca="true">+IF(AND(ISNUMBER(OFFSET('Sanitation Data'!$G$4,0,10*ROW('Sanitation Data'!G57))),'Data Summary'!CZ63="Yes"),100-OFFSET('Sanitation Data'!$G$4,0,10*ROW('Sanitation Data'!G57)),NA())</f>
        <v>#N/A</v>
      </c>
      <c r="AL63" s="96" t="e">
        <f ca="true">+IF(AND(ISNUMBER(OFFSET('Sanitation Data'!$G$6,0,10*ROW('Sanitation Data'!G57))),'Data Summary'!DA63="Yes"),OFFSET('Sanitation Data'!$G$6,0,10*ROW('Sanitation Data'!G57)),NA())</f>
        <v>#N/A</v>
      </c>
      <c r="AM63" s="96" t="e">
        <f ca="true">+IF(AND(ISNUMBER(OFFSET('Sanitation Data'!$G$10,0,10*ROW('Sanitation Data'!G57))),'Data Summary'!DB63="Yes"),OFFSET('Sanitation Data'!$G$10,0,10*ROW('Sanitation Data'!G57)),NA())</f>
        <v>#N/A</v>
      </c>
      <c r="AN63" s="96" t="e">
        <f ca="true">+IF(AND(ISNUMBER(OFFSET('Sanitation Data'!$G$11,0,10*ROW('Sanitation Data'!G57))),'Data Summary'!DC63="Yes"),OFFSET('Sanitation Data'!$G$11,0,10*ROW('Sanitation Data'!G57)),NA())</f>
        <v>#N/A</v>
      </c>
      <c r="AO63" s="96" t="e">
        <f ca="true">+IF(AND(ISNUMBER(OFFSET('Sanitation Data'!$G$12,0,10*ROW('Sanitation Data'!G57))),'Data Summary'!DD63="Yes"),OFFSET('Sanitation Data'!$G$12,0,10*ROW('Sanitation Data'!G57)),NA())</f>
        <v>#N/A</v>
      </c>
      <c r="AP63" s="96" t="e">
        <f ca="true">+IF(AND(ISNUMBER(OFFSET('Sanitation Data'!$H$4,0,10*ROW('Sanitation Data'!H57))),'Data Summary'!DE63="Yes"),100-OFFSET('Sanitation Data'!$H$4,0,10*ROW('Sanitation Data'!H57)),NA())</f>
        <v>#N/A</v>
      </c>
      <c r="AQ63" s="96" t="e">
        <f ca="true">+IF(AND(ISNUMBER(OFFSET('Sanitation Data'!$H$6,0,10*ROW('Sanitation Data'!H57))),'Data Summary'!DF63="Yes"),OFFSET('Sanitation Data'!$H$6,0,10*ROW('Sanitation Data'!H57)),NA())</f>
        <v>#N/A</v>
      </c>
      <c r="AR63" s="96" t="e">
        <f ca="true">+IF(AND(ISNUMBER(OFFSET('Sanitation Data'!$H$10,0,10*ROW('Sanitation Data'!H57))),'Data Summary'!DG63="Yes"),OFFSET('Sanitation Data'!$H$10,0,10*ROW('Sanitation Data'!H57)),NA())</f>
        <v>#N/A</v>
      </c>
      <c r="AS63" s="96" t="e">
        <f ca="true">+IF(AND(ISNUMBER(OFFSET('Sanitation Data'!$H$11,0,10*ROW('Sanitation Data'!H57))),'Data Summary'!DH63="Yes"),OFFSET('Sanitation Data'!$H$11,0,10*ROW('Sanitation Data'!H57)),NA())</f>
        <v>#N/A</v>
      </c>
      <c r="AT63" s="96" t="e">
        <f ca="true">+IF(AND(ISNUMBER(OFFSET('Sanitation Data'!$H$12,0,10*ROW('Sanitation Data'!H57))),'Data Summary'!DI63="Yes"),OFFSET('Sanitation Data'!$H$12,0,10*ROW('Sanitation Data'!H57)),NA())</f>
        <v>#N/A</v>
      </c>
      <c r="AU63" s="96" t="e">
        <f ca="true">+IF(AND(ISNUMBER(OFFSET('Sanitation Data'!$I$4,0,10*ROW('Sanitation Data'!I57))),'Data Summary'!DJ63="Yes"),100-OFFSET('Sanitation Data'!$I$4,0,10*ROW('Sanitation Data'!I57)),NA())</f>
        <v>#N/A</v>
      </c>
      <c r="AV63" s="96" t="e">
        <f ca="true">+IF(AND(ISNUMBER(OFFSET('Sanitation Data'!$I$6,0,10*ROW('Sanitation Data'!I57))),'Data Summary'!DK63="Yes"),OFFSET('Sanitation Data'!$I$6,0,10*ROW('Sanitation Data'!I57)),NA())</f>
        <v>#N/A</v>
      </c>
      <c r="AW63" s="96" t="e">
        <f ca="true">+IF(AND(ISNUMBER(OFFSET('Sanitation Data'!$I$10,0,10*ROW('Sanitation Data'!I57))),'Data Summary'!DL63="Yes"),OFFSET('Sanitation Data'!$I$10,0,10*ROW('Sanitation Data'!I57)),NA())</f>
        <v>#N/A</v>
      </c>
      <c r="AX63" s="96" t="e">
        <f ca="true">+IF(AND(ISNUMBER(OFFSET('Sanitation Data'!$I$11,0,10*ROW('Sanitation Data'!I57))),'Data Summary'!DM63="Yes"),OFFSET('Sanitation Data'!$I$11,0,10*ROW('Sanitation Data'!I57)),NA())</f>
        <v>#N/A</v>
      </c>
      <c r="AY63" s="96" t="e">
        <f ca="true">+IF(AND(ISNUMBER(OFFSET('Sanitation Data'!$I$12,0,10*ROW('Sanitation Data'!I57))),'Data Summary'!DN63="Yes"),OFFSET('Sanitation Data'!$I$12,0,10*ROW('Sanitation Data'!I57)),NA())</f>
        <v>#N/A</v>
      </c>
      <c r="AZ63" s="97" t="e">
        <f ca="true">+IF(AND(ISNUMBER(OFFSET('Hygiene Data'!$D$5,0,10*ROW('Hygiene Data'!D57))),'Data Summary'!DO63="Yes"),OFFSET('Hygiene Data'!$D$5,0,10*ROW('Hygiene Data'!D57)),NA())</f>
        <v>#N/A</v>
      </c>
      <c r="BA63" s="97" t="e">
        <f ca="true">+IF(AND(ISNUMBER(OFFSET('Hygiene Data'!$D$7,0,10*ROW('Hygiene Data'!D57))),'Data Summary'!DP63="Yes"),OFFSET('Hygiene Data'!$D$7,0,10*ROW('Hygiene Data'!D57)),NA())</f>
        <v>#N/A</v>
      </c>
      <c r="BB63" s="97" t="e">
        <f ca="true">+IF(AND(ISNUMBER(OFFSET('Hygiene Data'!$D$9,0,10*ROW('Hygiene Data'!D57))),'Data Summary'!DQ63="Yes"),OFFSET('Hygiene Data'!$D$9,0,10*ROW('Hygiene Data'!D57)),NA())</f>
        <v>#N/A</v>
      </c>
      <c r="BC63" s="97" t="e">
        <f ca="true">+IF(AND(ISNUMBER(OFFSET('Hygiene Data'!$E$5,0,10*ROW('Hygiene Data'!E57))),'Data Summary'!DR63="Yes"),OFFSET('Hygiene Data'!$E$5,0,10*ROW('Hygiene Data'!E57)),NA())</f>
        <v>#N/A</v>
      </c>
      <c r="BD63" s="97" t="e">
        <f ca="true">+IF(AND(ISNUMBER(OFFSET('Hygiene Data'!$E$7,0,10*ROW('Hygiene Data'!E57))),'Data Summary'!DS63="Yes"),OFFSET('Hygiene Data'!$E$7,0,10*ROW('Hygiene Data'!E57)),NA())</f>
        <v>#N/A</v>
      </c>
      <c r="BE63" s="97" t="e">
        <f ca="true">+IF(AND(ISNUMBER(OFFSET('Hygiene Data'!$E$9,0,10*ROW('Hygiene Data'!E57))),'Data Summary'!DT63="Yes"),OFFSET('Hygiene Data'!$E$9,0,10*ROW('Hygiene Data'!E57)),NA())</f>
        <v>#N/A</v>
      </c>
      <c r="BF63" s="97" t="e">
        <f ca="true">+IF(AND(ISNUMBER(OFFSET('Hygiene Data'!$F$5,0,10*ROW('Hygiene Data'!F57))),'Data Summary'!DU63="Yes"),OFFSET('Hygiene Data'!$F$5,0,10*ROW('Hygiene Data'!F57)),NA())</f>
        <v>#N/A</v>
      </c>
      <c r="BG63" s="97" t="e">
        <f ca="true">+IF(AND(ISNUMBER(OFFSET('Hygiene Data'!$F$7,0,10*ROW('Hygiene Data'!F57))),'Data Summary'!DV63="Yes"),OFFSET('Hygiene Data'!$F$7,0,10*ROW('Hygiene Data'!F57)),NA())</f>
        <v>#N/A</v>
      </c>
      <c r="BH63" s="97" t="e">
        <f ca="true">+IF(AND(ISNUMBER(OFFSET('Hygiene Data'!$F$9,0,10*ROW('Hygiene Data'!F57))),'Data Summary'!DW63="Yes"),OFFSET('Hygiene Data'!$F$9,0,10*ROW('Hygiene Data'!F57)),NA())</f>
        <v>#N/A</v>
      </c>
      <c r="BI63" s="97" t="e">
        <f ca="true">+IF(AND(ISNUMBER(OFFSET('Hygiene Data'!$G$5,0,10*ROW('Hygiene Data'!G57))),'Data Summary'!DX63="Yes"),OFFSET('Hygiene Data'!$G$5,0,10*ROW('Hygiene Data'!G57)),NA())</f>
        <v>#N/A</v>
      </c>
      <c r="BJ63" s="97" t="e">
        <f ca="true">+IF(AND(ISNUMBER(OFFSET('Hygiene Data'!$G$7,0,10*ROW('Hygiene Data'!G57))),'Data Summary'!DY63="Yes"),OFFSET('Hygiene Data'!$G$7,0,10*ROW('Hygiene Data'!G57)),NA())</f>
        <v>#N/A</v>
      </c>
      <c r="BK63" s="97" t="e">
        <f ca="true">+IF(AND(ISNUMBER(OFFSET('Hygiene Data'!$G$9,0,10*ROW('Hygiene Data'!G57))),'Data Summary'!DZ63="Yes"),OFFSET('Hygiene Data'!$G$9,0,10*ROW('Hygiene Data'!G57)),NA())</f>
        <v>#N/A</v>
      </c>
      <c r="BL63" s="97" t="e">
        <f ca="true">+IF(AND(ISNUMBER(OFFSET('Hygiene Data'!$H$5,0,10*ROW('Hygiene Data'!H57))),'Data Summary'!EA63="Yes"),OFFSET('Hygiene Data'!$H$5,0,10*ROW('Hygiene Data'!H57)),NA())</f>
        <v>#N/A</v>
      </c>
      <c r="BM63" s="97" t="e">
        <f ca="true">+IF(AND(ISNUMBER(OFFSET('Hygiene Data'!$H$7,0,10*ROW('Hygiene Data'!H57))),'Data Summary'!EB63="Yes"),OFFSET('Hygiene Data'!$H$7,0,10*ROW('Hygiene Data'!H57)),NA())</f>
        <v>#N/A</v>
      </c>
      <c r="BN63" s="97" t="e">
        <f ca="true">+IF(AND(ISNUMBER(OFFSET('Hygiene Data'!$H$9,0,10*ROW('Hygiene Data'!H57))),'Data Summary'!EC63="Yes"),OFFSET('Hygiene Data'!$H$9,0,10*ROW('Hygiene Data'!H57)),NA())</f>
        <v>#N/A</v>
      </c>
      <c r="BO63" s="97" t="e">
        <f ca="true">+IF(AND(ISNUMBER(OFFSET('Hygiene Data'!$I$5,0,10*ROW('Hygiene Data'!I57))),'Data Summary'!ED63="Yes"),OFFSET('Hygiene Data'!$I$5,0,10*ROW('Hygiene Data'!I57)),NA())</f>
        <v>#N/A</v>
      </c>
      <c r="BP63" s="97" t="e">
        <f ca="true">+IF(AND(ISNUMBER(OFFSET('Hygiene Data'!$I$7,0,10*ROW('Hygiene Data'!I57))),'Data Summary'!EE63="Yes"),OFFSET('Hygiene Data'!$I$7,0,10*ROW('Hygiene Data'!I57)),NA())</f>
        <v>#N/A</v>
      </c>
      <c r="BQ63" s="97"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6" t="str">
        <f ca="true">+IF(ISTEXT('Data Summary'!B64),'Data Summary'!B64,"")</f>
        <v/>
      </c>
      <c r="C64" s="330" t="e">
        <f ca="true">+VALUE('Data Summary'!C64)</f>
        <v>#VALUE!</v>
      </c>
      <c r="D64" s="95" t="e">
        <f ca="true">+IF(AND(ISNUMBER(OFFSET('Water Data'!$D$4,0,10*ROW('Water Data'!D58))),'Data Summary'!BS64="Yes"),100-OFFSET('Water Data'!$D$4,0,10*ROW('Water Data'!D58)),NA())</f>
        <v>#N/A</v>
      </c>
      <c r="E64" s="95" t="e">
        <f ca="true">+IF(AND(ISNUMBER(OFFSET('Water Data'!$D$6,0,10*ROW('Water Data'!D58))),'Data Summary'!BT64="Yes"),OFFSET('Water Data'!$D$6,0,10*ROW('Water Data'!D58)),NA())</f>
        <v>#N/A</v>
      </c>
      <c r="F64" s="95" t="e">
        <f ca="true">+IF(AND(ISNUMBER(OFFSET('Water Data'!$D$9,0,10*ROW('Water Data'!D58))),'Data Summary'!BU64="Yes"),OFFSET('Water Data'!$D$9,0,10*ROW('Water Data'!D58)),NA())</f>
        <v>#N/A</v>
      </c>
      <c r="G64" s="95" t="e">
        <f ca="true">+IF(AND(ISNUMBER(OFFSET('Water Data'!$E$4,0,10*ROW('Water Data'!E58))),'Data Summary'!BV64="Yes"),100-OFFSET('Water Data'!$E$4,0,10*ROW('Water Data'!E58)),NA())</f>
        <v>#N/A</v>
      </c>
      <c r="H64" s="95" t="e">
        <f ca="true">+IF(AND(ISNUMBER(OFFSET('Water Data'!$E$6,0,10*ROW('Water Data'!E58))),'Data Summary'!BW64="Yes"),OFFSET('Water Data'!$E$6,0,10*ROW('Water Data'!E58)),NA())</f>
        <v>#N/A</v>
      </c>
      <c r="I64" s="95" t="e">
        <f ca="true">+IF(AND(ISNUMBER(OFFSET('Water Data'!$E$9,0,10*ROW('Water Data'!E58))),'Data Summary'!BX64="Yes"),OFFSET('Water Data'!$E$9,0,10*ROW('Water Data'!E58)),NA())</f>
        <v>#N/A</v>
      </c>
      <c r="J64" s="95" t="e">
        <f ca="true">+IF(AND(ISNUMBER(OFFSET('Water Data'!$F$4,0,10*ROW('Water Data'!F58))),'Data Summary'!BY64="Yes"),100-OFFSET('Water Data'!$F$4,0,10*ROW('Water Data'!F58)),NA())</f>
        <v>#N/A</v>
      </c>
      <c r="K64" s="95" t="e">
        <f ca="true">+IF(AND(ISNUMBER(OFFSET('Water Data'!$F$6,0,10*ROW('Water Data'!F58))),'Data Summary'!BZ64="Yes"),OFFSET('Water Data'!$F$6,0,10*ROW('Water Data'!F58)),NA())</f>
        <v>#N/A</v>
      </c>
      <c r="L64" s="95" t="e">
        <f ca="true">+IF(AND(ISNUMBER(OFFSET('Water Data'!$F$9,0,10*ROW('Water Data'!F58))),'Data Summary'!CA64="Yes"),OFFSET('Water Data'!$F$9,0,10*ROW('Water Data'!F58)),NA())</f>
        <v>#N/A</v>
      </c>
      <c r="M64" s="95" t="e">
        <f ca="true">+IF(AND(ISNUMBER(OFFSET('Water Data'!$G$4,0,10*ROW('Water Data'!G58))),'Data Summary'!CB64="Yes"),100-OFFSET('Water Data'!$G$4,0,10*ROW('Water Data'!G58)),NA())</f>
        <v>#N/A</v>
      </c>
      <c r="N64" s="95" t="e">
        <f ca="true">+IF(AND(ISNUMBER(OFFSET('Water Data'!$G$6,0,10*ROW('Water Data'!G58))),'Data Summary'!CC64="Yes"),OFFSET('Water Data'!$G$6,0,10*ROW('Water Data'!G58)),NA())</f>
        <v>#N/A</v>
      </c>
      <c r="O64" s="95" t="e">
        <f ca="true">+IF(AND(ISNUMBER(OFFSET('Water Data'!$G$9,0,10*ROW('Water Data'!G58))),'Data Summary'!CD64="Yes"),OFFSET('Water Data'!$G$9,0,10*ROW('Water Data'!G58)),NA())</f>
        <v>#N/A</v>
      </c>
      <c r="P64" s="95" t="e">
        <f ca="true">+IF(AND(ISNUMBER(OFFSET('Water Data'!$H$4,0,10*ROW('Water Data'!H58))),'Data Summary'!CE64="Yes"),100-OFFSET('Water Data'!$H$4,0,10*ROW('Water Data'!H58)),NA())</f>
        <v>#N/A</v>
      </c>
      <c r="Q64" s="95" t="e">
        <f ca="true">+IF(AND(ISNUMBER(OFFSET('Water Data'!$H$6,0,10*ROW('Water Data'!H58))),'Data Summary'!CF64="Yes"),OFFSET('Water Data'!$H$6,0,10*ROW('Water Data'!H58)),NA())</f>
        <v>#N/A</v>
      </c>
      <c r="R64" s="95" t="e">
        <f ca="true">+IF(AND(ISNUMBER(OFFSET('Water Data'!$H$9,0,10*ROW('Water Data'!H58))),'Data Summary'!CG64="Yes"),OFFSET('Water Data'!$H$9,0,10*ROW('Water Data'!H58)),NA())</f>
        <v>#N/A</v>
      </c>
      <c r="S64" s="95" t="e">
        <f ca="true">+IF(AND(ISNUMBER(OFFSET('Water Data'!$I$4,0,10*ROW('Water Data'!I58))),'Data Summary'!CH64="Yes"),100-OFFSET('Water Data'!$I$4,0,10*ROW('Water Data'!I58)),NA())</f>
        <v>#N/A</v>
      </c>
      <c r="T64" s="95" t="e">
        <f ca="true">+IF(AND(ISNUMBER(OFFSET('Water Data'!$I$6,0,10*ROW('Water Data'!I58))),'Data Summary'!CI64="Yes"),OFFSET('Water Data'!$I$6,0,10*ROW('Water Data'!I58)),NA())</f>
        <v>#N/A</v>
      </c>
      <c r="U64" s="95" t="e">
        <f ca="true">+IF(AND(ISNUMBER(OFFSET('Water Data'!$I$9,0,10*ROW('Water Data'!I58))),'Data Summary'!CJ64="Yes"),OFFSET('Water Data'!$I$9,0,10*ROW('Water Data'!I58)),NA())</f>
        <v>#N/A</v>
      </c>
      <c r="V64" s="96" t="e">
        <f ca="true">+IF(AND(ISNUMBER(OFFSET('Sanitation Data'!$D$4,0,10*ROW('Sanitation Data'!D58))),'Data Summary'!CK64="Yes"),100-OFFSET('Sanitation Data'!$D$4,0,10*ROW('Sanitation Data'!D58)),NA())</f>
        <v>#N/A</v>
      </c>
      <c r="W64" s="96" t="e">
        <f ca="true">+IF(AND(ISNUMBER(OFFSET('Sanitation Data'!$D$6,0,10*ROW('Sanitation Data'!D58))),'Data Summary'!CL64="Yes"),OFFSET('Sanitation Data'!$D$6,0,10*ROW('Sanitation Data'!D58)),NA())</f>
        <v>#N/A</v>
      </c>
      <c r="X64" s="96" t="e">
        <f ca="true">+IF(AND(ISNUMBER(OFFSET('Sanitation Data'!$D$10,0,10*ROW('Sanitation Data'!D58))),'Data Summary'!CM64="Yes"),OFFSET('Sanitation Data'!$D$10,0,10*ROW('Sanitation Data'!D58)),NA())</f>
        <v>#N/A</v>
      </c>
      <c r="Y64" s="96" t="e">
        <f ca="true">+IF(AND(ISNUMBER(OFFSET('Sanitation Data'!$D$11,0,10*ROW('Sanitation Data'!D58))),'Data Summary'!CN64="Yes"),OFFSET('Sanitation Data'!$D$11,0,10*ROW('Sanitation Data'!D58)),NA())</f>
        <v>#N/A</v>
      </c>
      <c r="Z64" s="96" t="e">
        <f ca="true">+IF(AND(ISNUMBER(OFFSET('Sanitation Data'!$D$12,0,10*ROW('Sanitation Data'!D58))),'Data Summary'!CO64="Yes"),OFFSET('Sanitation Data'!$D$12,0,10*ROW('Sanitation Data'!D58)),NA())</f>
        <v>#N/A</v>
      </c>
      <c r="AA64" s="96" t="e">
        <f ca="true">+IF(AND(ISNUMBER(OFFSET('Sanitation Data'!$E$4,0,10*ROW('Sanitation Data'!E58))),'Data Summary'!CP64="Yes"),100-OFFSET('Sanitation Data'!$E$4,0,10*ROW('Sanitation Data'!E58)),NA())</f>
        <v>#N/A</v>
      </c>
      <c r="AB64" s="96" t="e">
        <f ca="true">+IF(AND(ISNUMBER(OFFSET('Sanitation Data'!$E$6,0,10*ROW('Sanitation Data'!E58))),'Data Summary'!CQ64="Yes"),OFFSET('Sanitation Data'!$E$6,0,10*ROW('Sanitation Data'!E58)),NA())</f>
        <v>#N/A</v>
      </c>
      <c r="AC64" s="96" t="e">
        <f ca="true">+IF(AND(ISNUMBER(OFFSET('Sanitation Data'!$E$10,0,10*ROW('Sanitation Data'!E58))),'Data Summary'!CR64="Yes"),OFFSET('Sanitation Data'!$E$10,0,10*ROW('Sanitation Data'!E58)),NA())</f>
        <v>#N/A</v>
      </c>
      <c r="AD64" s="96" t="e">
        <f ca="true">+IF(AND(ISNUMBER(OFFSET('Sanitation Data'!$E$11,0,10*ROW('Sanitation Data'!E58))),'Data Summary'!CS64="Yes"),OFFSET('Sanitation Data'!$E$11,0,10*ROW('Sanitation Data'!E58)),NA())</f>
        <v>#N/A</v>
      </c>
      <c r="AE64" s="96" t="e">
        <f ca="true">+IF(AND(ISNUMBER(OFFSET('Sanitation Data'!$E$12,0,10*ROW('Sanitation Data'!E58))),'Data Summary'!CT64="Yes"),OFFSET('Sanitation Data'!$E$12,0,10*ROW('Sanitation Data'!E58)),NA())</f>
        <v>#N/A</v>
      </c>
      <c r="AF64" s="96" t="e">
        <f ca="true">+IF(AND(ISNUMBER(OFFSET('Sanitation Data'!$F$4,0,10*ROW('Sanitation Data'!F58))),'Data Summary'!CU64="Yes"),100-OFFSET('Sanitation Data'!$F$4,0,10*ROW('Sanitation Data'!F58)),NA())</f>
        <v>#N/A</v>
      </c>
      <c r="AG64" s="96" t="e">
        <f ca="true">+IF(AND(ISNUMBER(OFFSET('Sanitation Data'!$F$6,0,10*ROW('Sanitation Data'!F58))),'Data Summary'!CV64="Yes"),OFFSET('Sanitation Data'!$F$6,0,10*ROW('Sanitation Data'!F58)),NA())</f>
        <v>#N/A</v>
      </c>
      <c r="AH64" s="96" t="e">
        <f ca="true">+IF(AND(ISNUMBER(OFFSET('Sanitation Data'!$F$10,0,10*ROW('Sanitation Data'!F58))),'Data Summary'!CW64="Yes"),OFFSET('Sanitation Data'!$F$10,0,10*ROW('Sanitation Data'!F58)),NA())</f>
        <v>#N/A</v>
      </c>
      <c r="AI64" s="96" t="e">
        <f ca="true">+IF(AND(ISNUMBER(OFFSET('Sanitation Data'!$F$11,0,10*ROW('Sanitation Data'!F58))),'Data Summary'!CX64="Yes"),OFFSET('Sanitation Data'!$F$11,0,10*ROW('Sanitation Data'!F58)),NA())</f>
        <v>#N/A</v>
      </c>
      <c r="AJ64" s="96" t="e">
        <f ca="true">+IF(AND(ISNUMBER(OFFSET('Sanitation Data'!$F$12,0,10*ROW('Sanitation Data'!F58))),'Data Summary'!CY64="Yes"),OFFSET('Sanitation Data'!$F$12,0,10*ROW('Sanitation Data'!F58)),NA())</f>
        <v>#N/A</v>
      </c>
      <c r="AK64" s="96" t="e">
        <f ca="true">+IF(AND(ISNUMBER(OFFSET('Sanitation Data'!$G$4,0,10*ROW('Sanitation Data'!G58))),'Data Summary'!CZ64="Yes"),100-OFFSET('Sanitation Data'!$G$4,0,10*ROW('Sanitation Data'!G58)),NA())</f>
        <v>#N/A</v>
      </c>
      <c r="AL64" s="96" t="e">
        <f ca="true">+IF(AND(ISNUMBER(OFFSET('Sanitation Data'!$G$6,0,10*ROW('Sanitation Data'!G58))),'Data Summary'!DA64="Yes"),OFFSET('Sanitation Data'!$G$6,0,10*ROW('Sanitation Data'!G58)),NA())</f>
        <v>#N/A</v>
      </c>
      <c r="AM64" s="96" t="e">
        <f ca="true">+IF(AND(ISNUMBER(OFFSET('Sanitation Data'!$G$10,0,10*ROW('Sanitation Data'!G58))),'Data Summary'!DB64="Yes"),OFFSET('Sanitation Data'!$G$10,0,10*ROW('Sanitation Data'!G58)),NA())</f>
        <v>#N/A</v>
      </c>
      <c r="AN64" s="96" t="e">
        <f ca="true">+IF(AND(ISNUMBER(OFFSET('Sanitation Data'!$G$11,0,10*ROW('Sanitation Data'!G58))),'Data Summary'!DC64="Yes"),OFFSET('Sanitation Data'!$G$11,0,10*ROW('Sanitation Data'!G58)),NA())</f>
        <v>#N/A</v>
      </c>
      <c r="AO64" s="96" t="e">
        <f ca="true">+IF(AND(ISNUMBER(OFFSET('Sanitation Data'!$G$12,0,10*ROW('Sanitation Data'!G58))),'Data Summary'!DD64="Yes"),OFFSET('Sanitation Data'!$G$12,0,10*ROW('Sanitation Data'!G58)),NA())</f>
        <v>#N/A</v>
      </c>
      <c r="AP64" s="96" t="e">
        <f ca="true">+IF(AND(ISNUMBER(OFFSET('Sanitation Data'!$H$4,0,10*ROW('Sanitation Data'!H58))),'Data Summary'!DE64="Yes"),100-OFFSET('Sanitation Data'!$H$4,0,10*ROW('Sanitation Data'!H58)),NA())</f>
        <v>#N/A</v>
      </c>
      <c r="AQ64" s="96" t="e">
        <f ca="true">+IF(AND(ISNUMBER(OFFSET('Sanitation Data'!$H$6,0,10*ROW('Sanitation Data'!H58))),'Data Summary'!DF64="Yes"),OFFSET('Sanitation Data'!$H$6,0,10*ROW('Sanitation Data'!H58)),NA())</f>
        <v>#N/A</v>
      </c>
      <c r="AR64" s="96" t="e">
        <f ca="true">+IF(AND(ISNUMBER(OFFSET('Sanitation Data'!$H$10,0,10*ROW('Sanitation Data'!H58))),'Data Summary'!DG64="Yes"),OFFSET('Sanitation Data'!$H$10,0,10*ROW('Sanitation Data'!H58)),NA())</f>
        <v>#N/A</v>
      </c>
      <c r="AS64" s="96" t="e">
        <f ca="true">+IF(AND(ISNUMBER(OFFSET('Sanitation Data'!$H$11,0,10*ROW('Sanitation Data'!H58))),'Data Summary'!DH64="Yes"),OFFSET('Sanitation Data'!$H$11,0,10*ROW('Sanitation Data'!H58)),NA())</f>
        <v>#N/A</v>
      </c>
      <c r="AT64" s="96" t="e">
        <f ca="true">+IF(AND(ISNUMBER(OFFSET('Sanitation Data'!$H$12,0,10*ROW('Sanitation Data'!H58))),'Data Summary'!DI64="Yes"),OFFSET('Sanitation Data'!$H$12,0,10*ROW('Sanitation Data'!H58)),NA())</f>
        <v>#N/A</v>
      </c>
      <c r="AU64" s="96" t="e">
        <f ca="true">+IF(AND(ISNUMBER(OFFSET('Sanitation Data'!$I$4,0,10*ROW('Sanitation Data'!I58))),'Data Summary'!DJ64="Yes"),100-OFFSET('Sanitation Data'!$I$4,0,10*ROW('Sanitation Data'!I58)),NA())</f>
        <v>#N/A</v>
      </c>
      <c r="AV64" s="96" t="e">
        <f ca="true">+IF(AND(ISNUMBER(OFFSET('Sanitation Data'!$I$6,0,10*ROW('Sanitation Data'!I58))),'Data Summary'!DK64="Yes"),OFFSET('Sanitation Data'!$I$6,0,10*ROW('Sanitation Data'!I58)),NA())</f>
        <v>#N/A</v>
      </c>
      <c r="AW64" s="96" t="e">
        <f ca="true">+IF(AND(ISNUMBER(OFFSET('Sanitation Data'!$I$10,0,10*ROW('Sanitation Data'!I58))),'Data Summary'!DL64="Yes"),OFFSET('Sanitation Data'!$I$10,0,10*ROW('Sanitation Data'!I58)),NA())</f>
        <v>#N/A</v>
      </c>
      <c r="AX64" s="96" t="e">
        <f ca="true">+IF(AND(ISNUMBER(OFFSET('Sanitation Data'!$I$11,0,10*ROW('Sanitation Data'!I58))),'Data Summary'!DM64="Yes"),OFFSET('Sanitation Data'!$I$11,0,10*ROW('Sanitation Data'!I58)),NA())</f>
        <v>#N/A</v>
      </c>
      <c r="AY64" s="96" t="e">
        <f ca="true">+IF(AND(ISNUMBER(OFFSET('Sanitation Data'!$I$12,0,10*ROW('Sanitation Data'!I58))),'Data Summary'!DN64="Yes"),OFFSET('Sanitation Data'!$I$12,0,10*ROW('Sanitation Data'!I58)),NA())</f>
        <v>#N/A</v>
      </c>
      <c r="AZ64" s="97" t="e">
        <f ca="true">+IF(AND(ISNUMBER(OFFSET('Hygiene Data'!$D$5,0,10*ROW('Hygiene Data'!D58))),'Data Summary'!DO64="Yes"),OFFSET('Hygiene Data'!$D$5,0,10*ROW('Hygiene Data'!D58)),NA())</f>
        <v>#N/A</v>
      </c>
      <c r="BA64" s="97" t="e">
        <f ca="true">+IF(AND(ISNUMBER(OFFSET('Hygiene Data'!$D$7,0,10*ROW('Hygiene Data'!D58))),'Data Summary'!DP64="Yes"),OFFSET('Hygiene Data'!$D$7,0,10*ROW('Hygiene Data'!D58)),NA())</f>
        <v>#N/A</v>
      </c>
      <c r="BB64" s="97" t="e">
        <f ca="true">+IF(AND(ISNUMBER(OFFSET('Hygiene Data'!$D$9,0,10*ROW('Hygiene Data'!D58))),'Data Summary'!DQ64="Yes"),OFFSET('Hygiene Data'!$D$9,0,10*ROW('Hygiene Data'!D58)),NA())</f>
        <v>#N/A</v>
      </c>
      <c r="BC64" s="97" t="e">
        <f ca="true">+IF(AND(ISNUMBER(OFFSET('Hygiene Data'!$E$5,0,10*ROW('Hygiene Data'!E58))),'Data Summary'!DR64="Yes"),OFFSET('Hygiene Data'!$E$5,0,10*ROW('Hygiene Data'!E58)),NA())</f>
        <v>#N/A</v>
      </c>
      <c r="BD64" s="97" t="e">
        <f ca="true">+IF(AND(ISNUMBER(OFFSET('Hygiene Data'!$E$7,0,10*ROW('Hygiene Data'!E58))),'Data Summary'!DS64="Yes"),OFFSET('Hygiene Data'!$E$7,0,10*ROW('Hygiene Data'!E58)),NA())</f>
        <v>#N/A</v>
      </c>
      <c r="BE64" s="97" t="e">
        <f ca="true">+IF(AND(ISNUMBER(OFFSET('Hygiene Data'!$E$9,0,10*ROW('Hygiene Data'!E58))),'Data Summary'!DT64="Yes"),OFFSET('Hygiene Data'!$E$9,0,10*ROW('Hygiene Data'!E58)),NA())</f>
        <v>#N/A</v>
      </c>
      <c r="BF64" s="97" t="e">
        <f ca="true">+IF(AND(ISNUMBER(OFFSET('Hygiene Data'!$F$5,0,10*ROW('Hygiene Data'!F58))),'Data Summary'!DU64="Yes"),OFFSET('Hygiene Data'!$F$5,0,10*ROW('Hygiene Data'!F58)),NA())</f>
        <v>#N/A</v>
      </c>
      <c r="BG64" s="97" t="e">
        <f ca="true">+IF(AND(ISNUMBER(OFFSET('Hygiene Data'!$F$7,0,10*ROW('Hygiene Data'!F58))),'Data Summary'!DV64="Yes"),OFFSET('Hygiene Data'!$F$7,0,10*ROW('Hygiene Data'!F58)),NA())</f>
        <v>#N/A</v>
      </c>
      <c r="BH64" s="97" t="e">
        <f ca="true">+IF(AND(ISNUMBER(OFFSET('Hygiene Data'!$F$9,0,10*ROW('Hygiene Data'!F58))),'Data Summary'!DW64="Yes"),OFFSET('Hygiene Data'!$F$9,0,10*ROW('Hygiene Data'!F58)),NA())</f>
        <v>#N/A</v>
      </c>
      <c r="BI64" s="97" t="e">
        <f ca="true">+IF(AND(ISNUMBER(OFFSET('Hygiene Data'!$G$5,0,10*ROW('Hygiene Data'!G58))),'Data Summary'!DX64="Yes"),OFFSET('Hygiene Data'!$G$5,0,10*ROW('Hygiene Data'!G58)),NA())</f>
        <v>#N/A</v>
      </c>
      <c r="BJ64" s="97" t="e">
        <f ca="true">+IF(AND(ISNUMBER(OFFSET('Hygiene Data'!$G$7,0,10*ROW('Hygiene Data'!G58))),'Data Summary'!DY64="Yes"),OFFSET('Hygiene Data'!$G$7,0,10*ROW('Hygiene Data'!G58)),NA())</f>
        <v>#N/A</v>
      </c>
      <c r="BK64" s="97" t="e">
        <f ca="true">+IF(AND(ISNUMBER(OFFSET('Hygiene Data'!$G$9,0,10*ROW('Hygiene Data'!G58))),'Data Summary'!DZ64="Yes"),OFFSET('Hygiene Data'!$G$9,0,10*ROW('Hygiene Data'!G58)),NA())</f>
        <v>#N/A</v>
      </c>
      <c r="BL64" s="97" t="e">
        <f ca="true">+IF(AND(ISNUMBER(OFFSET('Hygiene Data'!$H$5,0,10*ROW('Hygiene Data'!H58))),'Data Summary'!EA64="Yes"),OFFSET('Hygiene Data'!$H$5,0,10*ROW('Hygiene Data'!H58)),NA())</f>
        <v>#N/A</v>
      </c>
      <c r="BM64" s="97" t="e">
        <f ca="true">+IF(AND(ISNUMBER(OFFSET('Hygiene Data'!$H$7,0,10*ROW('Hygiene Data'!H58))),'Data Summary'!EB64="Yes"),OFFSET('Hygiene Data'!$H$7,0,10*ROW('Hygiene Data'!H58)),NA())</f>
        <v>#N/A</v>
      </c>
      <c r="BN64" s="97" t="e">
        <f ca="true">+IF(AND(ISNUMBER(OFFSET('Hygiene Data'!$H$9,0,10*ROW('Hygiene Data'!H58))),'Data Summary'!EC64="Yes"),OFFSET('Hygiene Data'!$H$9,0,10*ROW('Hygiene Data'!H58)),NA())</f>
        <v>#N/A</v>
      </c>
      <c r="BO64" s="97" t="e">
        <f ca="true">+IF(AND(ISNUMBER(OFFSET('Hygiene Data'!$I$5,0,10*ROW('Hygiene Data'!I58))),'Data Summary'!ED64="Yes"),OFFSET('Hygiene Data'!$I$5,0,10*ROW('Hygiene Data'!I58)),NA())</f>
        <v>#N/A</v>
      </c>
      <c r="BP64" s="97" t="e">
        <f ca="true">+IF(AND(ISNUMBER(OFFSET('Hygiene Data'!$I$7,0,10*ROW('Hygiene Data'!I58))),'Data Summary'!EE64="Yes"),OFFSET('Hygiene Data'!$I$7,0,10*ROW('Hygiene Data'!I58)),NA())</f>
        <v>#N/A</v>
      </c>
      <c r="BQ64" s="97"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6" t="str">
        <f ca="true">+IF(ISTEXT('Data Summary'!B65),'Data Summary'!B65,"")</f>
        <v/>
      </c>
      <c r="C65" s="330" t="e">
        <f ca="true">+VALUE('Data Summary'!C65)</f>
        <v>#VALUE!</v>
      </c>
      <c r="D65" s="95" t="e">
        <f ca="true">+IF(AND(ISNUMBER(OFFSET('Water Data'!$D$4,0,10*ROW('Water Data'!D59))),'Data Summary'!BS65="Yes"),100-OFFSET('Water Data'!$D$4,0,10*ROW('Water Data'!D59)),NA())</f>
        <v>#N/A</v>
      </c>
      <c r="E65" s="95" t="e">
        <f ca="true">+IF(AND(ISNUMBER(OFFSET('Water Data'!$D$6,0,10*ROW('Water Data'!D59))),'Data Summary'!BT65="Yes"),OFFSET('Water Data'!$D$6,0,10*ROW('Water Data'!D59)),NA())</f>
        <v>#N/A</v>
      </c>
      <c r="F65" s="95" t="e">
        <f ca="true">+IF(AND(ISNUMBER(OFFSET('Water Data'!$D$9,0,10*ROW('Water Data'!D59))),'Data Summary'!BU65="Yes"),OFFSET('Water Data'!$D$9,0,10*ROW('Water Data'!D59)),NA())</f>
        <v>#N/A</v>
      </c>
      <c r="G65" s="95" t="e">
        <f ca="true">+IF(AND(ISNUMBER(OFFSET('Water Data'!$E$4,0,10*ROW('Water Data'!E59))),'Data Summary'!BV65="Yes"),100-OFFSET('Water Data'!$E$4,0,10*ROW('Water Data'!E59)),NA())</f>
        <v>#N/A</v>
      </c>
      <c r="H65" s="95" t="e">
        <f ca="true">+IF(AND(ISNUMBER(OFFSET('Water Data'!$E$6,0,10*ROW('Water Data'!E59))),'Data Summary'!BW65="Yes"),OFFSET('Water Data'!$E$6,0,10*ROW('Water Data'!E59)),NA())</f>
        <v>#N/A</v>
      </c>
      <c r="I65" s="95" t="e">
        <f ca="true">+IF(AND(ISNUMBER(OFFSET('Water Data'!$E$9,0,10*ROW('Water Data'!E59))),'Data Summary'!BX65="Yes"),OFFSET('Water Data'!$E$9,0,10*ROW('Water Data'!E59)),NA())</f>
        <v>#N/A</v>
      </c>
      <c r="J65" s="95" t="e">
        <f ca="true">+IF(AND(ISNUMBER(OFFSET('Water Data'!$F$4,0,10*ROW('Water Data'!F59))),'Data Summary'!BY65="Yes"),100-OFFSET('Water Data'!$F$4,0,10*ROW('Water Data'!F59)),NA())</f>
        <v>#N/A</v>
      </c>
      <c r="K65" s="95" t="e">
        <f ca="true">+IF(AND(ISNUMBER(OFFSET('Water Data'!$F$6,0,10*ROW('Water Data'!F59))),'Data Summary'!BZ65="Yes"),OFFSET('Water Data'!$F$6,0,10*ROW('Water Data'!F59)),NA())</f>
        <v>#N/A</v>
      </c>
      <c r="L65" s="95" t="e">
        <f ca="true">+IF(AND(ISNUMBER(OFFSET('Water Data'!$F$9,0,10*ROW('Water Data'!F59))),'Data Summary'!CA65="Yes"),OFFSET('Water Data'!$F$9,0,10*ROW('Water Data'!F59)),NA())</f>
        <v>#N/A</v>
      </c>
      <c r="M65" s="95" t="e">
        <f ca="true">+IF(AND(ISNUMBER(OFFSET('Water Data'!$G$4,0,10*ROW('Water Data'!G59))),'Data Summary'!CB65="Yes"),100-OFFSET('Water Data'!$G$4,0,10*ROW('Water Data'!G59)),NA())</f>
        <v>#N/A</v>
      </c>
      <c r="N65" s="95" t="e">
        <f ca="true">+IF(AND(ISNUMBER(OFFSET('Water Data'!$G$6,0,10*ROW('Water Data'!G59))),'Data Summary'!CC65="Yes"),OFFSET('Water Data'!$G$6,0,10*ROW('Water Data'!G59)),NA())</f>
        <v>#N/A</v>
      </c>
      <c r="O65" s="95" t="e">
        <f ca="true">+IF(AND(ISNUMBER(OFFSET('Water Data'!$G$9,0,10*ROW('Water Data'!G59))),'Data Summary'!CD65="Yes"),OFFSET('Water Data'!$G$9,0,10*ROW('Water Data'!G59)),NA())</f>
        <v>#N/A</v>
      </c>
      <c r="P65" s="95" t="e">
        <f ca="true">+IF(AND(ISNUMBER(OFFSET('Water Data'!$H$4,0,10*ROW('Water Data'!H59))),'Data Summary'!CE65="Yes"),100-OFFSET('Water Data'!$H$4,0,10*ROW('Water Data'!H59)),NA())</f>
        <v>#N/A</v>
      </c>
      <c r="Q65" s="95" t="e">
        <f ca="true">+IF(AND(ISNUMBER(OFFSET('Water Data'!$H$6,0,10*ROW('Water Data'!H59))),'Data Summary'!CF65="Yes"),OFFSET('Water Data'!$H$6,0,10*ROW('Water Data'!H59)),NA())</f>
        <v>#N/A</v>
      </c>
      <c r="R65" s="95" t="e">
        <f ca="true">+IF(AND(ISNUMBER(OFFSET('Water Data'!$H$9,0,10*ROW('Water Data'!H59))),'Data Summary'!CG65="Yes"),OFFSET('Water Data'!$H$9,0,10*ROW('Water Data'!H59)),NA())</f>
        <v>#N/A</v>
      </c>
      <c r="S65" s="95" t="e">
        <f ca="true">+IF(AND(ISNUMBER(OFFSET('Water Data'!$I$4,0,10*ROW('Water Data'!I59))),'Data Summary'!CH65="Yes"),100-OFFSET('Water Data'!$I$4,0,10*ROW('Water Data'!I59)),NA())</f>
        <v>#N/A</v>
      </c>
      <c r="T65" s="95" t="e">
        <f ca="true">+IF(AND(ISNUMBER(OFFSET('Water Data'!$I$6,0,10*ROW('Water Data'!I59))),'Data Summary'!CI65="Yes"),OFFSET('Water Data'!$I$6,0,10*ROW('Water Data'!I59)),NA())</f>
        <v>#N/A</v>
      </c>
      <c r="U65" s="95" t="e">
        <f ca="true">+IF(AND(ISNUMBER(OFFSET('Water Data'!$I$9,0,10*ROW('Water Data'!I59))),'Data Summary'!CJ65="Yes"),OFFSET('Water Data'!$I$9,0,10*ROW('Water Data'!I59)),NA())</f>
        <v>#N/A</v>
      </c>
      <c r="V65" s="96" t="e">
        <f ca="true">+IF(AND(ISNUMBER(OFFSET('Sanitation Data'!$D$4,0,10*ROW('Sanitation Data'!D59))),'Data Summary'!CK65="Yes"),100-OFFSET('Sanitation Data'!$D$4,0,10*ROW('Sanitation Data'!D59)),NA())</f>
        <v>#N/A</v>
      </c>
      <c r="W65" s="96" t="e">
        <f ca="true">+IF(AND(ISNUMBER(OFFSET('Sanitation Data'!$D$6,0,10*ROW('Sanitation Data'!D59))),'Data Summary'!CL65="Yes"),OFFSET('Sanitation Data'!$D$6,0,10*ROW('Sanitation Data'!D59)),NA())</f>
        <v>#N/A</v>
      </c>
      <c r="X65" s="96" t="e">
        <f ca="true">+IF(AND(ISNUMBER(OFFSET('Sanitation Data'!$D$10,0,10*ROW('Sanitation Data'!D59))),'Data Summary'!CM65="Yes"),OFFSET('Sanitation Data'!$D$10,0,10*ROW('Sanitation Data'!D59)),NA())</f>
        <v>#N/A</v>
      </c>
      <c r="Y65" s="96" t="e">
        <f ca="true">+IF(AND(ISNUMBER(OFFSET('Sanitation Data'!$D$11,0,10*ROW('Sanitation Data'!D59))),'Data Summary'!CN65="Yes"),OFFSET('Sanitation Data'!$D$11,0,10*ROW('Sanitation Data'!D59)),NA())</f>
        <v>#N/A</v>
      </c>
      <c r="Z65" s="96" t="e">
        <f ca="true">+IF(AND(ISNUMBER(OFFSET('Sanitation Data'!$D$12,0,10*ROW('Sanitation Data'!D59))),'Data Summary'!CO65="Yes"),OFFSET('Sanitation Data'!$D$12,0,10*ROW('Sanitation Data'!D59)),NA())</f>
        <v>#N/A</v>
      </c>
      <c r="AA65" s="96" t="e">
        <f ca="true">+IF(AND(ISNUMBER(OFFSET('Sanitation Data'!$E$4,0,10*ROW('Sanitation Data'!E59))),'Data Summary'!CP65="Yes"),100-OFFSET('Sanitation Data'!$E$4,0,10*ROW('Sanitation Data'!E59)),NA())</f>
        <v>#N/A</v>
      </c>
      <c r="AB65" s="96" t="e">
        <f ca="true">+IF(AND(ISNUMBER(OFFSET('Sanitation Data'!$E$6,0,10*ROW('Sanitation Data'!E59))),'Data Summary'!CQ65="Yes"),OFFSET('Sanitation Data'!$E$6,0,10*ROW('Sanitation Data'!E59)),NA())</f>
        <v>#N/A</v>
      </c>
      <c r="AC65" s="96" t="e">
        <f ca="true">+IF(AND(ISNUMBER(OFFSET('Sanitation Data'!$E$10,0,10*ROW('Sanitation Data'!E59))),'Data Summary'!CR65="Yes"),OFFSET('Sanitation Data'!$E$10,0,10*ROW('Sanitation Data'!E59)),NA())</f>
        <v>#N/A</v>
      </c>
      <c r="AD65" s="96" t="e">
        <f ca="true">+IF(AND(ISNUMBER(OFFSET('Sanitation Data'!$E$11,0,10*ROW('Sanitation Data'!E59))),'Data Summary'!CS65="Yes"),OFFSET('Sanitation Data'!$E$11,0,10*ROW('Sanitation Data'!E59)),NA())</f>
        <v>#N/A</v>
      </c>
      <c r="AE65" s="96" t="e">
        <f ca="true">+IF(AND(ISNUMBER(OFFSET('Sanitation Data'!$E$12,0,10*ROW('Sanitation Data'!E59))),'Data Summary'!CT65="Yes"),OFFSET('Sanitation Data'!$E$12,0,10*ROW('Sanitation Data'!E59)),NA())</f>
        <v>#N/A</v>
      </c>
      <c r="AF65" s="96" t="e">
        <f ca="true">+IF(AND(ISNUMBER(OFFSET('Sanitation Data'!$F$4,0,10*ROW('Sanitation Data'!F59))),'Data Summary'!CU65="Yes"),100-OFFSET('Sanitation Data'!$F$4,0,10*ROW('Sanitation Data'!F59)),NA())</f>
        <v>#N/A</v>
      </c>
      <c r="AG65" s="96" t="e">
        <f ca="true">+IF(AND(ISNUMBER(OFFSET('Sanitation Data'!$F$6,0,10*ROW('Sanitation Data'!F59))),'Data Summary'!CV65="Yes"),OFFSET('Sanitation Data'!$F$6,0,10*ROW('Sanitation Data'!F59)),NA())</f>
        <v>#N/A</v>
      </c>
      <c r="AH65" s="96" t="e">
        <f ca="true">+IF(AND(ISNUMBER(OFFSET('Sanitation Data'!$F$10,0,10*ROW('Sanitation Data'!F59))),'Data Summary'!CW65="Yes"),OFFSET('Sanitation Data'!$F$10,0,10*ROW('Sanitation Data'!F59)),NA())</f>
        <v>#N/A</v>
      </c>
      <c r="AI65" s="96" t="e">
        <f ca="true">+IF(AND(ISNUMBER(OFFSET('Sanitation Data'!$F$11,0,10*ROW('Sanitation Data'!F59))),'Data Summary'!CX65="Yes"),OFFSET('Sanitation Data'!$F$11,0,10*ROW('Sanitation Data'!F59)),NA())</f>
        <v>#N/A</v>
      </c>
      <c r="AJ65" s="96" t="e">
        <f ca="true">+IF(AND(ISNUMBER(OFFSET('Sanitation Data'!$F$12,0,10*ROW('Sanitation Data'!F59))),'Data Summary'!CY65="Yes"),OFFSET('Sanitation Data'!$F$12,0,10*ROW('Sanitation Data'!F59)),NA())</f>
        <v>#N/A</v>
      </c>
      <c r="AK65" s="96" t="e">
        <f ca="true">+IF(AND(ISNUMBER(OFFSET('Sanitation Data'!$G$4,0,10*ROW('Sanitation Data'!G59))),'Data Summary'!CZ65="Yes"),100-OFFSET('Sanitation Data'!$G$4,0,10*ROW('Sanitation Data'!G59)),NA())</f>
        <v>#N/A</v>
      </c>
      <c r="AL65" s="96" t="e">
        <f ca="true">+IF(AND(ISNUMBER(OFFSET('Sanitation Data'!$G$6,0,10*ROW('Sanitation Data'!G59))),'Data Summary'!DA65="Yes"),OFFSET('Sanitation Data'!$G$6,0,10*ROW('Sanitation Data'!G59)),NA())</f>
        <v>#N/A</v>
      </c>
      <c r="AM65" s="96" t="e">
        <f ca="true">+IF(AND(ISNUMBER(OFFSET('Sanitation Data'!$G$10,0,10*ROW('Sanitation Data'!G59))),'Data Summary'!DB65="Yes"),OFFSET('Sanitation Data'!$G$10,0,10*ROW('Sanitation Data'!G59)),NA())</f>
        <v>#N/A</v>
      </c>
      <c r="AN65" s="96" t="e">
        <f ca="true">+IF(AND(ISNUMBER(OFFSET('Sanitation Data'!$G$11,0,10*ROW('Sanitation Data'!G59))),'Data Summary'!DC65="Yes"),OFFSET('Sanitation Data'!$G$11,0,10*ROW('Sanitation Data'!G59)),NA())</f>
        <v>#N/A</v>
      </c>
      <c r="AO65" s="96" t="e">
        <f ca="true">+IF(AND(ISNUMBER(OFFSET('Sanitation Data'!$G$12,0,10*ROW('Sanitation Data'!G59))),'Data Summary'!DD65="Yes"),OFFSET('Sanitation Data'!$G$12,0,10*ROW('Sanitation Data'!G59)),NA())</f>
        <v>#N/A</v>
      </c>
      <c r="AP65" s="96" t="e">
        <f ca="true">+IF(AND(ISNUMBER(OFFSET('Sanitation Data'!$H$4,0,10*ROW('Sanitation Data'!H59))),'Data Summary'!DE65="Yes"),100-OFFSET('Sanitation Data'!$H$4,0,10*ROW('Sanitation Data'!H59)),NA())</f>
        <v>#N/A</v>
      </c>
      <c r="AQ65" s="96" t="e">
        <f ca="true">+IF(AND(ISNUMBER(OFFSET('Sanitation Data'!$H$6,0,10*ROW('Sanitation Data'!H59))),'Data Summary'!DF65="Yes"),OFFSET('Sanitation Data'!$H$6,0,10*ROW('Sanitation Data'!H59)),NA())</f>
        <v>#N/A</v>
      </c>
      <c r="AR65" s="96" t="e">
        <f ca="true">+IF(AND(ISNUMBER(OFFSET('Sanitation Data'!$H$10,0,10*ROW('Sanitation Data'!H59))),'Data Summary'!DG65="Yes"),OFFSET('Sanitation Data'!$H$10,0,10*ROW('Sanitation Data'!H59)),NA())</f>
        <v>#N/A</v>
      </c>
      <c r="AS65" s="96" t="e">
        <f ca="true">+IF(AND(ISNUMBER(OFFSET('Sanitation Data'!$H$11,0,10*ROW('Sanitation Data'!H59))),'Data Summary'!DH65="Yes"),OFFSET('Sanitation Data'!$H$11,0,10*ROW('Sanitation Data'!H59)),NA())</f>
        <v>#N/A</v>
      </c>
      <c r="AT65" s="96" t="e">
        <f ca="true">+IF(AND(ISNUMBER(OFFSET('Sanitation Data'!$H$12,0,10*ROW('Sanitation Data'!H59))),'Data Summary'!DI65="Yes"),OFFSET('Sanitation Data'!$H$12,0,10*ROW('Sanitation Data'!H59)),NA())</f>
        <v>#N/A</v>
      </c>
      <c r="AU65" s="96" t="e">
        <f ca="true">+IF(AND(ISNUMBER(OFFSET('Sanitation Data'!$I$4,0,10*ROW('Sanitation Data'!I59))),'Data Summary'!DJ65="Yes"),100-OFFSET('Sanitation Data'!$I$4,0,10*ROW('Sanitation Data'!I59)),NA())</f>
        <v>#N/A</v>
      </c>
      <c r="AV65" s="96" t="e">
        <f ca="true">+IF(AND(ISNUMBER(OFFSET('Sanitation Data'!$I$6,0,10*ROW('Sanitation Data'!I59))),'Data Summary'!DK65="Yes"),OFFSET('Sanitation Data'!$I$6,0,10*ROW('Sanitation Data'!I59)),NA())</f>
        <v>#N/A</v>
      </c>
      <c r="AW65" s="96" t="e">
        <f ca="true">+IF(AND(ISNUMBER(OFFSET('Sanitation Data'!$I$10,0,10*ROW('Sanitation Data'!I59))),'Data Summary'!DL65="Yes"),OFFSET('Sanitation Data'!$I$10,0,10*ROW('Sanitation Data'!I59)),NA())</f>
        <v>#N/A</v>
      </c>
      <c r="AX65" s="96" t="e">
        <f ca="true">+IF(AND(ISNUMBER(OFFSET('Sanitation Data'!$I$11,0,10*ROW('Sanitation Data'!I59))),'Data Summary'!DM65="Yes"),OFFSET('Sanitation Data'!$I$11,0,10*ROW('Sanitation Data'!I59)),NA())</f>
        <v>#N/A</v>
      </c>
      <c r="AY65" s="96" t="e">
        <f ca="true">+IF(AND(ISNUMBER(OFFSET('Sanitation Data'!$I$12,0,10*ROW('Sanitation Data'!I59))),'Data Summary'!DN65="Yes"),OFFSET('Sanitation Data'!$I$12,0,10*ROW('Sanitation Data'!I59)),NA())</f>
        <v>#N/A</v>
      </c>
      <c r="AZ65" s="97" t="e">
        <f ca="true">+IF(AND(ISNUMBER(OFFSET('Hygiene Data'!$D$5,0,10*ROW('Hygiene Data'!D59))),'Data Summary'!DO65="Yes"),OFFSET('Hygiene Data'!$D$5,0,10*ROW('Hygiene Data'!D59)),NA())</f>
        <v>#N/A</v>
      </c>
      <c r="BA65" s="97" t="e">
        <f ca="true">+IF(AND(ISNUMBER(OFFSET('Hygiene Data'!$D$7,0,10*ROW('Hygiene Data'!D59))),'Data Summary'!DP65="Yes"),OFFSET('Hygiene Data'!$D$7,0,10*ROW('Hygiene Data'!D59)),NA())</f>
        <v>#N/A</v>
      </c>
      <c r="BB65" s="97" t="e">
        <f ca="true">+IF(AND(ISNUMBER(OFFSET('Hygiene Data'!$D$9,0,10*ROW('Hygiene Data'!D59))),'Data Summary'!DQ65="Yes"),OFFSET('Hygiene Data'!$D$9,0,10*ROW('Hygiene Data'!D59)),NA())</f>
        <v>#N/A</v>
      </c>
      <c r="BC65" s="97" t="e">
        <f ca="true">+IF(AND(ISNUMBER(OFFSET('Hygiene Data'!$E$5,0,10*ROW('Hygiene Data'!E59))),'Data Summary'!DR65="Yes"),OFFSET('Hygiene Data'!$E$5,0,10*ROW('Hygiene Data'!E59)),NA())</f>
        <v>#N/A</v>
      </c>
      <c r="BD65" s="97" t="e">
        <f ca="true">+IF(AND(ISNUMBER(OFFSET('Hygiene Data'!$E$7,0,10*ROW('Hygiene Data'!E59))),'Data Summary'!DS65="Yes"),OFFSET('Hygiene Data'!$E$7,0,10*ROW('Hygiene Data'!E59)),NA())</f>
        <v>#N/A</v>
      </c>
      <c r="BE65" s="97" t="e">
        <f ca="true">+IF(AND(ISNUMBER(OFFSET('Hygiene Data'!$E$9,0,10*ROW('Hygiene Data'!E59))),'Data Summary'!DT65="Yes"),OFFSET('Hygiene Data'!$E$9,0,10*ROW('Hygiene Data'!E59)),NA())</f>
        <v>#N/A</v>
      </c>
      <c r="BF65" s="97" t="e">
        <f ca="true">+IF(AND(ISNUMBER(OFFSET('Hygiene Data'!$F$5,0,10*ROW('Hygiene Data'!F59))),'Data Summary'!DU65="Yes"),OFFSET('Hygiene Data'!$F$5,0,10*ROW('Hygiene Data'!F59)),NA())</f>
        <v>#N/A</v>
      </c>
      <c r="BG65" s="97" t="e">
        <f ca="true">+IF(AND(ISNUMBER(OFFSET('Hygiene Data'!$F$7,0,10*ROW('Hygiene Data'!F59))),'Data Summary'!DV65="Yes"),OFFSET('Hygiene Data'!$F$7,0,10*ROW('Hygiene Data'!F59)),NA())</f>
        <v>#N/A</v>
      </c>
      <c r="BH65" s="97" t="e">
        <f ca="true">+IF(AND(ISNUMBER(OFFSET('Hygiene Data'!$F$9,0,10*ROW('Hygiene Data'!F59))),'Data Summary'!DW65="Yes"),OFFSET('Hygiene Data'!$F$9,0,10*ROW('Hygiene Data'!F59)),NA())</f>
        <v>#N/A</v>
      </c>
      <c r="BI65" s="97" t="e">
        <f ca="true">+IF(AND(ISNUMBER(OFFSET('Hygiene Data'!$G$5,0,10*ROW('Hygiene Data'!G59))),'Data Summary'!DX65="Yes"),OFFSET('Hygiene Data'!$G$5,0,10*ROW('Hygiene Data'!G59)),NA())</f>
        <v>#N/A</v>
      </c>
      <c r="BJ65" s="97" t="e">
        <f ca="true">+IF(AND(ISNUMBER(OFFSET('Hygiene Data'!$G$7,0,10*ROW('Hygiene Data'!G59))),'Data Summary'!DY65="Yes"),OFFSET('Hygiene Data'!$G$7,0,10*ROW('Hygiene Data'!G59)),NA())</f>
        <v>#N/A</v>
      </c>
      <c r="BK65" s="97" t="e">
        <f ca="true">+IF(AND(ISNUMBER(OFFSET('Hygiene Data'!$G$9,0,10*ROW('Hygiene Data'!G59))),'Data Summary'!DZ65="Yes"),OFFSET('Hygiene Data'!$G$9,0,10*ROW('Hygiene Data'!G59)),NA())</f>
        <v>#N/A</v>
      </c>
      <c r="BL65" s="97" t="e">
        <f ca="true">+IF(AND(ISNUMBER(OFFSET('Hygiene Data'!$H$5,0,10*ROW('Hygiene Data'!H59))),'Data Summary'!EA65="Yes"),OFFSET('Hygiene Data'!$H$5,0,10*ROW('Hygiene Data'!H59)),NA())</f>
        <v>#N/A</v>
      </c>
      <c r="BM65" s="97" t="e">
        <f ca="true">+IF(AND(ISNUMBER(OFFSET('Hygiene Data'!$H$7,0,10*ROW('Hygiene Data'!H59))),'Data Summary'!EB65="Yes"),OFFSET('Hygiene Data'!$H$7,0,10*ROW('Hygiene Data'!H59)),NA())</f>
        <v>#N/A</v>
      </c>
      <c r="BN65" s="97" t="e">
        <f ca="true">+IF(AND(ISNUMBER(OFFSET('Hygiene Data'!$H$9,0,10*ROW('Hygiene Data'!H59))),'Data Summary'!EC65="Yes"),OFFSET('Hygiene Data'!$H$9,0,10*ROW('Hygiene Data'!H59)),NA())</f>
        <v>#N/A</v>
      </c>
      <c r="BO65" s="97" t="e">
        <f ca="true">+IF(AND(ISNUMBER(OFFSET('Hygiene Data'!$I$5,0,10*ROW('Hygiene Data'!I59))),'Data Summary'!ED65="Yes"),OFFSET('Hygiene Data'!$I$5,0,10*ROW('Hygiene Data'!I59)),NA())</f>
        <v>#N/A</v>
      </c>
      <c r="BP65" s="97" t="e">
        <f ca="true">+IF(AND(ISNUMBER(OFFSET('Hygiene Data'!$I$7,0,10*ROW('Hygiene Data'!I59))),'Data Summary'!EE65="Yes"),OFFSET('Hygiene Data'!$I$7,0,10*ROW('Hygiene Data'!I59)),NA())</f>
        <v>#N/A</v>
      </c>
      <c r="BQ65" s="97"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6" t="str">
        <f ca="true">+IF(ISTEXT('Data Summary'!B66),'Data Summary'!B66,"")</f>
        <v/>
      </c>
      <c r="C66" s="330" t="e">
        <f ca="true">+VALUE('Data Summary'!C66)</f>
        <v>#VALUE!</v>
      </c>
      <c r="D66" s="95" t="e">
        <f ca="true">+IF(AND(ISNUMBER(OFFSET('Water Data'!$D$4,0,10*ROW('Water Data'!D60))),'Data Summary'!BS66="Yes"),100-OFFSET('Water Data'!$D$4,0,10*ROW('Water Data'!D60)),NA())</f>
        <v>#N/A</v>
      </c>
      <c r="E66" s="95" t="e">
        <f ca="true">+IF(AND(ISNUMBER(OFFSET('Water Data'!$D$6,0,10*ROW('Water Data'!D60))),'Data Summary'!BT66="Yes"),OFFSET('Water Data'!$D$6,0,10*ROW('Water Data'!D60)),NA())</f>
        <v>#N/A</v>
      </c>
      <c r="F66" s="95" t="e">
        <f ca="true">+IF(AND(ISNUMBER(OFFSET('Water Data'!$D$9,0,10*ROW('Water Data'!D60))),'Data Summary'!BU66="Yes"),OFFSET('Water Data'!$D$9,0,10*ROW('Water Data'!D60)),NA())</f>
        <v>#N/A</v>
      </c>
      <c r="G66" s="95" t="e">
        <f ca="true">+IF(AND(ISNUMBER(OFFSET('Water Data'!$E$4,0,10*ROW('Water Data'!E60))),'Data Summary'!BV66="Yes"),100-OFFSET('Water Data'!$E$4,0,10*ROW('Water Data'!E60)),NA())</f>
        <v>#N/A</v>
      </c>
      <c r="H66" s="95" t="e">
        <f ca="true">+IF(AND(ISNUMBER(OFFSET('Water Data'!$E$6,0,10*ROW('Water Data'!E60))),'Data Summary'!BW66="Yes"),OFFSET('Water Data'!$E$6,0,10*ROW('Water Data'!E60)),NA())</f>
        <v>#N/A</v>
      </c>
      <c r="I66" s="95" t="e">
        <f ca="true">+IF(AND(ISNUMBER(OFFSET('Water Data'!$E$9,0,10*ROW('Water Data'!E60))),'Data Summary'!BX66="Yes"),OFFSET('Water Data'!$E$9,0,10*ROW('Water Data'!E60)),NA())</f>
        <v>#N/A</v>
      </c>
      <c r="J66" s="95" t="e">
        <f ca="true">+IF(AND(ISNUMBER(OFFSET('Water Data'!$F$4,0,10*ROW('Water Data'!F60))),'Data Summary'!BY66="Yes"),100-OFFSET('Water Data'!$F$4,0,10*ROW('Water Data'!F60)),NA())</f>
        <v>#N/A</v>
      </c>
      <c r="K66" s="95" t="e">
        <f ca="true">+IF(AND(ISNUMBER(OFFSET('Water Data'!$F$6,0,10*ROW('Water Data'!F60))),'Data Summary'!BZ66="Yes"),OFFSET('Water Data'!$F$6,0,10*ROW('Water Data'!F60)),NA())</f>
        <v>#N/A</v>
      </c>
      <c r="L66" s="95" t="e">
        <f ca="true">+IF(AND(ISNUMBER(OFFSET('Water Data'!$F$9,0,10*ROW('Water Data'!F60))),'Data Summary'!CA66="Yes"),OFFSET('Water Data'!$F$9,0,10*ROW('Water Data'!F60)),NA())</f>
        <v>#N/A</v>
      </c>
      <c r="M66" s="95" t="e">
        <f ca="true">+IF(AND(ISNUMBER(OFFSET('Water Data'!$G$4,0,10*ROW('Water Data'!G60))),'Data Summary'!CB66="Yes"),100-OFFSET('Water Data'!$G$4,0,10*ROW('Water Data'!G60)),NA())</f>
        <v>#N/A</v>
      </c>
      <c r="N66" s="95" t="e">
        <f ca="true">+IF(AND(ISNUMBER(OFFSET('Water Data'!$G$6,0,10*ROW('Water Data'!G60))),'Data Summary'!CC66="Yes"),OFFSET('Water Data'!$G$6,0,10*ROW('Water Data'!G60)),NA())</f>
        <v>#N/A</v>
      </c>
      <c r="O66" s="95" t="e">
        <f ca="true">+IF(AND(ISNUMBER(OFFSET('Water Data'!$G$9,0,10*ROW('Water Data'!G60))),'Data Summary'!CD66="Yes"),OFFSET('Water Data'!$G$9,0,10*ROW('Water Data'!G60)),NA())</f>
        <v>#N/A</v>
      </c>
      <c r="P66" s="95" t="e">
        <f ca="true">+IF(AND(ISNUMBER(OFFSET('Water Data'!$H$4,0,10*ROW('Water Data'!H60))),'Data Summary'!CE66="Yes"),100-OFFSET('Water Data'!$H$4,0,10*ROW('Water Data'!H60)),NA())</f>
        <v>#N/A</v>
      </c>
      <c r="Q66" s="95" t="e">
        <f ca="true">+IF(AND(ISNUMBER(OFFSET('Water Data'!$H$6,0,10*ROW('Water Data'!H60))),'Data Summary'!CF66="Yes"),OFFSET('Water Data'!$H$6,0,10*ROW('Water Data'!H60)),NA())</f>
        <v>#N/A</v>
      </c>
      <c r="R66" s="95" t="e">
        <f ca="true">+IF(AND(ISNUMBER(OFFSET('Water Data'!$H$9,0,10*ROW('Water Data'!H60))),'Data Summary'!CG66="Yes"),OFFSET('Water Data'!$H$9,0,10*ROW('Water Data'!H60)),NA())</f>
        <v>#N/A</v>
      </c>
      <c r="S66" s="95" t="e">
        <f ca="true">+IF(AND(ISNUMBER(OFFSET('Water Data'!$I$4,0,10*ROW('Water Data'!I60))),'Data Summary'!CH66="Yes"),100-OFFSET('Water Data'!$I$4,0,10*ROW('Water Data'!I60)),NA())</f>
        <v>#N/A</v>
      </c>
      <c r="T66" s="95" t="e">
        <f ca="true">+IF(AND(ISNUMBER(OFFSET('Water Data'!$I$6,0,10*ROW('Water Data'!I60))),'Data Summary'!CI66="Yes"),OFFSET('Water Data'!$I$6,0,10*ROW('Water Data'!I60)),NA())</f>
        <v>#N/A</v>
      </c>
      <c r="U66" s="95" t="e">
        <f ca="true">+IF(AND(ISNUMBER(OFFSET('Water Data'!$I$9,0,10*ROW('Water Data'!I60))),'Data Summary'!CJ66="Yes"),OFFSET('Water Data'!$I$9,0,10*ROW('Water Data'!I60)),NA())</f>
        <v>#N/A</v>
      </c>
      <c r="V66" s="96" t="e">
        <f ca="true">+IF(AND(ISNUMBER(OFFSET('Sanitation Data'!$D$4,0,10*ROW('Sanitation Data'!D60))),'Data Summary'!CK66="Yes"),100-OFFSET('Sanitation Data'!$D$4,0,10*ROW('Sanitation Data'!D60)),NA())</f>
        <v>#N/A</v>
      </c>
      <c r="W66" s="96" t="e">
        <f ca="true">+IF(AND(ISNUMBER(OFFSET('Sanitation Data'!$D$6,0,10*ROW('Sanitation Data'!D60))),'Data Summary'!CL66="Yes"),OFFSET('Sanitation Data'!$D$6,0,10*ROW('Sanitation Data'!D60)),NA())</f>
        <v>#N/A</v>
      </c>
      <c r="X66" s="96" t="e">
        <f ca="true">+IF(AND(ISNUMBER(OFFSET('Sanitation Data'!$D$10,0,10*ROW('Sanitation Data'!D60))),'Data Summary'!CM66="Yes"),OFFSET('Sanitation Data'!$D$10,0,10*ROW('Sanitation Data'!D60)),NA())</f>
        <v>#N/A</v>
      </c>
      <c r="Y66" s="96" t="e">
        <f ca="true">+IF(AND(ISNUMBER(OFFSET('Sanitation Data'!$D$11,0,10*ROW('Sanitation Data'!D60))),'Data Summary'!CN66="Yes"),OFFSET('Sanitation Data'!$D$11,0,10*ROW('Sanitation Data'!D60)),NA())</f>
        <v>#N/A</v>
      </c>
      <c r="Z66" s="96" t="e">
        <f ca="true">+IF(AND(ISNUMBER(OFFSET('Sanitation Data'!$D$12,0,10*ROW('Sanitation Data'!D60))),'Data Summary'!CO66="Yes"),OFFSET('Sanitation Data'!$D$12,0,10*ROW('Sanitation Data'!D60)),NA())</f>
        <v>#N/A</v>
      </c>
      <c r="AA66" s="96" t="e">
        <f ca="true">+IF(AND(ISNUMBER(OFFSET('Sanitation Data'!$E$4,0,10*ROW('Sanitation Data'!E60))),'Data Summary'!CP66="Yes"),100-OFFSET('Sanitation Data'!$E$4,0,10*ROW('Sanitation Data'!E60)),NA())</f>
        <v>#N/A</v>
      </c>
      <c r="AB66" s="96" t="e">
        <f ca="true">+IF(AND(ISNUMBER(OFFSET('Sanitation Data'!$E$6,0,10*ROW('Sanitation Data'!E60))),'Data Summary'!CQ66="Yes"),OFFSET('Sanitation Data'!$E$6,0,10*ROW('Sanitation Data'!E60)),NA())</f>
        <v>#N/A</v>
      </c>
      <c r="AC66" s="96" t="e">
        <f ca="true">+IF(AND(ISNUMBER(OFFSET('Sanitation Data'!$E$10,0,10*ROW('Sanitation Data'!E60))),'Data Summary'!CR66="Yes"),OFFSET('Sanitation Data'!$E$10,0,10*ROW('Sanitation Data'!E60)),NA())</f>
        <v>#N/A</v>
      </c>
      <c r="AD66" s="96" t="e">
        <f ca="true">+IF(AND(ISNUMBER(OFFSET('Sanitation Data'!$E$11,0,10*ROW('Sanitation Data'!E60))),'Data Summary'!CS66="Yes"),OFFSET('Sanitation Data'!$E$11,0,10*ROW('Sanitation Data'!E60)),NA())</f>
        <v>#N/A</v>
      </c>
      <c r="AE66" s="96" t="e">
        <f ca="true">+IF(AND(ISNUMBER(OFFSET('Sanitation Data'!$E$12,0,10*ROW('Sanitation Data'!E60))),'Data Summary'!CT66="Yes"),OFFSET('Sanitation Data'!$E$12,0,10*ROW('Sanitation Data'!E60)),NA())</f>
        <v>#N/A</v>
      </c>
      <c r="AF66" s="96" t="e">
        <f ca="true">+IF(AND(ISNUMBER(OFFSET('Sanitation Data'!$F$4,0,10*ROW('Sanitation Data'!F60))),'Data Summary'!CU66="Yes"),100-OFFSET('Sanitation Data'!$F$4,0,10*ROW('Sanitation Data'!F60)),NA())</f>
        <v>#N/A</v>
      </c>
      <c r="AG66" s="96" t="e">
        <f ca="true">+IF(AND(ISNUMBER(OFFSET('Sanitation Data'!$F$6,0,10*ROW('Sanitation Data'!F60))),'Data Summary'!CV66="Yes"),OFFSET('Sanitation Data'!$F$6,0,10*ROW('Sanitation Data'!F60)),NA())</f>
        <v>#N/A</v>
      </c>
      <c r="AH66" s="96" t="e">
        <f ca="true">+IF(AND(ISNUMBER(OFFSET('Sanitation Data'!$F$10,0,10*ROW('Sanitation Data'!F60))),'Data Summary'!CW66="Yes"),OFFSET('Sanitation Data'!$F$10,0,10*ROW('Sanitation Data'!F60)),NA())</f>
        <v>#N/A</v>
      </c>
      <c r="AI66" s="96" t="e">
        <f ca="true">+IF(AND(ISNUMBER(OFFSET('Sanitation Data'!$F$11,0,10*ROW('Sanitation Data'!F60))),'Data Summary'!CX66="Yes"),OFFSET('Sanitation Data'!$F$11,0,10*ROW('Sanitation Data'!F60)),NA())</f>
        <v>#N/A</v>
      </c>
      <c r="AJ66" s="96" t="e">
        <f ca="true">+IF(AND(ISNUMBER(OFFSET('Sanitation Data'!$F$12,0,10*ROW('Sanitation Data'!F60))),'Data Summary'!CY66="Yes"),OFFSET('Sanitation Data'!$F$12,0,10*ROW('Sanitation Data'!F60)),NA())</f>
        <v>#N/A</v>
      </c>
      <c r="AK66" s="96" t="e">
        <f ca="true">+IF(AND(ISNUMBER(OFFSET('Sanitation Data'!$G$4,0,10*ROW('Sanitation Data'!G60))),'Data Summary'!CZ66="Yes"),100-OFFSET('Sanitation Data'!$G$4,0,10*ROW('Sanitation Data'!G60)),NA())</f>
        <v>#N/A</v>
      </c>
      <c r="AL66" s="96" t="e">
        <f ca="true">+IF(AND(ISNUMBER(OFFSET('Sanitation Data'!$G$6,0,10*ROW('Sanitation Data'!G60))),'Data Summary'!DA66="Yes"),OFFSET('Sanitation Data'!$G$6,0,10*ROW('Sanitation Data'!G60)),NA())</f>
        <v>#N/A</v>
      </c>
      <c r="AM66" s="96" t="e">
        <f ca="true">+IF(AND(ISNUMBER(OFFSET('Sanitation Data'!$G$10,0,10*ROW('Sanitation Data'!G60))),'Data Summary'!DB66="Yes"),OFFSET('Sanitation Data'!$G$10,0,10*ROW('Sanitation Data'!G60)),NA())</f>
        <v>#N/A</v>
      </c>
      <c r="AN66" s="96" t="e">
        <f ca="true">+IF(AND(ISNUMBER(OFFSET('Sanitation Data'!$G$11,0,10*ROW('Sanitation Data'!G60))),'Data Summary'!DC66="Yes"),OFFSET('Sanitation Data'!$G$11,0,10*ROW('Sanitation Data'!G60)),NA())</f>
        <v>#N/A</v>
      </c>
      <c r="AO66" s="96" t="e">
        <f ca="true">+IF(AND(ISNUMBER(OFFSET('Sanitation Data'!$G$12,0,10*ROW('Sanitation Data'!G60))),'Data Summary'!DD66="Yes"),OFFSET('Sanitation Data'!$G$12,0,10*ROW('Sanitation Data'!G60)),NA())</f>
        <v>#N/A</v>
      </c>
      <c r="AP66" s="96" t="e">
        <f ca="true">+IF(AND(ISNUMBER(OFFSET('Sanitation Data'!$H$4,0,10*ROW('Sanitation Data'!H60))),'Data Summary'!DE66="Yes"),100-OFFSET('Sanitation Data'!$H$4,0,10*ROW('Sanitation Data'!H60)),NA())</f>
        <v>#N/A</v>
      </c>
      <c r="AQ66" s="96" t="e">
        <f ca="true">+IF(AND(ISNUMBER(OFFSET('Sanitation Data'!$H$6,0,10*ROW('Sanitation Data'!H60))),'Data Summary'!DF66="Yes"),OFFSET('Sanitation Data'!$H$6,0,10*ROW('Sanitation Data'!H60)),NA())</f>
        <v>#N/A</v>
      </c>
      <c r="AR66" s="96" t="e">
        <f ca="true">+IF(AND(ISNUMBER(OFFSET('Sanitation Data'!$H$10,0,10*ROW('Sanitation Data'!H60))),'Data Summary'!DG66="Yes"),OFFSET('Sanitation Data'!$H$10,0,10*ROW('Sanitation Data'!H60)),NA())</f>
        <v>#N/A</v>
      </c>
      <c r="AS66" s="96" t="e">
        <f ca="true">+IF(AND(ISNUMBER(OFFSET('Sanitation Data'!$H$11,0,10*ROW('Sanitation Data'!H60))),'Data Summary'!DH66="Yes"),OFFSET('Sanitation Data'!$H$11,0,10*ROW('Sanitation Data'!H60)),NA())</f>
        <v>#N/A</v>
      </c>
      <c r="AT66" s="96" t="e">
        <f ca="true">+IF(AND(ISNUMBER(OFFSET('Sanitation Data'!$H$12,0,10*ROW('Sanitation Data'!H60))),'Data Summary'!DI66="Yes"),OFFSET('Sanitation Data'!$H$12,0,10*ROW('Sanitation Data'!H60)),NA())</f>
        <v>#N/A</v>
      </c>
      <c r="AU66" s="96" t="e">
        <f ca="true">+IF(AND(ISNUMBER(OFFSET('Sanitation Data'!$I$4,0,10*ROW('Sanitation Data'!I60))),'Data Summary'!DJ66="Yes"),100-OFFSET('Sanitation Data'!$I$4,0,10*ROW('Sanitation Data'!I60)),NA())</f>
        <v>#N/A</v>
      </c>
      <c r="AV66" s="96" t="e">
        <f ca="true">+IF(AND(ISNUMBER(OFFSET('Sanitation Data'!$I$6,0,10*ROW('Sanitation Data'!I60))),'Data Summary'!DK66="Yes"),OFFSET('Sanitation Data'!$I$6,0,10*ROW('Sanitation Data'!I60)),NA())</f>
        <v>#N/A</v>
      </c>
      <c r="AW66" s="96" t="e">
        <f ca="true">+IF(AND(ISNUMBER(OFFSET('Sanitation Data'!$I$10,0,10*ROW('Sanitation Data'!I60))),'Data Summary'!DL66="Yes"),OFFSET('Sanitation Data'!$I$10,0,10*ROW('Sanitation Data'!I60)),NA())</f>
        <v>#N/A</v>
      </c>
      <c r="AX66" s="96" t="e">
        <f ca="true">+IF(AND(ISNUMBER(OFFSET('Sanitation Data'!$I$11,0,10*ROW('Sanitation Data'!I60))),'Data Summary'!DM66="Yes"),OFFSET('Sanitation Data'!$I$11,0,10*ROW('Sanitation Data'!I60)),NA())</f>
        <v>#N/A</v>
      </c>
      <c r="AY66" s="96" t="e">
        <f ca="true">+IF(AND(ISNUMBER(OFFSET('Sanitation Data'!$I$12,0,10*ROW('Sanitation Data'!I60))),'Data Summary'!DN66="Yes"),OFFSET('Sanitation Data'!$I$12,0,10*ROW('Sanitation Data'!I60)),NA())</f>
        <v>#N/A</v>
      </c>
      <c r="AZ66" s="97" t="e">
        <f ca="true">+IF(AND(ISNUMBER(OFFSET('Hygiene Data'!$D$5,0,10*ROW('Hygiene Data'!D60))),'Data Summary'!DO66="Yes"),OFFSET('Hygiene Data'!$D$5,0,10*ROW('Hygiene Data'!D60)),NA())</f>
        <v>#N/A</v>
      </c>
      <c r="BA66" s="97" t="e">
        <f ca="true">+IF(AND(ISNUMBER(OFFSET('Hygiene Data'!$D$7,0,10*ROW('Hygiene Data'!D60))),'Data Summary'!DP66="Yes"),OFFSET('Hygiene Data'!$D$7,0,10*ROW('Hygiene Data'!D60)),NA())</f>
        <v>#N/A</v>
      </c>
      <c r="BB66" s="97" t="e">
        <f ca="true">+IF(AND(ISNUMBER(OFFSET('Hygiene Data'!$D$9,0,10*ROW('Hygiene Data'!D60))),'Data Summary'!DQ66="Yes"),OFFSET('Hygiene Data'!$D$9,0,10*ROW('Hygiene Data'!D60)),NA())</f>
        <v>#N/A</v>
      </c>
      <c r="BC66" s="97" t="e">
        <f ca="true">+IF(AND(ISNUMBER(OFFSET('Hygiene Data'!$E$5,0,10*ROW('Hygiene Data'!E60))),'Data Summary'!DR66="Yes"),OFFSET('Hygiene Data'!$E$5,0,10*ROW('Hygiene Data'!E60)),NA())</f>
        <v>#N/A</v>
      </c>
      <c r="BD66" s="97" t="e">
        <f ca="true">+IF(AND(ISNUMBER(OFFSET('Hygiene Data'!$E$7,0,10*ROW('Hygiene Data'!E60))),'Data Summary'!DS66="Yes"),OFFSET('Hygiene Data'!$E$7,0,10*ROW('Hygiene Data'!E60)),NA())</f>
        <v>#N/A</v>
      </c>
      <c r="BE66" s="97" t="e">
        <f ca="true">+IF(AND(ISNUMBER(OFFSET('Hygiene Data'!$E$9,0,10*ROW('Hygiene Data'!E60))),'Data Summary'!DT66="Yes"),OFFSET('Hygiene Data'!$E$9,0,10*ROW('Hygiene Data'!E60)),NA())</f>
        <v>#N/A</v>
      </c>
      <c r="BF66" s="97" t="e">
        <f ca="true">+IF(AND(ISNUMBER(OFFSET('Hygiene Data'!$F$5,0,10*ROW('Hygiene Data'!F60))),'Data Summary'!DU66="Yes"),OFFSET('Hygiene Data'!$F$5,0,10*ROW('Hygiene Data'!F60)),NA())</f>
        <v>#N/A</v>
      </c>
      <c r="BG66" s="97" t="e">
        <f ca="true">+IF(AND(ISNUMBER(OFFSET('Hygiene Data'!$F$7,0,10*ROW('Hygiene Data'!F60))),'Data Summary'!DV66="Yes"),OFFSET('Hygiene Data'!$F$7,0,10*ROW('Hygiene Data'!F60)),NA())</f>
        <v>#N/A</v>
      </c>
      <c r="BH66" s="97" t="e">
        <f ca="true">+IF(AND(ISNUMBER(OFFSET('Hygiene Data'!$F$9,0,10*ROW('Hygiene Data'!F60))),'Data Summary'!DW66="Yes"),OFFSET('Hygiene Data'!$F$9,0,10*ROW('Hygiene Data'!F60)),NA())</f>
        <v>#N/A</v>
      </c>
      <c r="BI66" s="97" t="e">
        <f ca="true">+IF(AND(ISNUMBER(OFFSET('Hygiene Data'!$G$5,0,10*ROW('Hygiene Data'!G60))),'Data Summary'!DX66="Yes"),OFFSET('Hygiene Data'!$G$5,0,10*ROW('Hygiene Data'!G60)),NA())</f>
        <v>#N/A</v>
      </c>
      <c r="BJ66" s="97" t="e">
        <f ca="true">+IF(AND(ISNUMBER(OFFSET('Hygiene Data'!$G$7,0,10*ROW('Hygiene Data'!G60))),'Data Summary'!DY66="Yes"),OFFSET('Hygiene Data'!$G$7,0,10*ROW('Hygiene Data'!G60)),NA())</f>
        <v>#N/A</v>
      </c>
      <c r="BK66" s="97" t="e">
        <f ca="true">+IF(AND(ISNUMBER(OFFSET('Hygiene Data'!$G$9,0,10*ROW('Hygiene Data'!G60))),'Data Summary'!DZ66="Yes"),OFFSET('Hygiene Data'!$G$9,0,10*ROW('Hygiene Data'!G60)),NA())</f>
        <v>#N/A</v>
      </c>
      <c r="BL66" s="97" t="e">
        <f ca="true">+IF(AND(ISNUMBER(OFFSET('Hygiene Data'!$H$5,0,10*ROW('Hygiene Data'!H60))),'Data Summary'!EA66="Yes"),OFFSET('Hygiene Data'!$H$5,0,10*ROW('Hygiene Data'!H60)),NA())</f>
        <v>#N/A</v>
      </c>
      <c r="BM66" s="97" t="e">
        <f ca="true">+IF(AND(ISNUMBER(OFFSET('Hygiene Data'!$H$7,0,10*ROW('Hygiene Data'!H60))),'Data Summary'!EB66="Yes"),OFFSET('Hygiene Data'!$H$7,0,10*ROW('Hygiene Data'!H60)),NA())</f>
        <v>#N/A</v>
      </c>
      <c r="BN66" s="97" t="e">
        <f ca="true">+IF(AND(ISNUMBER(OFFSET('Hygiene Data'!$H$9,0,10*ROW('Hygiene Data'!H60))),'Data Summary'!EC66="Yes"),OFFSET('Hygiene Data'!$H$9,0,10*ROW('Hygiene Data'!H60)),NA())</f>
        <v>#N/A</v>
      </c>
      <c r="BO66" s="97" t="e">
        <f ca="true">+IF(AND(ISNUMBER(OFFSET('Hygiene Data'!$I$5,0,10*ROW('Hygiene Data'!I60))),'Data Summary'!ED66="Yes"),OFFSET('Hygiene Data'!$I$5,0,10*ROW('Hygiene Data'!I60)),NA())</f>
        <v>#N/A</v>
      </c>
      <c r="BP66" s="97" t="e">
        <f ca="true">+IF(AND(ISNUMBER(OFFSET('Hygiene Data'!$I$7,0,10*ROW('Hygiene Data'!I60))),'Data Summary'!EE66="Yes"),OFFSET('Hygiene Data'!$I$7,0,10*ROW('Hygiene Data'!I60)),NA())</f>
        <v>#N/A</v>
      </c>
      <c r="BQ66" s="97"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6" t="str">
        <f ca="true">+IF(ISTEXT('Data Summary'!B67),'Data Summary'!B67,"")</f>
        <v/>
      </c>
      <c r="C67" s="330" t="e">
        <f ca="true">+VALUE('Data Summary'!C67)</f>
        <v>#VALUE!</v>
      </c>
      <c r="D67" s="95" t="e">
        <f ca="true">+IF(AND(ISNUMBER(OFFSET('Water Data'!$D$4,0,10*ROW('Water Data'!D61))),'Data Summary'!BS67="Yes"),100-OFFSET('Water Data'!$D$4,0,10*ROW('Water Data'!D61)),NA())</f>
        <v>#N/A</v>
      </c>
      <c r="E67" s="95" t="e">
        <f ca="true">+IF(AND(ISNUMBER(OFFSET('Water Data'!$D$6,0,10*ROW('Water Data'!D61))),'Data Summary'!BT67="Yes"),OFFSET('Water Data'!$D$6,0,10*ROW('Water Data'!D61)),NA())</f>
        <v>#N/A</v>
      </c>
      <c r="F67" s="95" t="e">
        <f ca="true">+IF(AND(ISNUMBER(OFFSET('Water Data'!$D$9,0,10*ROW('Water Data'!D61))),'Data Summary'!BU67="Yes"),OFFSET('Water Data'!$D$9,0,10*ROW('Water Data'!D61)),NA())</f>
        <v>#N/A</v>
      </c>
      <c r="G67" s="95" t="e">
        <f ca="true">+IF(AND(ISNUMBER(OFFSET('Water Data'!$E$4,0,10*ROW('Water Data'!E61))),'Data Summary'!BV67="Yes"),100-OFFSET('Water Data'!$E$4,0,10*ROW('Water Data'!E61)),NA())</f>
        <v>#N/A</v>
      </c>
      <c r="H67" s="95" t="e">
        <f ca="true">+IF(AND(ISNUMBER(OFFSET('Water Data'!$E$6,0,10*ROW('Water Data'!E61))),'Data Summary'!BW67="Yes"),OFFSET('Water Data'!$E$6,0,10*ROW('Water Data'!E61)),NA())</f>
        <v>#N/A</v>
      </c>
      <c r="I67" s="95" t="e">
        <f ca="true">+IF(AND(ISNUMBER(OFFSET('Water Data'!$E$9,0,10*ROW('Water Data'!E61))),'Data Summary'!BX67="Yes"),OFFSET('Water Data'!$E$9,0,10*ROW('Water Data'!E61)),NA())</f>
        <v>#N/A</v>
      </c>
      <c r="J67" s="95" t="e">
        <f ca="true">+IF(AND(ISNUMBER(OFFSET('Water Data'!$F$4,0,10*ROW('Water Data'!F61))),'Data Summary'!BY67="Yes"),100-OFFSET('Water Data'!$F$4,0,10*ROW('Water Data'!F61)),NA())</f>
        <v>#N/A</v>
      </c>
      <c r="K67" s="95" t="e">
        <f ca="true">+IF(AND(ISNUMBER(OFFSET('Water Data'!$F$6,0,10*ROW('Water Data'!F61))),'Data Summary'!BZ67="Yes"),OFFSET('Water Data'!$F$6,0,10*ROW('Water Data'!F61)),NA())</f>
        <v>#N/A</v>
      </c>
      <c r="L67" s="95" t="e">
        <f ca="true">+IF(AND(ISNUMBER(OFFSET('Water Data'!$F$9,0,10*ROW('Water Data'!F61))),'Data Summary'!CA67="Yes"),OFFSET('Water Data'!$F$9,0,10*ROW('Water Data'!F61)),NA())</f>
        <v>#N/A</v>
      </c>
      <c r="M67" s="95" t="e">
        <f ca="true">+IF(AND(ISNUMBER(OFFSET('Water Data'!$G$4,0,10*ROW('Water Data'!G61))),'Data Summary'!CB67="Yes"),100-OFFSET('Water Data'!$G$4,0,10*ROW('Water Data'!G61)),NA())</f>
        <v>#N/A</v>
      </c>
      <c r="N67" s="95" t="e">
        <f ca="true">+IF(AND(ISNUMBER(OFFSET('Water Data'!$G$6,0,10*ROW('Water Data'!G61))),'Data Summary'!CC67="Yes"),OFFSET('Water Data'!$G$6,0,10*ROW('Water Data'!G61)),NA())</f>
        <v>#N/A</v>
      </c>
      <c r="O67" s="95" t="e">
        <f ca="true">+IF(AND(ISNUMBER(OFFSET('Water Data'!$G$9,0,10*ROW('Water Data'!G61))),'Data Summary'!CD67="Yes"),OFFSET('Water Data'!$G$9,0,10*ROW('Water Data'!G61)),NA())</f>
        <v>#N/A</v>
      </c>
      <c r="P67" s="95" t="e">
        <f ca="true">+IF(AND(ISNUMBER(OFFSET('Water Data'!$H$4,0,10*ROW('Water Data'!H61))),'Data Summary'!CE67="Yes"),100-OFFSET('Water Data'!$H$4,0,10*ROW('Water Data'!H61)),NA())</f>
        <v>#N/A</v>
      </c>
      <c r="Q67" s="95" t="e">
        <f ca="true">+IF(AND(ISNUMBER(OFFSET('Water Data'!$H$6,0,10*ROW('Water Data'!H61))),'Data Summary'!CF67="Yes"),OFFSET('Water Data'!$H$6,0,10*ROW('Water Data'!H61)),NA())</f>
        <v>#N/A</v>
      </c>
      <c r="R67" s="95" t="e">
        <f ca="true">+IF(AND(ISNUMBER(OFFSET('Water Data'!$H$9,0,10*ROW('Water Data'!H61))),'Data Summary'!CG67="Yes"),OFFSET('Water Data'!$H$9,0,10*ROW('Water Data'!H61)),NA())</f>
        <v>#N/A</v>
      </c>
      <c r="S67" s="95" t="e">
        <f ca="true">+IF(AND(ISNUMBER(OFFSET('Water Data'!$I$4,0,10*ROW('Water Data'!I61))),'Data Summary'!CH67="Yes"),100-OFFSET('Water Data'!$I$4,0,10*ROW('Water Data'!I61)),NA())</f>
        <v>#N/A</v>
      </c>
      <c r="T67" s="95" t="e">
        <f ca="true">+IF(AND(ISNUMBER(OFFSET('Water Data'!$I$6,0,10*ROW('Water Data'!I61))),'Data Summary'!CI67="Yes"),OFFSET('Water Data'!$I$6,0,10*ROW('Water Data'!I61)),NA())</f>
        <v>#N/A</v>
      </c>
      <c r="U67" s="95" t="e">
        <f ca="true">+IF(AND(ISNUMBER(OFFSET('Water Data'!$I$9,0,10*ROW('Water Data'!I61))),'Data Summary'!CJ67="Yes"),OFFSET('Water Data'!$I$9,0,10*ROW('Water Data'!I61)),NA())</f>
        <v>#N/A</v>
      </c>
      <c r="V67" s="96" t="e">
        <f ca="true">+IF(AND(ISNUMBER(OFFSET('Sanitation Data'!$D$4,0,10*ROW('Sanitation Data'!D61))),'Data Summary'!CK67="Yes"),100-OFFSET('Sanitation Data'!$D$4,0,10*ROW('Sanitation Data'!D61)),NA())</f>
        <v>#N/A</v>
      </c>
      <c r="W67" s="96" t="e">
        <f ca="true">+IF(AND(ISNUMBER(OFFSET('Sanitation Data'!$D$6,0,10*ROW('Sanitation Data'!D61))),'Data Summary'!CL67="Yes"),OFFSET('Sanitation Data'!$D$6,0,10*ROW('Sanitation Data'!D61)),NA())</f>
        <v>#N/A</v>
      </c>
      <c r="X67" s="96" t="e">
        <f ca="true">+IF(AND(ISNUMBER(OFFSET('Sanitation Data'!$D$10,0,10*ROW('Sanitation Data'!D61))),'Data Summary'!CM67="Yes"),OFFSET('Sanitation Data'!$D$10,0,10*ROW('Sanitation Data'!D61)),NA())</f>
        <v>#N/A</v>
      </c>
      <c r="Y67" s="96" t="e">
        <f ca="true">+IF(AND(ISNUMBER(OFFSET('Sanitation Data'!$D$11,0,10*ROW('Sanitation Data'!D61))),'Data Summary'!CN67="Yes"),OFFSET('Sanitation Data'!$D$11,0,10*ROW('Sanitation Data'!D61)),NA())</f>
        <v>#N/A</v>
      </c>
      <c r="Z67" s="96" t="e">
        <f ca="true">+IF(AND(ISNUMBER(OFFSET('Sanitation Data'!$D$12,0,10*ROW('Sanitation Data'!D61))),'Data Summary'!CO67="Yes"),OFFSET('Sanitation Data'!$D$12,0,10*ROW('Sanitation Data'!D61)),NA())</f>
        <v>#N/A</v>
      </c>
      <c r="AA67" s="96" t="e">
        <f ca="true">+IF(AND(ISNUMBER(OFFSET('Sanitation Data'!$E$4,0,10*ROW('Sanitation Data'!E61))),'Data Summary'!CP67="Yes"),100-OFFSET('Sanitation Data'!$E$4,0,10*ROW('Sanitation Data'!E61)),NA())</f>
        <v>#N/A</v>
      </c>
      <c r="AB67" s="96" t="e">
        <f ca="true">+IF(AND(ISNUMBER(OFFSET('Sanitation Data'!$E$6,0,10*ROW('Sanitation Data'!E61))),'Data Summary'!CQ67="Yes"),OFFSET('Sanitation Data'!$E$6,0,10*ROW('Sanitation Data'!E61)),NA())</f>
        <v>#N/A</v>
      </c>
      <c r="AC67" s="96" t="e">
        <f ca="true">+IF(AND(ISNUMBER(OFFSET('Sanitation Data'!$E$10,0,10*ROW('Sanitation Data'!E61))),'Data Summary'!CR67="Yes"),OFFSET('Sanitation Data'!$E$10,0,10*ROW('Sanitation Data'!E61)),NA())</f>
        <v>#N/A</v>
      </c>
      <c r="AD67" s="96" t="e">
        <f ca="true">+IF(AND(ISNUMBER(OFFSET('Sanitation Data'!$E$11,0,10*ROW('Sanitation Data'!E61))),'Data Summary'!CS67="Yes"),OFFSET('Sanitation Data'!$E$11,0,10*ROW('Sanitation Data'!E61)),NA())</f>
        <v>#N/A</v>
      </c>
      <c r="AE67" s="96" t="e">
        <f ca="true">+IF(AND(ISNUMBER(OFFSET('Sanitation Data'!$E$12,0,10*ROW('Sanitation Data'!E61))),'Data Summary'!CT67="Yes"),OFFSET('Sanitation Data'!$E$12,0,10*ROW('Sanitation Data'!E61)),NA())</f>
        <v>#N/A</v>
      </c>
      <c r="AF67" s="96" t="e">
        <f ca="true">+IF(AND(ISNUMBER(OFFSET('Sanitation Data'!$F$4,0,10*ROW('Sanitation Data'!F61))),'Data Summary'!CU67="Yes"),100-OFFSET('Sanitation Data'!$F$4,0,10*ROW('Sanitation Data'!F61)),NA())</f>
        <v>#N/A</v>
      </c>
      <c r="AG67" s="96" t="e">
        <f ca="true">+IF(AND(ISNUMBER(OFFSET('Sanitation Data'!$F$6,0,10*ROW('Sanitation Data'!F61))),'Data Summary'!CV67="Yes"),OFFSET('Sanitation Data'!$F$6,0,10*ROW('Sanitation Data'!F61)),NA())</f>
        <v>#N/A</v>
      </c>
      <c r="AH67" s="96" t="e">
        <f ca="true">+IF(AND(ISNUMBER(OFFSET('Sanitation Data'!$F$10,0,10*ROW('Sanitation Data'!F61))),'Data Summary'!CW67="Yes"),OFFSET('Sanitation Data'!$F$10,0,10*ROW('Sanitation Data'!F61)),NA())</f>
        <v>#N/A</v>
      </c>
      <c r="AI67" s="96" t="e">
        <f ca="true">+IF(AND(ISNUMBER(OFFSET('Sanitation Data'!$F$11,0,10*ROW('Sanitation Data'!F61))),'Data Summary'!CX67="Yes"),OFFSET('Sanitation Data'!$F$11,0,10*ROW('Sanitation Data'!F61)),NA())</f>
        <v>#N/A</v>
      </c>
      <c r="AJ67" s="96" t="e">
        <f ca="true">+IF(AND(ISNUMBER(OFFSET('Sanitation Data'!$F$12,0,10*ROW('Sanitation Data'!F61))),'Data Summary'!CY67="Yes"),OFFSET('Sanitation Data'!$F$12,0,10*ROW('Sanitation Data'!F61)),NA())</f>
        <v>#N/A</v>
      </c>
      <c r="AK67" s="96" t="e">
        <f ca="true">+IF(AND(ISNUMBER(OFFSET('Sanitation Data'!$G$4,0,10*ROW('Sanitation Data'!G61))),'Data Summary'!CZ67="Yes"),100-OFFSET('Sanitation Data'!$G$4,0,10*ROW('Sanitation Data'!G61)),NA())</f>
        <v>#N/A</v>
      </c>
      <c r="AL67" s="96" t="e">
        <f ca="true">+IF(AND(ISNUMBER(OFFSET('Sanitation Data'!$G$6,0,10*ROW('Sanitation Data'!G61))),'Data Summary'!DA67="Yes"),OFFSET('Sanitation Data'!$G$6,0,10*ROW('Sanitation Data'!G61)),NA())</f>
        <v>#N/A</v>
      </c>
      <c r="AM67" s="96" t="e">
        <f ca="true">+IF(AND(ISNUMBER(OFFSET('Sanitation Data'!$G$10,0,10*ROW('Sanitation Data'!G61))),'Data Summary'!DB67="Yes"),OFFSET('Sanitation Data'!$G$10,0,10*ROW('Sanitation Data'!G61)),NA())</f>
        <v>#N/A</v>
      </c>
      <c r="AN67" s="96" t="e">
        <f ca="true">+IF(AND(ISNUMBER(OFFSET('Sanitation Data'!$G$11,0,10*ROW('Sanitation Data'!G61))),'Data Summary'!DC67="Yes"),OFFSET('Sanitation Data'!$G$11,0,10*ROW('Sanitation Data'!G61)),NA())</f>
        <v>#N/A</v>
      </c>
      <c r="AO67" s="96" t="e">
        <f ca="true">+IF(AND(ISNUMBER(OFFSET('Sanitation Data'!$G$12,0,10*ROW('Sanitation Data'!G61))),'Data Summary'!DD67="Yes"),OFFSET('Sanitation Data'!$G$12,0,10*ROW('Sanitation Data'!G61)),NA())</f>
        <v>#N/A</v>
      </c>
      <c r="AP67" s="96" t="e">
        <f ca="true">+IF(AND(ISNUMBER(OFFSET('Sanitation Data'!$H$4,0,10*ROW('Sanitation Data'!H61))),'Data Summary'!DE67="Yes"),100-OFFSET('Sanitation Data'!$H$4,0,10*ROW('Sanitation Data'!H61)),NA())</f>
        <v>#N/A</v>
      </c>
      <c r="AQ67" s="96" t="e">
        <f ca="true">+IF(AND(ISNUMBER(OFFSET('Sanitation Data'!$H$6,0,10*ROW('Sanitation Data'!H61))),'Data Summary'!DF67="Yes"),OFFSET('Sanitation Data'!$H$6,0,10*ROW('Sanitation Data'!H61)),NA())</f>
        <v>#N/A</v>
      </c>
      <c r="AR67" s="96" t="e">
        <f ca="true">+IF(AND(ISNUMBER(OFFSET('Sanitation Data'!$H$10,0,10*ROW('Sanitation Data'!H61))),'Data Summary'!DG67="Yes"),OFFSET('Sanitation Data'!$H$10,0,10*ROW('Sanitation Data'!H61)),NA())</f>
        <v>#N/A</v>
      </c>
      <c r="AS67" s="96" t="e">
        <f ca="true">+IF(AND(ISNUMBER(OFFSET('Sanitation Data'!$H$11,0,10*ROW('Sanitation Data'!H61))),'Data Summary'!DH67="Yes"),OFFSET('Sanitation Data'!$H$11,0,10*ROW('Sanitation Data'!H61)),NA())</f>
        <v>#N/A</v>
      </c>
      <c r="AT67" s="96" t="e">
        <f ca="true">+IF(AND(ISNUMBER(OFFSET('Sanitation Data'!$H$12,0,10*ROW('Sanitation Data'!H61))),'Data Summary'!DI67="Yes"),OFFSET('Sanitation Data'!$H$12,0,10*ROW('Sanitation Data'!H61)),NA())</f>
        <v>#N/A</v>
      </c>
      <c r="AU67" s="96" t="e">
        <f ca="true">+IF(AND(ISNUMBER(OFFSET('Sanitation Data'!$I$4,0,10*ROW('Sanitation Data'!I61))),'Data Summary'!DJ67="Yes"),100-OFFSET('Sanitation Data'!$I$4,0,10*ROW('Sanitation Data'!I61)),NA())</f>
        <v>#N/A</v>
      </c>
      <c r="AV67" s="96" t="e">
        <f ca="true">+IF(AND(ISNUMBER(OFFSET('Sanitation Data'!$I$6,0,10*ROW('Sanitation Data'!I61))),'Data Summary'!DK67="Yes"),OFFSET('Sanitation Data'!$I$6,0,10*ROW('Sanitation Data'!I61)),NA())</f>
        <v>#N/A</v>
      </c>
      <c r="AW67" s="96" t="e">
        <f ca="true">+IF(AND(ISNUMBER(OFFSET('Sanitation Data'!$I$10,0,10*ROW('Sanitation Data'!I61))),'Data Summary'!DL67="Yes"),OFFSET('Sanitation Data'!$I$10,0,10*ROW('Sanitation Data'!I61)),NA())</f>
        <v>#N/A</v>
      </c>
      <c r="AX67" s="96" t="e">
        <f ca="true">+IF(AND(ISNUMBER(OFFSET('Sanitation Data'!$I$11,0,10*ROW('Sanitation Data'!I61))),'Data Summary'!DM67="Yes"),OFFSET('Sanitation Data'!$I$11,0,10*ROW('Sanitation Data'!I61)),NA())</f>
        <v>#N/A</v>
      </c>
      <c r="AY67" s="96" t="e">
        <f ca="true">+IF(AND(ISNUMBER(OFFSET('Sanitation Data'!$I$12,0,10*ROW('Sanitation Data'!I61))),'Data Summary'!DN67="Yes"),OFFSET('Sanitation Data'!$I$12,0,10*ROW('Sanitation Data'!I61)),NA())</f>
        <v>#N/A</v>
      </c>
      <c r="AZ67" s="97" t="e">
        <f ca="true">+IF(AND(ISNUMBER(OFFSET('Hygiene Data'!$D$5,0,10*ROW('Hygiene Data'!D61))),'Data Summary'!DO67="Yes"),OFFSET('Hygiene Data'!$D$5,0,10*ROW('Hygiene Data'!D61)),NA())</f>
        <v>#N/A</v>
      </c>
      <c r="BA67" s="97" t="e">
        <f ca="true">+IF(AND(ISNUMBER(OFFSET('Hygiene Data'!$D$7,0,10*ROW('Hygiene Data'!D61))),'Data Summary'!DP67="Yes"),OFFSET('Hygiene Data'!$D$7,0,10*ROW('Hygiene Data'!D61)),NA())</f>
        <v>#N/A</v>
      </c>
      <c r="BB67" s="97" t="e">
        <f ca="true">+IF(AND(ISNUMBER(OFFSET('Hygiene Data'!$D$9,0,10*ROW('Hygiene Data'!D61))),'Data Summary'!DQ67="Yes"),OFFSET('Hygiene Data'!$D$9,0,10*ROW('Hygiene Data'!D61)),NA())</f>
        <v>#N/A</v>
      </c>
      <c r="BC67" s="97" t="e">
        <f ca="true">+IF(AND(ISNUMBER(OFFSET('Hygiene Data'!$E$5,0,10*ROW('Hygiene Data'!E61))),'Data Summary'!DR67="Yes"),OFFSET('Hygiene Data'!$E$5,0,10*ROW('Hygiene Data'!E61)),NA())</f>
        <v>#N/A</v>
      </c>
      <c r="BD67" s="97" t="e">
        <f ca="true">+IF(AND(ISNUMBER(OFFSET('Hygiene Data'!$E$7,0,10*ROW('Hygiene Data'!E61))),'Data Summary'!DS67="Yes"),OFFSET('Hygiene Data'!$E$7,0,10*ROW('Hygiene Data'!E61)),NA())</f>
        <v>#N/A</v>
      </c>
      <c r="BE67" s="97" t="e">
        <f ca="true">+IF(AND(ISNUMBER(OFFSET('Hygiene Data'!$E$9,0,10*ROW('Hygiene Data'!E61))),'Data Summary'!DT67="Yes"),OFFSET('Hygiene Data'!$E$9,0,10*ROW('Hygiene Data'!E61)),NA())</f>
        <v>#N/A</v>
      </c>
      <c r="BF67" s="97" t="e">
        <f ca="true">+IF(AND(ISNUMBER(OFFSET('Hygiene Data'!$F$5,0,10*ROW('Hygiene Data'!F61))),'Data Summary'!DU67="Yes"),OFFSET('Hygiene Data'!$F$5,0,10*ROW('Hygiene Data'!F61)),NA())</f>
        <v>#N/A</v>
      </c>
      <c r="BG67" s="97" t="e">
        <f ca="true">+IF(AND(ISNUMBER(OFFSET('Hygiene Data'!$F$7,0,10*ROW('Hygiene Data'!F61))),'Data Summary'!DV67="Yes"),OFFSET('Hygiene Data'!$F$7,0,10*ROW('Hygiene Data'!F61)),NA())</f>
        <v>#N/A</v>
      </c>
      <c r="BH67" s="97" t="e">
        <f ca="true">+IF(AND(ISNUMBER(OFFSET('Hygiene Data'!$F$9,0,10*ROW('Hygiene Data'!F61))),'Data Summary'!DW67="Yes"),OFFSET('Hygiene Data'!$F$9,0,10*ROW('Hygiene Data'!F61)),NA())</f>
        <v>#N/A</v>
      </c>
      <c r="BI67" s="97" t="e">
        <f ca="true">+IF(AND(ISNUMBER(OFFSET('Hygiene Data'!$G$5,0,10*ROW('Hygiene Data'!G61))),'Data Summary'!DX67="Yes"),OFFSET('Hygiene Data'!$G$5,0,10*ROW('Hygiene Data'!G61)),NA())</f>
        <v>#N/A</v>
      </c>
      <c r="BJ67" s="97" t="e">
        <f ca="true">+IF(AND(ISNUMBER(OFFSET('Hygiene Data'!$G$7,0,10*ROW('Hygiene Data'!G61))),'Data Summary'!DY67="Yes"),OFFSET('Hygiene Data'!$G$7,0,10*ROW('Hygiene Data'!G61)),NA())</f>
        <v>#N/A</v>
      </c>
      <c r="BK67" s="97" t="e">
        <f ca="true">+IF(AND(ISNUMBER(OFFSET('Hygiene Data'!$G$9,0,10*ROW('Hygiene Data'!G61))),'Data Summary'!DZ67="Yes"),OFFSET('Hygiene Data'!$G$9,0,10*ROW('Hygiene Data'!G61)),NA())</f>
        <v>#N/A</v>
      </c>
      <c r="BL67" s="97" t="e">
        <f ca="true">+IF(AND(ISNUMBER(OFFSET('Hygiene Data'!$H$5,0,10*ROW('Hygiene Data'!H61))),'Data Summary'!EA67="Yes"),OFFSET('Hygiene Data'!$H$5,0,10*ROW('Hygiene Data'!H61)),NA())</f>
        <v>#N/A</v>
      </c>
      <c r="BM67" s="97" t="e">
        <f ca="true">+IF(AND(ISNUMBER(OFFSET('Hygiene Data'!$H$7,0,10*ROW('Hygiene Data'!H61))),'Data Summary'!EB67="Yes"),OFFSET('Hygiene Data'!$H$7,0,10*ROW('Hygiene Data'!H61)),NA())</f>
        <v>#N/A</v>
      </c>
      <c r="BN67" s="97" t="e">
        <f ca="true">+IF(AND(ISNUMBER(OFFSET('Hygiene Data'!$H$9,0,10*ROW('Hygiene Data'!H61))),'Data Summary'!EC67="Yes"),OFFSET('Hygiene Data'!$H$9,0,10*ROW('Hygiene Data'!H61)),NA())</f>
        <v>#N/A</v>
      </c>
      <c r="BO67" s="97" t="e">
        <f ca="true">+IF(AND(ISNUMBER(OFFSET('Hygiene Data'!$I$5,0,10*ROW('Hygiene Data'!I61))),'Data Summary'!ED67="Yes"),OFFSET('Hygiene Data'!$I$5,0,10*ROW('Hygiene Data'!I61)),NA())</f>
        <v>#N/A</v>
      </c>
      <c r="BP67" s="97" t="e">
        <f ca="true">+IF(AND(ISNUMBER(OFFSET('Hygiene Data'!$I$7,0,10*ROW('Hygiene Data'!I61))),'Data Summary'!EE67="Yes"),OFFSET('Hygiene Data'!$I$7,0,10*ROW('Hygiene Data'!I61)),NA())</f>
        <v>#N/A</v>
      </c>
      <c r="BQ67" s="97"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6" t="str">
        <f ca="true">+IF(ISTEXT('Data Summary'!B68),'Data Summary'!B68,"")</f>
        <v/>
      </c>
      <c r="C68" s="330" t="e">
        <f ca="true">+VALUE('Data Summary'!C68)</f>
        <v>#VALUE!</v>
      </c>
      <c r="D68" s="95" t="e">
        <f ca="true">+IF(AND(ISNUMBER(OFFSET('Water Data'!$D$4,0,10*ROW('Water Data'!D62))),'Data Summary'!BS68="Yes"),100-OFFSET('Water Data'!$D$4,0,10*ROW('Water Data'!D62)),NA())</f>
        <v>#N/A</v>
      </c>
      <c r="E68" s="95" t="e">
        <f ca="true">+IF(AND(ISNUMBER(OFFSET('Water Data'!$D$6,0,10*ROW('Water Data'!D62))),'Data Summary'!BT68="Yes"),OFFSET('Water Data'!$D$6,0,10*ROW('Water Data'!D62)),NA())</f>
        <v>#N/A</v>
      </c>
      <c r="F68" s="95" t="e">
        <f ca="true">+IF(AND(ISNUMBER(OFFSET('Water Data'!$D$9,0,10*ROW('Water Data'!D62))),'Data Summary'!BU68="Yes"),OFFSET('Water Data'!$D$9,0,10*ROW('Water Data'!D62)),NA())</f>
        <v>#N/A</v>
      </c>
      <c r="G68" s="95" t="e">
        <f ca="true">+IF(AND(ISNUMBER(OFFSET('Water Data'!$E$4,0,10*ROW('Water Data'!E62))),'Data Summary'!BV68="Yes"),100-OFFSET('Water Data'!$E$4,0,10*ROW('Water Data'!E62)),NA())</f>
        <v>#N/A</v>
      </c>
      <c r="H68" s="95" t="e">
        <f ca="true">+IF(AND(ISNUMBER(OFFSET('Water Data'!$E$6,0,10*ROW('Water Data'!E62))),'Data Summary'!BW68="Yes"),OFFSET('Water Data'!$E$6,0,10*ROW('Water Data'!E62)),NA())</f>
        <v>#N/A</v>
      </c>
      <c r="I68" s="95" t="e">
        <f ca="true">+IF(AND(ISNUMBER(OFFSET('Water Data'!$E$9,0,10*ROW('Water Data'!E62))),'Data Summary'!BX68="Yes"),OFFSET('Water Data'!$E$9,0,10*ROW('Water Data'!E62)),NA())</f>
        <v>#N/A</v>
      </c>
      <c r="J68" s="95" t="e">
        <f ca="true">+IF(AND(ISNUMBER(OFFSET('Water Data'!$F$4,0,10*ROW('Water Data'!F62))),'Data Summary'!BY68="Yes"),100-OFFSET('Water Data'!$F$4,0,10*ROW('Water Data'!F62)),NA())</f>
        <v>#N/A</v>
      </c>
      <c r="K68" s="95" t="e">
        <f ca="true">+IF(AND(ISNUMBER(OFFSET('Water Data'!$F$6,0,10*ROW('Water Data'!F62))),'Data Summary'!BZ68="Yes"),OFFSET('Water Data'!$F$6,0,10*ROW('Water Data'!F62)),NA())</f>
        <v>#N/A</v>
      </c>
      <c r="L68" s="95" t="e">
        <f ca="true">+IF(AND(ISNUMBER(OFFSET('Water Data'!$F$9,0,10*ROW('Water Data'!F62))),'Data Summary'!CA68="Yes"),OFFSET('Water Data'!$F$9,0,10*ROW('Water Data'!F62)),NA())</f>
        <v>#N/A</v>
      </c>
      <c r="M68" s="95" t="e">
        <f ca="true">+IF(AND(ISNUMBER(OFFSET('Water Data'!$G$4,0,10*ROW('Water Data'!G62))),'Data Summary'!CB68="Yes"),100-OFFSET('Water Data'!$G$4,0,10*ROW('Water Data'!G62)),NA())</f>
        <v>#N/A</v>
      </c>
      <c r="N68" s="95" t="e">
        <f ca="true">+IF(AND(ISNUMBER(OFFSET('Water Data'!$G$6,0,10*ROW('Water Data'!G62))),'Data Summary'!CC68="Yes"),OFFSET('Water Data'!$G$6,0,10*ROW('Water Data'!G62)),NA())</f>
        <v>#N/A</v>
      </c>
      <c r="O68" s="95" t="e">
        <f ca="true">+IF(AND(ISNUMBER(OFFSET('Water Data'!$G$9,0,10*ROW('Water Data'!G62))),'Data Summary'!CD68="Yes"),OFFSET('Water Data'!$G$9,0,10*ROW('Water Data'!G62)),NA())</f>
        <v>#N/A</v>
      </c>
      <c r="P68" s="95" t="e">
        <f ca="true">+IF(AND(ISNUMBER(OFFSET('Water Data'!$H$4,0,10*ROW('Water Data'!H62))),'Data Summary'!CE68="Yes"),100-OFFSET('Water Data'!$H$4,0,10*ROW('Water Data'!H62)),NA())</f>
        <v>#N/A</v>
      </c>
      <c r="Q68" s="95" t="e">
        <f ca="true">+IF(AND(ISNUMBER(OFFSET('Water Data'!$H$6,0,10*ROW('Water Data'!H62))),'Data Summary'!CF68="Yes"),OFFSET('Water Data'!$H$6,0,10*ROW('Water Data'!H62)),NA())</f>
        <v>#N/A</v>
      </c>
      <c r="R68" s="95" t="e">
        <f ca="true">+IF(AND(ISNUMBER(OFFSET('Water Data'!$H$9,0,10*ROW('Water Data'!H62))),'Data Summary'!CG68="Yes"),OFFSET('Water Data'!$H$9,0,10*ROW('Water Data'!H62)),NA())</f>
        <v>#N/A</v>
      </c>
      <c r="S68" s="95" t="e">
        <f ca="true">+IF(AND(ISNUMBER(OFFSET('Water Data'!$I$4,0,10*ROW('Water Data'!I62))),'Data Summary'!CH68="Yes"),100-OFFSET('Water Data'!$I$4,0,10*ROW('Water Data'!I62)),NA())</f>
        <v>#N/A</v>
      </c>
      <c r="T68" s="95" t="e">
        <f ca="true">+IF(AND(ISNUMBER(OFFSET('Water Data'!$I$6,0,10*ROW('Water Data'!I62))),'Data Summary'!CI68="Yes"),OFFSET('Water Data'!$I$6,0,10*ROW('Water Data'!I62)),NA())</f>
        <v>#N/A</v>
      </c>
      <c r="U68" s="95" t="e">
        <f ca="true">+IF(AND(ISNUMBER(OFFSET('Water Data'!$I$9,0,10*ROW('Water Data'!I62))),'Data Summary'!CJ68="Yes"),OFFSET('Water Data'!$I$9,0,10*ROW('Water Data'!I62)),NA())</f>
        <v>#N/A</v>
      </c>
      <c r="V68" s="96" t="e">
        <f ca="true">+IF(AND(ISNUMBER(OFFSET('Sanitation Data'!$D$4,0,10*ROW('Sanitation Data'!D62))),'Data Summary'!CK68="Yes"),100-OFFSET('Sanitation Data'!$D$4,0,10*ROW('Sanitation Data'!D62)),NA())</f>
        <v>#N/A</v>
      </c>
      <c r="W68" s="96" t="e">
        <f ca="true">+IF(AND(ISNUMBER(OFFSET('Sanitation Data'!$D$6,0,10*ROW('Sanitation Data'!D62))),'Data Summary'!CL68="Yes"),OFFSET('Sanitation Data'!$D$6,0,10*ROW('Sanitation Data'!D62)),NA())</f>
        <v>#N/A</v>
      </c>
      <c r="X68" s="96" t="e">
        <f ca="true">+IF(AND(ISNUMBER(OFFSET('Sanitation Data'!$D$10,0,10*ROW('Sanitation Data'!D62))),'Data Summary'!CM68="Yes"),OFFSET('Sanitation Data'!$D$10,0,10*ROW('Sanitation Data'!D62)),NA())</f>
        <v>#N/A</v>
      </c>
      <c r="Y68" s="96" t="e">
        <f ca="true">+IF(AND(ISNUMBER(OFFSET('Sanitation Data'!$D$11,0,10*ROW('Sanitation Data'!D62))),'Data Summary'!CN68="Yes"),OFFSET('Sanitation Data'!$D$11,0,10*ROW('Sanitation Data'!D62)),NA())</f>
        <v>#N/A</v>
      </c>
      <c r="Z68" s="96" t="e">
        <f ca="true">+IF(AND(ISNUMBER(OFFSET('Sanitation Data'!$D$12,0,10*ROW('Sanitation Data'!D62))),'Data Summary'!CO68="Yes"),OFFSET('Sanitation Data'!$D$12,0,10*ROW('Sanitation Data'!D62)),NA())</f>
        <v>#N/A</v>
      </c>
      <c r="AA68" s="96" t="e">
        <f ca="true">+IF(AND(ISNUMBER(OFFSET('Sanitation Data'!$E$4,0,10*ROW('Sanitation Data'!E62))),'Data Summary'!CP68="Yes"),100-OFFSET('Sanitation Data'!$E$4,0,10*ROW('Sanitation Data'!E62)),NA())</f>
        <v>#N/A</v>
      </c>
      <c r="AB68" s="96" t="e">
        <f ca="true">+IF(AND(ISNUMBER(OFFSET('Sanitation Data'!$E$6,0,10*ROW('Sanitation Data'!E62))),'Data Summary'!CQ68="Yes"),OFFSET('Sanitation Data'!$E$6,0,10*ROW('Sanitation Data'!E62)),NA())</f>
        <v>#N/A</v>
      </c>
      <c r="AC68" s="96" t="e">
        <f ca="true">+IF(AND(ISNUMBER(OFFSET('Sanitation Data'!$E$10,0,10*ROW('Sanitation Data'!E62))),'Data Summary'!CR68="Yes"),OFFSET('Sanitation Data'!$E$10,0,10*ROW('Sanitation Data'!E62)),NA())</f>
        <v>#N/A</v>
      </c>
      <c r="AD68" s="96" t="e">
        <f ca="true">+IF(AND(ISNUMBER(OFFSET('Sanitation Data'!$E$11,0,10*ROW('Sanitation Data'!E62))),'Data Summary'!CS68="Yes"),OFFSET('Sanitation Data'!$E$11,0,10*ROW('Sanitation Data'!E62)),NA())</f>
        <v>#N/A</v>
      </c>
      <c r="AE68" s="96" t="e">
        <f ca="true">+IF(AND(ISNUMBER(OFFSET('Sanitation Data'!$E$12,0,10*ROW('Sanitation Data'!E62))),'Data Summary'!CT68="Yes"),OFFSET('Sanitation Data'!$E$12,0,10*ROW('Sanitation Data'!E62)),NA())</f>
        <v>#N/A</v>
      </c>
      <c r="AF68" s="96" t="e">
        <f ca="true">+IF(AND(ISNUMBER(OFFSET('Sanitation Data'!$F$4,0,10*ROW('Sanitation Data'!F62))),'Data Summary'!CU68="Yes"),100-OFFSET('Sanitation Data'!$F$4,0,10*ROW('Sanitation Data'!F62)),NA())</f>
        <v>#N/A</v>
      </c>
      <c r="AG68" s="96" t="e">
        <f ca="true">+IF(AND(ISNUMBER(OFFSET('Sanitation Data'!$F$6,0,10*ROW('Sanitation Data'!F62))),'Data Summary'!CV68="Yes"),OFFSET('Sanitation Data'!$F$6,0,10*ROW('Sanitation Data'!F62)),NA())</f>
        <v>#N/A</v>
      </c>
      <c r="AH68" s="96" t="e">
        <f ca="true">+IF(AND(ISNUMBER(OFFSET('Sanitation Data'!$F$10,0,10*ROW('Sanitation Data'!F62))),'Data Summary'!CW68="Yes"),OFFSET('Sanitation Data'!$F$10,0,10*ROW('Sanitation Data'!F62)),NA())</f>
        <v>#N/A</v>
      </c>
      <c r="AI68" s="96" t="e">
        <f ca="true">+IF(AND(ISNUMBER(OFFSET('Sanitation Data'!$F$11,0,10*ROW('Sanitation Data'!F62))),'Data Summary'!CX68="Yes"),OFFSET('Sanitation Data'!$F$11,0,10*ROW('Sanitation Data'!F62)),NA())</f>
        <v>#N/A</v>
      </c>
      <c r="AJ68" s="96" t="e">
        <f ca="true">+IF(AND(ISNUMBER(OFFSET('Sanitation Data'!$F$12,0,10*ROW('Sanitation Data'!F62))),'Data Summary'!CY68="Yes"),OFFSET('Sanitation Data'!$F$12,0,10*ROW('Sanitation Data'!F62)),NA())</f>
        <v>#N/A</v>
      </c>
      <c r="AK68" s="96" t="e">
        <f ca="true">+IF(AND(ISNUMBER(OFFSET('Sanitation Data'!$G$4,0,10*ROW('Sanitation Data'!G62))),'Data Summary'!CZ68="Yes"),100-OFFSET('Sanitation Data'!$G$4,0,10*ROW('Sanitation Data'!G62)),NA())</f>
        <v>#N/A</v>
      </c>
      <c r="AL68" s="96" t="e">
        <f ca="true">+IF(AND(ISNUMBER(OFFSET('Sanitation Data'!$G$6,0,10*ROW('Sanitation Data'!G62))),'Data Summary'!DA68="Yes"),OFFSET('Sanitation Data'!$G$6,0,10*ROW('Sanitation Data'!G62)),NA())</f>
        <v>#N/A</v>
      </c>
      <c r="AM68" s="96" t="e">
        <f ca="true">+IF(AND(ISNUMBER(OFFSET('Sanitation Data'!$G$10,0,10*ROW('Sanitation Data'!G62))),'Data Summary'!DB68="Yes"),OFFSET('Sanitation Data'!$G$10,0,10*ROW('Sanitation Data'!G62)),NA())</f>
        <v>#N/A</v>
      </c>
      <c r="AN68" s="96" t="e">
        <f ca="true">+IF(AND(ISNUMBER(OFFSET('Sanitation Data'!$G$11,0,10*ROW('Sanitation Data'!G62))),'Data Summary'!DC68="Yes"),OFFSET('Sanitation Data'!$G$11,0,10*ROW('Sanitation Data'!G62)),NA())</f>
        <v>#N/A</v>
      </c>
      <c r="AO68" s="96" t="e">
        <f ca="true">+IF(AND(ISNUMBER(OFFSET('Sanitation Data'!$G$12,0,10*ROW('Sanitation Data'!G62))),'Data Summary'!DD68="Yes"),OFFSET('Sanitation Data'!$G$12,0,10*ROW('Sanitation Data'!G62)),NA())</f>
        <v>#N/A</v>
      </c>
      <c r="AP68" s="96" t="e">
        <f ca="true">+IF(AND(ISNUMBER(OFFSET('Sanitation Data'!$H$4,0,10*ROW('Sanitation Data'!H62))),'Data Summary'!DE68="Yes"),100-OFFSET('Sanitation Data'!$H$4,0,10*ROW('Sanitation Data'!H62)),NA())</f>
        <v>#N/A</v>
      </c>
      <c r="AQ68" s="96" t="e">
        <f ca="true">+IF(AND(ISNUMBER(OFFSET('Sanitation Data'!$H$6,0,10*ROW('Sanitation Data'!H62))),'Data Summary'!DF68="Yes"),OFFSET('Sanitation Data'!$H$6,0,10*ROW('Sanitation Data'!H62)),NA())</f>
        <v>#N/A</v>
      </c>
      <c r="AR68" s="96" t="e">
        <f ca="true">+IF(AND(ISNUMBER(OFFSET('Sanitation Data'!$H$10,0,10*ROW('Sanitation Data'!H62))),'Data Summary'!DG68="Yes"),OFFSET('Sanitation Data'!$H$10,0,10*ROW('Sanitation Data'!H62)),NA())</f>
        <v>#N/A</v>
      </c>
      <c r="AS68" s="96" t="e">
        <f ca="true">+IF(AND(ISNUMBER(OFFSET('Sanitation Data'!$H$11,0,10*ROW('Sanitation Data'!H62))),'Data Summary'!DH68="Yes"),OFFSET('Sanitation Data'!$H$11,0,10*ROW('Sanitation Data'!H62)),NA())</f>
        <v>#N/A</v>
      </c>
      <c r="AT68" s="96" t="e">
        <f ca="true">+IF(AND(ISNUMBER(OFFSET('Sanitation Data'!$H$12,0,10*ROW('Sanitation Data'!H62))),'Data Summary'!DI68="Yes"),OFFSET('Sanitation Data'!$H$12,0,10*ROW('Sanitation Data'!H62)),NA())</f>
        <v>#N/A</v>
      </c>
      <c r="AU68" s="96" t="e">
        <f ca="true">+IF(AND(ISNUMBER(OFFSET('Sanitation Data'!$I$4,0,10*ROW('Sanitation Data'!I62))),'Data Summary'!DJ68="Yes"),100-OFFSET('Sanitation Data'!$I$4,0,10*ROW('Sanitation Data'!I62)),NA())</f>
        <v>#N/A</v>
      </c>
      <c r="AV68" s="96" t="e">
        <f ca="true">+IF(AND(ISNUMBER(OFFSET('Sanitation Data'!$I$6,0,10*ROW('Sanitation Data'!I62))),'Data Summary'!DK68="Yes"),OFFSET('Sanitation Data'!$I$6,0,10*ROW('Sanitation Data'!I62)),NA())</f>
        <v>#N/A</v>
      </c>
      <c r="AW68" s="96" t="e">
        <f ca="true">+IF(AND(ISNUMBER(OFFSET('Sanitation Data'!$I$10,0,10*ROW('Sanitation Data'!I62))),'Data Summary'!DL68="Yes"),OFFSET('Sanitation Data'!$I$10,0,10*ROW('Sanitation Data'!I62)),NA())</f>
        <v>#N/A</v>
      </c>
      <c r="AX68" s="96" t="e">
        <f ca="true">+IF(AND(ISNUMBER(OFFSET('Sanitation Data'!$I$11,0,10*ROW('Sanitation Data'!I62))),'Data Summary'!DM68="Yes"),OFFSET('Sanitation Data'!$I$11,0,10*ROW('Sanitation Data'!I62)),NA())</f>
        <v>#N/A</v>
      </c>
      <c r="AY68" s="96" t="e">
        <f ca="true">+IF(AND(ISNUMBER(OFFSET('Sanitation Data'!$I$12,0,10*ROW('Sanitation Data'!I62))),'Data Summary'!DN68="Yes"),OFFSET('Sanitation Data'!$I$12,0,10*ROW('Sanitation Data'!I62)),NA())</f>
        <v>#N/A</v>
      </c>
      <c r="AZ68" s="97" t="e">
        <f ca="true">+IF(AND(ISNUMBER(OFFSET('Hygiene Data'!$D$5,0,10*ROW('Hygiene Data'!D62))),'Data Summary'!DO68="Yes"),OFFSET('Hygiene Data'!$D$5,0,10*ROW('Hygiene Data'!D62)),NA())</f>
        <v>#N/A</v>
      </c>
      <c r="BA68" s="97" t="e">
        <f ca="true">+IF(AND(ISNUMBER(OFFSET('Hygiene Data'!$D$7,0,10*ROW('Hygiene Data'!D62))),'Data Summary'!DP68="Yes"),OFFSET('Hygiene Data'!$D$7,0,10*ROW('Hygiene Data'!D62)),NA())</f>
        <v>#N/A</v>
      </c>
      <c r="BB68" s="97" t="e">
        <f ca="true">+IF(AND(ISNUMBER(OFFSET('Hygiene Data'!$D$9,0,10*ROW('Hygiene Data'!D62))),'Data Summary'!DQ68="Yes"),OFFSET('Hygiene Data'!$D$9,0,10*ROW('Hygiene Data'!D62)),NA())</f>
        <v>#N/A</v>
      </c>
      <c r="BC68" s="97" t="e">
        <f ca="true">+IF(AND(ISNUMBER(OFFSET('Hygiene Data'!$E$5,0,10*ROW('Hygiene Data'!E62))),'Data Summary'!DR68="Yes"),OFFSET('Hygiene Data'!$E$5,0,10*ROW('Hygiene Data'!E62)),NA())</f>
        <v>#N/A</v>
      </c>
      <c r="BD68" s="97" t="e">
        <f ca="true">+IF(AND(ISNUMBER(OFFSET('Hygiene Data'!$E$7,0,10*ROW('Hygiene Data'!E62))),'Data Summary'!DS68="Yes"),OFFSET('Hygiene Data'!$E$7,0,10*ROW('Hygiene Data'!E62)),NA())</f>
        <v>#N/A</v>
      </c>
      <c r="BE68" s="97" t="e">
        <f ca="true">+IF(AND(ISNUMBER(OFFSET('Hygiene Data'!$E$9,0,10*ROW('Hygiene Data'!E62))),'Data Summary'!DT68="Yes"),OFFSET('Hygiene Data'!$E$9,0,10*ROW('Hygiene Data'!E62)),NA())</f>
        <v>#N/A</v>
      </c>
      <c r="BF68" s="97" t="e">
        <f ca="true">+IF(AND(ISNUMBER(OFFSET('Hygiene Data'!$F$5,0,10*ROW('Hygiene Data'!F62))),'Data Summary'!DU68="Yes"),OFFSET('Hygiene Data'!$F$5,0,10*ROW('Hygiene Data'!F62)),NA())</f>
        <v>#N/A</v>
      </c>
      <c r="BG68" s="97" t="e">
        <f ca="true">+IF(AND(ISNUMBER(OFFSET('Hygiene Data'!$F$7,0,10*ROW('Hygiene Data'!F62))),'Data Summary'!DV68="Yes"),OFFSET('Hygiene Data'!$F$7,0,10*ROW('Hygiene Data'!F62)),NA())</f>
        <v>#N/A</v>
      </c>
      <c r="BH68" s="97" t="e">
        <f ca="true">+IF(AND(ISNUMBER(OFFSET('Hygiene Data'!$F$9,0,10*ROW('Hygiene Data'!F62))),'Data Summary'!DW68="Yes"),OFFSET('Hygiene Data'!$F$9,0,10*ROW('Hygiene Data'!F62)),NA())</f>
        <v>#N/A</v>
      </c>
      <c r="BI68" s="97" t="e">
        <f ca="true">+IF(AND(ISNUMBER(OFFSET('Hygiene Data'!$G$5,0,10*ROW('Hygiene Data'!G62))),'Data Summary'!DX68="Yes"),OFFSET('Hygiene Data'!$G$5,0,10*ROW('Hygiene Data'!G62)),NA())</f>
        <v>#N/A</v>
      </c>
      <c r="BJ68" s="97" t="e">
        <f ca="true">+IF(AND(ISNUMBER(OFFSET('Hygiene Data'!$G$7,0,10*ROW('Hygiene Data'!G62))),'Data Summary'!DY68="Yes"),OFFSET('Hygiene Data'!$G$7,0,10*ROW('Hygiene Data'!G62)),NA())</f>
        <v>#N/A</v>
      </c>
      <c r="BK68" s="97" t="e">
        <f ca="true">+IF(AND(ISNUMBER(OFFSET('Hygiene Data'!$G$9,0,10*ROW('Hygiene Data'!G62))),'Data Summary'!DZ68="Yes"),OFFSET('Hygiene Data'!$G$9,0,10*ROW('Hygiene Data'!G62)),NA())</f>
        <v>#N/A</v>
      </c>
      <c r="BL68" s="97" t="e">
        <f ca="true">+IF(AND(ISNUMBER(OFFSET('Hygiene Data'!$H$5,0,10*ROW('Hygiene Data'!H62))),'Data Summary'!EA68="Yes"),OFFSET('Hygiene Data'!$H$5,0,10*ROW('Hygiene Data'!H62)),NA())</f>
        <v>#N/A</v>
      </c>
      <c r="BM68" s="97" t="e">
        <f ca="true">+IF(AND(ISNUMBER(OFFSET('Hygiene Data'!$H$7,0,10*ROW('Hygiene Data'!H62))),'Data Summary'!EB68="Yes"),OFFSET('Hygiene Data'!$H$7,0,10*ROW('Hygiene Data'!H62)),NA())</f>
        <v>#N/A</v>
      </c>
      <c r="BN68" s="97" t="e">
        <f ca="true">+IF(AND(ISNUMBER(OFFSET('Hygiene Data'!$H$9,0,10*ROW('Hygiene Data'!H62))),'Data Summary'!EC68="Yes"),OFFSET('Hygiene Data'!$H$9,0,10*ROW('Hygiene Data'!H62)),NA())</f>
        <v>#N/A</v>
      </c>
      <c r="BO68" s="97" t="e">
        <f ca="true">+IF(AND(ISNUMBER(OFFSET('Hygiene Data'!$I$5,0,10*ROW('Hygiene Data'!I62))),'Data Summary'!ED68="Yes"),OFFSET('Hygiene Data'!$I$5,0,10*ROW('Hygiene Data'!I62)),NA())</f>
        <v>#N/A</v>
      </c>
      <c r="BP68" s="97" t="e">
        <f ca="true">+IF(AND(ISNUMBER(OFFSET('Hygiene Data'!$I$7,0,10*ROW('Hygiene Data'!I62))),'Data Summary'!EE68="Yes"),OFFSET('Hygiene Data'!$I$7,0,10*ROW('Hygiene Data'!I62)),NA())</f>
        <v>#N/A</v>
      </c>
      <c r="BQ68" s="97"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6" t="str">
        <f ca="true">+IF(ISTEXT('Data Summary'!B69),'Data Summary'!B69,"")</f>
        <v/>
      </c>
      <c r="C69" s="330" t="e">
        <f ca="true">+VALUE('Data Summary'!C69)</f>
        <v>#VALUE!</v>
      </c>
      <c r="D69" s="95" t="e">
        <f ca="true">+IF(AND(ISNUMBER(OFFSET('Water Data'!$D$4,0,10*ROW('Water Data'!D63))),'Data Summary'!BS69="Yes"),100-OFFSET('Water Data'!$D$4,0,10*ROW('Water Data'!D63)),NA())</f>
        <v>#N/A</v>
      </c>
      <c r="E69" s="95" t="e">
        <f ca="true">+IF(AND(ISNUMBER(OFFSET('Water Data'!$D$6,0,10*ROW('Water Data'!D63))),'Data Summary'!BT69="Yes"),OFFSET('Water Data'!$D$6,0,10*ROW('Water Data'!D63)),NA())</f>
        <v>#N/A</v>
      </c>
      <c r="F69" s="95" t="e">
        <f ca="true">+IF(AND(ISNUMBER(OFFSET('Water Data'!$D$9,0,10*ROW('Water Data'!D63))),'Data Summary'!BU69="Yes"),OFFSET('Water Data'!$D$9,0,10*ROW('Water Data'!D63)),NA())</f>
        <v>#N/A</v>
      </c>
      <c r="G69" s="95" t="e">
        <f ca="true">+IF(AND(ISNUMBER(OFFSET('Water Data'!$E$4,0,10*ROW('Water Data'!E63))),'Data Summary'!BV69="Yes"),100-OFFSET('Water Data'!$E$4,0,10*ROW('Water Data'!E63)),NA())</f>
        <v>#N/A</v>
      </c>
      <c r="H69" s="95" t="e">
        <f ca="true">+IF(AND(ISNUMBER(OFFSET('Water Data'!$E$6,0,10*ROW('Water Data'!E63))),'Data Summary'!BW69="Yes"),OFFSET('Water Data'!$E$6,0,10*ROW('Water Data'!E63)),NA())</f>
        <v>#N/A</v>
      </c>
      <c r="I69" s="95" t="e">
        <f ca="true">+IF(AND(ISNUMBER(OFFSET('Water Data'!$E$9,0,10*ROW('Water Data'!E63))),'Data Summary'!BX69="Yes"),OFFSET('Water Data'!$E$9,0,10*ROW('Water Data'!E63)),NA())</f>
        <v>#N/A</v>
      </c>
      <c r="J69" s="95" t="e">
        <f ca="true">+IF(AND(ISNUMBER(OFFSET('Water Data'!$F$4,0,10*ROW('Water Data'!F63))),'Data Summary'!BY69="Yes"),100-OFFSET('Water Data'!$F$4,0,10*ROW('Water Data'!F63)),NA())</f>
        <v>#N/A</v>
      </c>
      <c r="K69" s="95" t="e">
        <f ca="true">+IF(AND(ISNUMBER(OFFSET('Water Data'!$F$6,0,10*ROW('Water Data'!F63))),'Data Summary'!BZ69="Yes"),OFFSET('Water Data'!$F$6,0,10*ROW('Water Data'!F63)),NA())</f>
        <v>#N/A</v>
      </c>
      <c r="L69" s="95" t="e">
        <f ca="true">+IF(AND(ISNUMBER(OFFSET('Water Data'!$F$9,0,10*ROW('Water Data'!F63))),'Data Summary'!CA69="Yes"),OFFSET('Water Data'!$F$9,0,10*ROW('Water Data'!F63)),NA())</f>
        <v>#N/A</v>
      </c>
      <c r="M69" s="95" t="e">
        <f ca="true">+IF(AND(ISNUMBER(OFFSET('Water Data'!$G$4,0,10*ROW('Water Data'!G63))),'Data Summary'!CB69="Yes"),100-OFFSET('Water Data'!$G$4,0,10*ROW('Water Data'!G63)),NA())</f>
        <v>#N/A</v>
      </c>
      <c r="N69" s="95" t="e">
        <f ca="true">+IF(AND(ISNUMBER(OFFSET('Water Data'!$G$6,0,10*ROW('Water Data'!G63))),'Data Summary'!CC69="Yes"),OFFSET('Water Data'!$G$6,0,10*ROW('Water Data'!G63)),NA())</f>
        <v>#N/A</v>
      </c>
      <c r="O69" s="95" t="e">
        <f ca="true">+IF(AND(ISNUMBER(OFFSET('Water Data'!$G$9,0,10*ROW('Water Data'!G63))),'Data Summary'!CD69="Yes"),OFFSET('Water Data'!$G$9,0,10*ROW('Water Data'!G63)),NA())</f>
        <v>#N/A</v>
      </c>
      <c r="P69" s="95" t="e">
        <f ca="true">+IF(AND(ISNUMBER(OFFSET('Water Data'!$H$4,0,10*ROW('Water Data'!H63))),'Data Summary'!CE69="Yes"),100-OFFSET('Water Data'!$H$4,0,10*ROW('Water Data'!H63)),NA())</f>
        <v>#N/A</v>
      </c>
      <c r="Q69" s="95" t="e">
        <f ca="true">+IF(AND(ISNUMBER(OFFSET('Water Data'!$H$6,0,10*ROW('Water Data'!H63))),'Data Summary'!CF69="Yes"),OFFSET('Water Data'!$H$6,0,10*ROW('Water Data'!H63)),NA())</f>
        <v>#N/A</v>
      </c>
      <c r="R69" s="95" t="e">
        <f ca="true">+IF(AND(ISNUMBER(OFFSET('Water Data'!$H$9,0,10*ROW('Water Data'!H63))),'Data Summary'!CG69="Yes"),OFFSET('Water Data'!$H$9,0,10*ROW('Water Data'!H63)),NA())</f>
        <v>#N/A</v>
      </c>
      <c r="S69" s="95" t="e">
        <f ca="true">+IF(AND(ISNUMBER(OFFSET('Water Data'!$I$4,0,10*ROW('Water Data'!I63))),'Data Summary'!CH69="Yes"),100-OFFSET('Water Data'!$I$4,0,10*ROW('Water Data'!I63)),NA())</f>
        <v>#N/A</v>
      </c>
      <c r="T69" s="95" t="e">
        <f ca="true">+IF(AND(ISNUMBER(OFFSET('Water Data'!$I$6,0,10*ROW('Water Data'!I63))),'Data Summary'!CI69="Yes"),OFFSET('Water Data'!$I$6,0,10*ROW('Water Data'!I63)),NA())</f>
        <v>#N/A</v>
      </c>
      <c r="U69" s="95" t="e">
        <f ca="true">+IF(AND(ISNUMBER(OFFSET('Water Data'!$I$9,0,10*ROW('Water Data'!I63))),'Data Summary'!CJ69="Yes"),OFFSET('Water Data'!$I$9,0,10*ROW('Water Data'!I63)),NA())</f>
        <v>#N/A</v>
      </c>
      <c r="V69" s="96" t="e">
        <f ca="true">+IF(AND(ISNUMBER(OFFSET('Sanitation Data'!$D$4,0,10*ROW('Sanitation Data'!D63))),'Data Summary'!CK69="Yes"),100-OFFSET('Sanitation Data'!$D$4,0,10*ROW('Sanitation Data'!D63)),NA())</f>
        <v>#N/A</v>
      </c>
      <c r="W69" s="96" t="e">
        <f ca="true">+IF(AND(ISNUMBER(OFFSET('Sanitation Data'!$D$6,0,10*ROW('Sanitation Data'!D63))),'Data Summary'!CL69="Yes"),OFFSET('Sanitation Data'!$D$6,0,10*ROW('Sanitation Data'!D63)),NA())</f>
        <v>#N/A</v>
      </c>
      <c r="X69" s="96" t="e">
        <f ca="true">+IF(AND(ISNUMBER(OFFSET('Sanitation Data'!$D$10,0,10*ROW('Sanitation Data'!D63))),'Data Summary'!CM69="Yes"),OFFSET('Sanitation Data'!$D$10,0,10*ROW('Sanitation Data'!D63)),NA())</f>
        <v>#N/A</v>
      </c>
      <c r="Y69" s="96" t="e">
        <f ca="true">+IF(AND(ISNUMBER(OFFSET('Sanitation Data'!$D$11,0,10*ROW('Sanitation Data'!D63))),'Data Summary'!CN69="Yes"),OFFSET('Sanitation Data'!$D$11,0,10*ROW('Sanitation Data'!D63)),NA())</f>
        <v>#N/A</v>
      </c>
      <c r="Z69" s="96" t="e">
        <f ca="true">+IF(AND(ISNUMBER(OFFSET('Sanitation Data'!$D$12,0,10*ROW('Sanitation Data'!D63))),'Data Summary'!CO69="Yes"),OFFSET('Sanitation Data'!$D$12,0,10*ROW('Sanitation Data'!D63)),NA())</f>
        <v>#N/A</v>
      </c>
      <c r="AA69" s="96" t="e">
        <f ca="true">+IF(AND(ISNUMBER(OFFSET('Sanitation Data'!$E$4,0,10*ROW('Sanitation Data'!E63))),'Data Summary'!CP69="Yes"),100-OFFSET('Sanitation Data'!$E$4,0,10*ROW('Sanitation Data'!E63)),NA())</f>
        <v>#N/A</v>
      </c>
      <c r="AB69" s="96" t="e">
        <f ca="true">+IF(AND(ISNUMBER(OFFSET('Sanitation Data'!$E$6,0,10*ROW('Sanitation Data'!E63))),'Data Summary'!CQ69="Yes"),OFFSET('Sanitation Data'!$E$6,0,10*ROW('Sanitation Data'!E63)),NA())</f>
        <v>#N/A</v>
      </c>
      <c r="AC69" s="96" t="e">
        <f ca="true">+IF(AND(ISNUMBER(OFFSET('Sanitation Data'!$E$10,0,10*ROW('Sanitation Data'!E63))),'Data Summary'!CR69="Yes"),OFFSET('Sanitation Data'!$E$10,0,10*ROW('Sanitation Data'!E63)),NA())</f>
        <v>#N/A</v>
      </c>
      <c r="AD69" s="96" t="e">
        <f ca="true">+IF(AND(ISNUMBER(OFFSET('Sanitation Data'!$E$11,0,10*ROW('Sanitation Data'!E63))),'Data Summary'!CS69="Yes"),OFFSET('Sanitation Data'!$E$11,0,10*ROW('Sanitation Data'!E63)),NA())</f>
        <v>#N/A</v>
      </c>
      <c r="AE69" s="96" t="e">
        <f ca="true">+IF(AND(ISNUMBER(OFFSET('Sanitation Data'!$E$12,0,10*ROW('Sanitation Data'!E63))),'Data Summary'!CT69="Yes"),OFFSET('Sanitation Data'!$E$12,0,10*ROW('Sanitation Data'!E63)),NA())</f>
        <v>#N/A</v>
      </c>
      <c r="AF69" s="96" t="e">
        <f ca="true">+IF(AND(ISNUMBER(OFFSET('Sanitation Data'!$F$4,0,10*ROW('Sanitation Data'!F63))),'Data Summary'!CU69="Yes"),100-OFFSET('Sanitation Data'!$F$4,0,10*ROW('Sanitation Data'!F63)),NA())</f>
        <v>#N/A</v>
      </c>
      <c r="AG69" s="96" t="e">
        <f ca="true">+IF(AND(ISNUMBER(OFFSET('Sanitation Data'!$F$6,0,10*ROW('Sanitation Data'!F63))),'Data Summary'!CV69="Yes"),OFFSET('Sanitation Data'!$F$6,0,10*ROW('Sanitation Data'!F63)),NA())</f>
        <v>#N/A</v>
      </c>
      <c r="AH69" s="96" t="e">
        <f ca="true">+IF(AND(ISNUMBER(OFFSET('Sanitation Data'!$F$10,0,10*ROW('Sanitation Data'!F63))),'Data Summary'!CW69="Yes"),OFFSET('Sanitation Data'!$F$10,0,10*ROW('Sanitation Data'!F63)),NA())</f>
        <v>#N/A</v>
      </c>
      <c r="AI69" s="96" t="e">
        <f ca="true">+IF(AND(ISNUMBER(OFFSET('Sanitation Data'!$F$11,0,10*ROW('Sanitation Data'!F63))),'Data Summary'!CX69="Yes"),OFFSET('Sanitation Data'!$F$11,0,10*ROW('Sanitation Data'!F63)),NA())</f>
        <v>#N/A</v>
      </c>
      <c r="AJ69" s="96" t="e">
        <f ca="true">+IF(AND(ISNUMBER(OFFSET('Sanitation Data'!$F$12,0,10*ROW('Sanitation Data'!F63))),'Data Summary'!CY69="Yes"),OFFSET('Sanitation Data'!$F$12,0,10*ROW('Sanitation Data'!F63)),NA())</f>
        <v>#N/A</v>
      </c>
      <c r="AK69" s="96" t="e">
        <f ca="true">+IF(AND(ISNUMBER(OFFSET('Sanitation Data'!$G$4,0,10*ROW('Sanitation Data'!G63))),'Data Summary'!CZ69="Yes"),100-OFFSET('Sanitation Data'!$G$4,0,10*ROW('Sanitation Data'!G63)),NA())</f>
        <v>#N/A</v>
      </c>
      <c r="AL69" s="96" t="e">
        <f ca="true">+IF(AND(ISNUMBER(OFFSET('Sanitation Data'!$G$6,0,10*ROW('Sanitation Data'!G63))),'Data Summary'!DA69="Yes"),OFFSET('Sanitation Data'!$G$6,0,10*ROW('Sanitation Data'!G63)),NA())</f>
        <v>#N/A</v>
      </c>
      <c r="AM69" s="96" t="e">
        <f ca="true">+IF(AND(ISNUMBER(OFFSET('Sanitation Data'!$G$10,0,10*ROW('Sanitation Data'!G63))),'Data Summary'!DB69="Yes"),OFFSET('Sanitation Data'!$G$10,0,10*ROW('Sanitation Data'!G63)),NA())</f>
        <v>#N/A</v>
      </c>
      <c r="AN69" s="96" t="e">
        <f ca="true">+IF(AND(ISNUMBER(OFFSET('Sanitation Data'!$G$11,0,10*ROW('Sanitation Data'!G63))),'Data Summary'!DC69="Yes"),OFFSET('Sanitation Data'!$G$11,0,10*ROW('Sanitation Data'!G63)),NA())</f>
        <v>#N/A</v>
      </c>
      <c r="AO69" s="96" t="e">
        <f ca="true">+IF(AND(ISNUMBER(OFFSET('Sanitation Data'!$G$12,0,10*ROW('Sanitation Data'!G63))),'Data Summary'!DD69="Yes"),OFFSET('Sanitation Data'!$G$12,0,10*ROW('Sanitation Data'!G63)),NA())</f>
        <v>#N/A</v>
      </c>
      <c r="AP69" s="96" t="e">
        <f ca="true">+IF(AND(ISNUMBER(OFFSET('Sanitation Data'!$H$4,0,10*ROW('Sanitation Data'!H63))),'Data Summary'!DE69="Yes"),100-OFFSET('Sanitation Data'!$H$4,0,10*ROW('Sanitation Data'!H63)),NA())</f>
        <v>#N/A</v>
      </c>
      <c r="AQ69" s="96" t="e">
        <f ca="true">+IF(AND(ISNUMBER(OFFSET('Sanitation Data'!$H$6,0,10*ROW('Sanitation Data'!H63))),'Data Summary'!DF69="Yes"),OFFSET('Sanitation Data'!$H$6,0,10*ROW('Sanitation Data'!H63)),NA())</f>
        <v>#N/A</v>
      </c>
      <c r="AR69" s="96" t="e">
        <f ca="true">+IF(AND(ISNUMBER(OFFSET('Sanitation Data'!$H$10,0,10*ROW('Sanitation Data'!H63))),'Data Summary'!DG69="Yes"),OFFSET('Sanitation Data'!$H$10,0,10*ROW('Sanitation Data'!H63)),NA())</f>
        <v>#N/A</v>
      </c>
      <c r="AS69" s="96" t="e">
        <f ca="true">+IF(AND(ISNUMBER(OFFSET('Sanitation Data'!$H$11,0,10*ROW('Sanitation Data'!H63))),'Data Summary'!DH69="Yes"),OFFSET('Sanitation Data'!$H$11,0,10*ROW('Sanitation Data'!H63)),NA())</f>
        <v>#N/A</v>
      </c>
      <c r="AT69" s="96" t="e">
        <f ca="true">+IF(AND(ISNUMBER(OFFSET('Sanitation Data'!$H$12,0,10*ROW('Sanitation Data'!H63))),'Data Summary'!DI69="Yes"),OFFSET('Sanitation Data'!$H$12,0,10*ROW('Sanitation Data'!H63)),NA())</f>
        <v>#N/A</v>
      </c>
      <c r="AU69" s="96" t="e">
        <f ca="true">+IF(AND(ISNUMBER(OFFSET('Sanitation Data'!$I$4,0,10*ROW('Sanitation Data'!I63))),'Data Summary'!DJ69="Yes"),100-OFFSET('Sanitation Data'!$I$4,0,10*ROW('Sanitation Data'!I63)),NA())</f>
        <v>#N/A</v>
      </c>
      <c r="AV69" s="96" t="e">
        <f ca="true">+IF(AND(ISNUMBER(OFFSET('Sanitation Data'!$I$6,0,10*ROW('Sanitation Data'!I63))),'Data Summary'!DK69="Yes"),OFFSET('Sanitation Data'!$I$6,0,10*ROW('Sanitation Data'!I63)),NA())</f>
        <v>#N/A</v>
      </c>
      <c r="AW69" s="96" t="e">
        <f ca="true">+IF(AND(ISNUMBER(OFFSET('Sanitation Data'!$I$10,0,10*ROW('Sanitation Data'!I63))),'Data Summary'!DL69="Yes"),OFFSET('Sanitation Data'!$I$10,0,10*ROW('Sanitation Data'!I63)),NA())</f>
        <v>#N/A</v>
      </c>
      <c r="AX69" s="96" t="e">
        <f ca="true">+IF(AND(ISNUMBER(OFFSET('Sanitation Data'!$I$11,0,10*ROW('Sanitation Data'!I63))),'Data Summary'!DM69="Yes"),OFFSET('Sanitation Data'!$I$11,0,10*ROW('Sanitation Data'!I63)),NA())</f>
        <v>#N/A</v>
      </c>
      <c r="AY69" s="96" t="e">
        <f ca="true">+IF(AND(ISNUMBER(OFFSET('Sanitation Data'!$I$12,0,10*ROW('Sanitation Data'!I63))),'Data Summary'!DN69="Yes"),OFFSET('Sanitation Data'!$I$12,0,10*ROW('Sanitation Data'!I63)),NA())</f>
        <v>#N/A</v>
      </c>
      <c r="AZ69" s="97" t="e">
        <f ca="true">+IF(AND(ISNUMBER(OFFSET('Hygiene Data'!$D$5,0,10*ROW('Hygiene Data'!D63))),'Data Summary'!DO69="Yes"),OFFSET('Hygiene Data'!$D$5,0,10*ROW('Hygiene Data'!D63)),NA())</f>
        <v>#N/A</v>
      </c>
      <c r="BA69" s="97" t="e">
        <f ca="true">+IF(AND(ISNUMBER(OFFSET('Hygiene Data'!$D$7,0,10*ROW('Hygiene Data'!D63))),'Data Summary'!DP69="Yes"),OFFSET('Hygiene Data'!$D$7,0,10*ROW('Hygiene Data'!D63)),NA())</f>
        <v>#N/A</v>
      </c>
      <c r="BB69" s="97" t="e">
        <f ca="true">+IF(AND(ISNUMBER(OFFSET('Hygiene Data'!$D$9,0,10*ROW('Hygiene Data'!D63))),'Data Summary'!DQ69="Yes"),OFFSET('Hygiene Data'!$D$9,0,10*ROW('Hygiene Data'!D63)),NA())</f>
        <v>#N/A</v>
      </c>
      <c r="BC69" s="97" t="e">
        <f ca="true">+IF(AND(ISNUMBER(OFFSET('Hygiene Data'!$E$5,0,10*ROW('Hygiene Data'!E63))),'Data Summary'!DR69="Yes"),OFFSET('Hygiene Data'!$E$5,0,10*ROW('Hygiene Data'!E63)),NA())</f>
        <v>#N/A</v>
      </c>
      <c r="BD69" s="97" t="e">
        <f ca="true">+IF(AND(ISNUMBER(OFFSET('Hygiene Data'!$E$7,0,10*ROW('Hygiene Data'!E63))),'Data Summary'!DS69="Yes"),OFFSET('Hygiene Data'!$E$7,0,10*ROW('Hygiene Data'!E63)),NA())</f>
        <v>#N/A</v>
      </c>
      <c r="BE69" s="97" t="e">
        <f ca="true">+IF(AND(ISNUMBER(OFFSET('Hygiene Data'!$E$9,0,10*ROW('Hygiene Data'!E63))),'Data Summary'!DT69="Yes"),OFFSET('Hygiene Data'!$E$9,0,10*ROW('Hygiene Data'!E63)),NA())</f>
        <v>#N/A</v>
      </c>
      <c r="BF69" s="97" t="e">
        <f ca="true">+IF(AND(ISNUMBER(OFFSET('Hygiene Data'!$F$5,0,10*ROW('Hygiene Data'!F63))),'Data Summary'!DU69="Yes"),OFFSET('Hygiene Data'!$F$5,0,10*ROW('Hygiene Data'!F63)),NA())</f>
        <v>#N/A</v>
      </c>
      <c r="BG69" s="97" t="e">
        <f ca="true">+IF(AND(ISNUMBER(OFFSET('Hygiene Data'!$F$7,0,10*ROW('Hygiene Data'!F63))),'Data Summary'!DV69="Yes"),OFFSET('Hygiene Data'!$F$7,0,10*ROW('Hygiene Data'!F63)),NA())</f>
        <v>#N/A</v>
      </c>
      <c r="BH69" s="97" t="e">
        <f ca="true">+IF(AND(ISNUMBER(OFFSET('Hygiene Data'!$F$9,0,10*ROW('Hygiene Data'!F63))),'Data Summary'!DW69="Yes"),OFFSET('Hygiene Data'!$F$9,0,10*ROW('Hygiene Data'!F63)),NA())</f>
        <v>#N/A</v>
      </c>
      <c r="BI69" s="97" t="e">
        <f ca="true">+IF(AND(ISNUMBER(OFFSET('Hygiene Data'!$G$5,0,10*ROW('Hygiene Data'!G63))),'Data Summary'!DX69="Yes"),OFFSET('Hygiene Data'!$G$5,0,10*ROW('Hygiene Data'!G63)),NA())</f>
        <v>#N/A</v>
      </c>
      <c r="BJ69" s="97" t="e">
        <f ca="true">+IF(AND(ISNUMBER(OFFSET('Hygiene Data'!$G$7,0,10*ROW('Hygiene Data'!G63))),'Data Summary'!DY69="Yes"),OFFSET('Hygiene Data'!$G$7,0,10*ROW('Hygiene Data'!G63)),NA())</f>
        <v>#N/A</v>
      </c>
      <c r="BK69" s="97" t="e">
        <f ca="true">+IF(AND(ISNUMBER(OFFSET('Hygiene Data'!$G$9,0,10*ROW('Hygiene Data'!G63))),'Data Summary'!DZ69="Yes"),OFFSET('Hygiene Data'!$G$9,0,10*ROW('Hygiene Data'!G63)),NA())</f>
        <v>#N/A</v>
      </c>
      <c r="BL69" s="97" t="e">
        <f ca="true">+IF(AND(ISNUMBER(OFFSET('Hygiene Data'!$H$5,0,10*ROW('Hygiene Data'!H63))),'Data Summary'!EA69="Yes"),OFFSET('Hygiene Data'!$H$5,0,10*ROW('Hygiene Data'!H63)),NA())</f>
        <v>#N/A</v>
      </c>
      <c r="BM69" s="97" t="e">
        <f ca="true">+IF(AND(ISNUMBER(OFFSET('Hygiene Data'!$H$7,0,10*ROW('Hygiene Data'!H63))),'Data Summary'!EB69="Yes"),OFFSET('Hygiene Data'!$H$7,0,10*ROW('Hygiene Data'!H63)),NA())</f>
        <v>#N/A</v>
      </c>
      <c r="BN69" s="97" t="e">
        <f ca="true">+IF(AND(ISNUMBER(OFFSET('Hygiene Data'!$H$9,0,10*ROW('Hygiene Data'!H63))),'Data Summary'!EC69="Yes"),OFFSET('Hygiene Data'!$H$9,0,10*ROW('Hygiene Data'!H63)),NA())</f>
        <v>#N/A</v>
      </c>
      <c r="BO69" s="97" t="e">
        <f ca="true">+IF(AND(ISNUMBER(OFFSET('Hygiene Data'!$I$5,0,10*ROW('Hygiene Data'!I63))),'Data Summary'!ED69="Yes"),OFFSET('Hygiene Data'!$I$5,0,10*ROW('Hygiene Data'!I63)),NA())</f>
        <v>#N/A</v>
      </c>
      <c r="BP69" s="97" t="e">
        <f ca="true">+IF(AND(ISNUMBER(OFFSET('Hygiene Data'!$I$7,0,10*ROW('Hygiene Data'!I63))),'Data Summary'!EE69="Yes"),OFFSET('Hygiene Data'!$I$7,0,10*ROW('Hygiene Data'!I63)),NA())</f>
        <v>#N/A</v>
      </c>
      <c r="BQ69" s="97"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6" t="str">
        <f ca="true">+IF(ISTEXT('Data Summary'!B70),'Data Summary'!B70,"")</f>
        <v/>
      </c>
      <c r="C70" s="330" t="e">
        <f ca="true">+VALUE('Data Summary'!C70)</f>
        <v>#VALUE!</v>
      </c>
      <c r="D70" s="95" t="e">
        <f ca="true">+IF(AND(ISNUMBER(OFFSET('Water Data'!$D$4,0,10*ROW('Water Data'!D64))),'Data Summary'!BS70="Yes"),100-OFFSET('Water Data'!$D$4,0,10*ROW('Water Data'!D64)),NA())</f>
        <v>#N/A</v>
      </c>
      <c r="E70" s="95" t="e">
        <f ca="true">+IF(AND(ISNUMBER(OFFSET('Water Data'!$D$6,0,10*ROW('Water Data'!D64))),'Data Summary'!BT70="Yes"),OFFSET('Water Data'!$D$6,0,10*ROW('Water Data'!D64)),NA())</f>
        <v>#N/A</v>
      </c>
      <c r="F70" s="95" t="e">
        <f ca="true">+IF(AND(ISNUMBER(OFFSET('Water Data'!$D$9,0,10*ROW('Water Data'!D64))),'Data Summary'!BU70="Yes"),OFFSET('Water Data'!$D$9,0,10*ROW('Water Data'!D64)),NA())</f>
        <v>#N/A</v>
      </c>
      <c r="G70" s="95" t="e">
        <f ca="true">+IF(AND(ISNUMBER(OFFSET('Water Data'!$E$4,0,10*ROW('Water Data'!E64))),'Data Summary'!BV70="Yes"),100-OFFSET('Water Data'!$E$4,0,10*ROW('Water Data'!E64)),NA())</f>
        <v>#N/A</v>
      </c>
      <c r="H70" s="95" t="e">
        <f ca="true">+IF(AND(ISNUMBER(OFFSET('Water Data'!$E$6,0,10*ROW('Water Data'!E64))),'Data Summary'!BW70="Yes"),OFFSET('Water Data'!$E$6,0,10*ROW('Water Data'!E64)),NA())</f>
        <v>#N/A</v>
      </c>
      <c r="I70" s="95" t="e">
        <f ca="true">+IF(AND(ISNUMBER(OFFSET('Water Data'!$E$9,0,10*ROW('Water Data'!E64))),'Data Summary'!BX70="Yes"),OFFSET('Water Data'!$E$9,0,10*ROW('Water Data'!E64)),NA())</f>
        <v>#N/A</v>
      </c>
      <c r="J70" s="95" t="e">
        <f ca="true">+IF(AND(ISNUMBER(OFFSET('Water Data'!$F$4,0,10*ROW('Water Data'!F64))),'Data Summary'!BY70="Yes"),100-OFFSET('Water Data'!$F$4,0,10*ROW('Water Data'!F64)),NA())</f>
        <v>#N/A</v>
      </c>
      <c r="K70" s="95" t="e">
        <f ca="true">+IF(AND(ISNUMBER(OFFSET('Water Data'!$F$6,0,10*ROW('Water Data'!F64))),'Data Summary'!BZ70="Yes"),OFFSET('Water Data'!$F$6,0,10*ROW('Water Data'!F64)),NA())</f>
        <v>#N/A</v>
      </c>
      <c r="L70" s="95" t="e">
        <f ca="true">+IF(AND(ISNUMBER(OFFSET('Water Data'!$F$9,0,10*ROW('Water Data'!F64))),'Data Summary'!CA70="Yes"),OFFSET('Water Data'!$F$9,0,10*ROW('Water Data'!F64)),NA())</f>
        <v>#N/A</v>
      </c>
      <c r="M70" s="95" t="e">
        <f ca="true">+IF(AND(ISNUMBER(OFFSET('Water Data'!$G$4,0,10*ROW('Water Data'!G64))),'Data Summary'!CB70="Yes"),100-OFFSET('Water Data'!$G$4,0,10*ROW('Water Data'!G64)),NA())</f>
        <v>#N/A</v>
      </c>
      <c r="N70" s="95" t="e">
        <f ca="true">+IF(AND(ISNUMBER(OFFSET('Water Data'!$G$6,0,10*ROW('Water Data'!G64))),'Data Summary'!CC70="Yes"),OFFSET('Water Data'!$G$6,0,10*ROW('Water Data'!G64)),NA())</f>
        <v>#N/A</v>
      </c>
      <c r="O70" s="95" t="e">
        <f ca="true">+IF(AND(ISNUMBER(OFFSET('Water Data'!$G$9,0,10*ROW('Water Data'!G64))),'Data Summary'!CD70="Yes"),OFFSET('Water Data'!$G$9,0,10*ROW('Water Data'!G64)),NA())</f>
        <v>#N/A</v>
      </c>
      <c r="P70" s="95" t="e">
        <f ca="true">+IF(AND(ISNUMBER(OFFSET('Water Data'!$H$4,0,10*ROW('Water Data'!H64))),'Data Summary'!CE70="Yes"),100-OFFSET('Water Data'!$H$4,0,10*ROW('Water Data'!H64)),NA())</f>
        <v>#N/A</v>
      </c>
      <c r="Q70" s="95" t="e">
        <f ca="true">+IF(AND(ISNUMBER(OFFSET('Water Data'!$H$6,0,10*ROW('Water Data'!H64))),'Data Summary'!CF70="Yes"),OFFSET('Water Data'!$H$6,0,10*ROW('Water Data'!H64)),NA())</f>
        <v>#N/A</v>
      </c>
      <c r="R70" s="95" t="e">
        <f ca="true">+IF(AND(ISNUMBER(OFFSET('Water Data'!$H$9,0,10*ROW('Water Data'!H64))),'Data Summary'!CG70="Yes"),OFFSET('Water Data'!$H$9,0,10*ROW('Water Data'!H64)),NA())</f>
        <v>#N/A</v>
      </c>
      <c r="S70" s="95" t="e">
        <f ca="true">+IF(AND(ISNUMBER(OFFSET('Water Data'!$I$4,0,10*ROW('Water Data'!I64))),'Data Summary'!CH70="Yes"),100-OFFSET('Water Data'!$I$4,0,10*ROW('Water Data'!I64)),NA())</f>
        <v>#N/A</v>
      </c>
      <c r="T70" s="95" t="e">
        <f ca="true">+IF(AND(ISNUMBER(OFFSET('Water Data'!$I$6,0,10*ROW('Water Data'!I64))),'Data Summary'!CI70="Yes"),OFFSET('Water Data'!$I$6,0,10*ROW('Water Data'!I64)),NA())</f>
        <v>#N/A</v>
      </c>
      <c r="U70" s="95" t="e">
        <f ca="true">+IF(AND(ISNUMBER(OFFSET('Water Data'!$I$9,0,10*ROW('Water Data'!I64))),'Data Summary'!CJ70="Yes"),OFFSET('Water Data'!$I$9,0,10*ROW('Water Data'!I64)),NA())</f>
        <v>#N/A</v>
      </c>
      <c r="V70" s="96" t="e">
        <f ca="true">+IF(AND(ISNUMBER(OFFSET('Sanitation Data'!$D$4,0,10*ROW('Sanitation Data'!D64))),'Data Summary'!CK70="Yes"),100-OFFSET('Sanitation Data'!$D$4,0,10*ROW('Sanitation Data'!D64)),NA())</f>
        <v>#N/A</v>
      </c>
      <c r="W70" s="96" t="e">
        <f ca="true">+IF(AND(ISNUMBER(OFFSET('Sanitation Data'!$D$6,0,10*ROW('Sanitation Data'!D64))),'Data Summary'!CL70="Yes"),OFFSET('Sanitation Data'!$D$6,0,10*ROW('Sanitation Data'!D64)),NA())</f>
        <v>#N/A</v>
      </c>
      <c r="X70" s="96" t="e">
        <f ca="true">+IF(AND(ISNUMBER(OFFSET('Sanitation Data'!$D$10,0,10*ROW('Sanitation Data'!D64))),'Data Summary'!CM70="Yes"),OFFSET('Sanitation Data'!$D$10,0,10*ROW('Sanitation Data'!D64)),NA())</f>
        <v>#N/A</v>
      </c>
      <c r="Y70" s="96" t="e">
        <f ca="true">+IF(AND(ISNUMBER(OFFSET('Sanitation Data'!$D$11,0,10*ROW('Sanitation Data'!D64))),'Data Summary'!CN70="Yes"),OFFSET('Sanitation Data'!$D$11,0,10*ROW('Sanitation Data'!D64)),NA())</f>
        <v>#N/A</v>
      </c>
      <c r="Z70" s="96" t="e">
        <f ca="true">+IF(AND(ISNUMBER(OFFSET('Sanitation Data'!$D$12,0,10*ROW('Sanitation Data'!D64))),'Data Summary'!CO70="Yes"),OFFSET('Sanitation Data'!$D$12,0,10*ROW('Sanitation Data'!D64)),NA())</f>
        <v>#N/A</v>
      </c>
      <c r="AA70" s="96" t="e">
        <f ca="true">+IF(AND(ISNUMBER(OFFSET('Sanitation Data'!$E$4,0,10*ROW('Sanitation Data'!E64))),'Data Summary'!CP70="Yes"),100-OFFSET('Sanitation Data'!$E$4,0,10*ROW('Sanitation Data'!E64)),NA())</f>
        <v>#N/A</v>
      </c>
      <c r="AB70" s="96" t="e">
        <f ca="true">+IF(AND(ISNUMBER(OFFSET('Sanitation Data'!$E$6,0,10*ROW('Sanitation Data'!E64))),'Data Summary'!CQ70="Yes"),OFFSET('Sanitation Data'!$E$6,0,10*ROW('Sanitation Data'!E64)),NA())</f>
        <v>#N/A</v>
      </c>
      <c r="AC70" s="96" t="e">
        <f ca="true">+IF(AND(ISNUMBER(OFFSET('Sanitation Data'!$E$10,0,10*ROW('Sanitation Data'!E64))),'Data Summary'!CR70="Yes"),OFFSET('Sanitation Data'!$E$10,0,10*ROW('Sanitation Data'!E64)),NA())</f>
        <v>#N/A</v>
      </c>
      <c r="AD70" s="96" t="e">
        <f ca="true">+IF(AND(ISNUMBER(OFFSET('Sanitation Data'!$E$11,0,10*ROW('Sanitation Data'!E64))),'Data Summary'!CS70="Yes"),OFFSET('Sanitation Data'!$E$11,0,10*ROW('Sanitation Data'!E64)),NA())</f>
        <v>#N/A</v>
      </c>
      <c r="AE70" s="96" t="e">
        <f ca="true">+IF(AND(ISNUMBER(OFFSET('Sanitation Data'!$E$12,0,10*ROW('Sanitation Data'!E64))),'Data Summary'!CT70="Yes"),OFFSET('Sanitation Data'!$E$12,0,10*ROW('Sanitation Data'!E64)),NA())</f>
        <v>#N/A</v>
      </c>
      <c r="AF70" s="96" t="e">
        <f ca="true">+IF(AND(ISNUMBER(OFFSET('Sanitation Data'!$F$4,0,10*ROW('Sanitation Data'!F64))),'Data Summary'!CU70="Yes"),100-OFFSET('Sanitation Data'!$F$4,0,10*ROW('Sanitation Data'!F64)),NA())</f>
        <v>#N/A</v>
      </c>
      <c r="AG70" s="96" t="e">
        <f ca="true">+IF(AND(ISNUMBER(OFFSET('Sanitation Data'!$F$6,0,10*ROW('Sanitation Data'!F64))),'Data Summary'!CV70="Yes"),OFFSET('Sanitation Data'!$F$6,0,10*ROW('Sanitation Data'!F64)),NA())</f>
        <v>#N/A</v>
      </c>
      <c r="AH70" s="96" t="e">
        <f ca="true">+IF(AND(ISNUMBER(OFFSET('Sanitation Data'!$F$10,0,10*ROW('Sanitation Data'!F64))),'Data Summary'!CW70="Yes"),OFFSET('Sanitation Data'!$F$10,0,10*ROW('Sanitation Data'!F64)),NA())</f>
        <v>#N/A</v>
      </c>
      <c r="AI70" s="96" t="e">
        <f ca="true">+IF(AND(ISNUMBER(OFFSET('Sanitation Data'!$F$11,0,10*ROW('Sanitation Data'!F64))),'Data Summary'!CX70="Yes"),OFFSET('Sanitation Data'!$F$11,0,10*ROW('Sanitation Data'!F64)),NA())</f>
        <v>#N/A</v>
      </c>
      <c r="AJ70" s="96" t="e">
        <f ca="true">+IF(AND(ISNUMBER(OFFSET('Sanitation Data'!$F$12,0,10*ROW('Sanitation Data'!F64))),'Data Summary'!CY70="Yes"),OFFSET('Sanitation Data'!$F$12,0,10*ROW('Sanitation Data'!F64)),NA())</f>
        <v>#N/A</v>
      </c>
      <c r="AK70" s="96" t="e">
        <f ca="true">+IF(AND(ISNUMBER(OFFSET('Sanitation Data'!$G$4,0,10*ROW('Sanitation Data'!G64))),'Data Summary'!CZ70="Yes"),100-OFFSET('Sanitation Data'!$G$4,0,10*ROW('Sanitation Data'!G64)),NA())</f>
        <v>#N/A</v>
      </c>
      <c r="AL70" s="96" t="e">
        <f ca="true">+IF(AND(ISNUMBER(OFFSET('Sanitation Data'!$G$6,0,10*ROW('Sanitation Data'!G64))),'Data Summary'!DA70="Yes"),OFFSET('Sanitation Data'!$G$6,0,10*ROW('Sanitation Data'!G64)),NA())</f>
        <v>#N/A</v>
      </c>
      <c r="AM70" s="96" t="e">
        <f ca="true">+IF(AND(ISNUMBER(OFFSET('Sanitation Data'!$G$10,0,10*ROW('Sanitation Data'!G64))),'Data Summary'!DB70="Yes"),OFFSET('Sanitation Data'!$G$10,0,10*ROW('Sanitation Data'!G64)),NA())</f>
        <v>#N/A</v>
      </c>
      <c r="AN70" s="96" t="e">
        <f ca="true">+IF(AND(ISNUMBER(OFFSET('Sanitation Data'!$G$11,0,10*ROW('Sanitation Data'!G64))),'Data Summary'!DC70="Yes"),OFFSET('Sanitation Data'!$G$11,0,10*ROW('Sanitation Data'!G64)),NA())</f>
        <v>#N/A</v>
      </c>
      <c r="AO70" s="96" t="e">
        <f ca="true">+IF(AND(ISNUMBER(OFFSET('Sanitation Data'!$G$12,0,10*ROW('Sanitation Data'!G64))),'Data Summary'!DD70="Yes"),OFFSET('Sanitation Data'!$G$12,0,10*ROW('Sanitation Data'!G64)),NA())</f>
        <v>#N/A</v>
      </c>
      <c r="AP70" s="96" t="e">
        <f ca="true">+IF(AND(ISNUMBER(OFFSET('Sanitation Data'!$H$4,0,10*ROW('Sanitation Data'!H64))),'Data Summary'!DE70="Yes"),100-OFFSET('Sanitation Data'!$H$4,0,10*ROW('Sanitation Data'!H64)),NA())</f>
        <v>#N/A</v>
      </c>
      <c r="AQ70" s="96" t="e">
        <f ca="true">+IF(AND(ISNUMBER(OFFSET('Sanitation Data'!$H$6,0,10*ROW('Sanitation Data'!H64))),'Data Summary'!DF70="Yes"),OFFSET('Sanitation Data'!$H$6,0,10*ROW('Sanitation Data'!H64)),NA())</f>
        <v>#N/A</v>
      </c>
      <c r="AR70" s="96" t="e">
        <f ca="true">+IF(AND(ISNUMBER(OFFSET('Sanitation Data'!$H$10,0,10*ROW('Sanitation Data'!H64))),'Data Summary'!DG70="Yes"),OFFSET('Sanitation Data'!$H$10,0,10*ROW('Sanitation Data'!H64)),NA())</f>
        <v>#N/A</v>
      </c>
      <c r="AS70" s="96" t="e">
        <f ca="true">+IF(AND(ISNUMBER(OFFSET('Sanitation Data'!$H$11,0,10*ROW('Sanitation Data'!H64))),'Data Summary'!DH70="Yes"),OFFSET('Sanitation Data'!$H$11,0,10*ROW('Sanitation Data'!H64)),NA())</f>
        <v>#N/A</v>
      </c>
      <c r="AT70" s="96" t="e">
        <f ca="true">+IF(AND(ISNUMBER(OFFSET('Sanitation Data'!$H$12,0,10*ROW('Sanitation Data'!H64))),'Data Summary'!DI70="Yes"),OFFSET('Sanitation Data'!$H$12,0,10*ROW('Sanitation Data'!H64)),NA())</f>
        <v>#N/A</v>
      </c>
      <c r="AU70" s="96" t="e">
        <f ca="true">+IF(AND(ISNUMBER(OFFSET('Sanitation Data'!$I$4,0,10*ROW('Sanitation Data'!I64))),'Data Summary'!DJ70="Yes"),100-OFFSET('Sanitation Data'!$I$4,0,10*ROW('Sanitation Data'!I64)),NA())</f>
        <v>#N/A</v>
      </c>
      <c r="AV70" s="96" t="e">
        <f ca="true">+IF(AND(ISNUMBER(OFFSET('Sanitation Data'!$I$6,0,10*ROW('Sanitation Data'!I64))),'Data Summary'!DK70="Yes"),OFFSET('Sanitation Data'!$I$6,0,10*ROW('Sanitation Data'!I64)),NA())</f>
        <v>#N/A</v>
      </c>
      <c r="AW70" s="96" t="e">
        <f ca="true">+IF(AND(ISNUMBER(OFFSET('Sanitation Data'!$I$10,0,10*ROW('Sanitation Data'!I64))),'Data Summary'!DL70="Yes"),OFFSET('Sanitation Data'!$I$10,0,10*ROW('Sanitation Data'!I64)),NA())</f>
        <v>#N/A</v>
      </c>
      <c r="AX70" s="96" t="e">
        <f ca="true">+IF(AND(ISNUMBER(OFFSET('Sanitation Data'!$I$11,0,10*ROW('Sanitation Data'!I64))),'Data Summary'!DM70="Yes"),OFFSET('Sanitation Data'!$I$11,0,10*ROW('Sanitation Data'!I64)),NA())</f>
        <v>#N/A</v>
      </c>
      <c r="AY70" s="96" t="e">
        <f ca="true">+IF(AND(ISNUMBER(OFFSET('Sanitation Data'!$I$12,0,10*ROW('Sanitation Data'!I64))),'Data Summary'!DN70="Yes"),OFFSET('Sanitation Data'!$I$12,0,10*ROW('Sanitation Data'!I64)),NA())</f>
        <v>#N/A</v>
      </c>
      <c r="AZ70" s="97" t="e">
        <f ca="true">+IF(AND(ISNUMBER(OFFSET('Hygiene Data'!$D$5,0,10*ROW('Hygiene Data'!D64))),'Data Summary'!DO70="Yes"),OFFSET('Hygiene Data'!$D$5,0,10*ROW('Hygiene Data'!D64)),NA())</f>
        <v>#N/A</v>
      </c>
      <c r="BA70" s="97" t="e">
        <f ca="true">+IF(AND(ISNUMBER(OFFSET('Hygiene Data'!$D$7,0,10*ROW('Hygiene Data'!D64))),'Data Summary'!DP70="Yes"),OFFSET('Hygiene Data'!$D$7,0,10*ROW('Hygiene Data'!D64)),NA())</f>
        <v>#N/A</v>
      </c>
      <c r="BB70" s="97" t="e">
        <f ca="true">+IF(AND(ISNUMBER(OFFSET('Hygiene Data'!$D$9,0,10*ROW('Hygiene Data'!D64))),'Data Summary'!DQ70="Yes"),OFFSET('Hygiene Data'!$D$9,0,10*ROW('Hygiene Data'!D64)),NA())</f>
        <v>#N/A</v>
      </c>
      <c r="BC70" s="97" t="e">
        <f ca="true">+IF(AND(ISNUMBER(OFFSET('Hygiene Data'!$E$5,0,10*ROW('Hygiene Data'!E64))),'Data Summary'!DR70="Yes"),OFFSET('Hygiene Data'!$E$5,0,10*ROW('Hygiene Data'!E64)),NA())</f>
        <v>#N/A</v>
      </c>
      <c r="BD70" s="97" t="e">
        <f ca="true">+IF(AND(ISNUMBER(OFFSET('Hygiene Data'!$E$7,0,10*ROW('Hygiene Data'!E64))),'Data Summary'!DS70="Yes"),OFFSET('Hygiene Data'!$E$7,0,10*ROW('Hygiene Data'!E64)),NA())</f>
        <v>#N/A</v>
      </c>
      <c r="BE70" s="97" t="e">
        <f ca="true">+IF(AND(ISNUMBER(OFFSET('Hygiene Data'!$E$9,0,10*ROW('Hygiene Data'!E64))),'Data Summary'!DT70="Yes"),OFFSET('Hygiene Data'!$E$9,0,10*ROW('Hygiene Data'!E64)),NA())</f>
        <v>#N/A</v>
      </c>
      <c r="BF70" s="97" t="e">
        <f ca="true">+IF(AND(ISNUMBER(OFFSET('Hygiene Data'!$F$5,0,10*ROW('Hygiene Data'!F64))),'Data Summary'!DU70="Yes"),OFFSET('Hygiene Data'!$F$5,0,10*ROW('Hygiene Data'!F64)),NA())</f>
        <v>#N/A</v>
      </c>
      <c r="BG70" s="97" t="e">
        <f ca="true">+IF(AND(ISNUMBER(OFFSET('Hygiene Data'!$F$7,0,10*ROW('Hygiene Data'!F64))),'Data Summary'!DV70="Yes"),OFFSET('Hygiene Data'!$F$7,0,10*ROW('Hygiene Data'!F64)),NA())</f>
        <v>#N/A</v>
      </c>
      <c r="BH70" s="97" t="e">
        <f ca="true">+IF(AND(ISNUMBER(OFFSET('Hygiene Data'!$F$9,0,10*ROW('Hygiene Data'!F64))),'Data Summary'!DW70="Yes"),OFFSET('Hygiene Data'!$F$9,0,10*ROW('Hygiene Data'!F64)),NA())</f>
        <v>#N/A</v>
      </c>
      <c r="BI70" s="97" t="e">
        <f ca="true">+IF(AND(ISNUMBER(OFFSET('Hygiene Data'!$G$5,0,10*ROW('Hygiene Data'!G64))),'Data Summary'!DX70="Yes"),OFFSET('Hygiene Data'!$G$5,0,10*ROW('Hygiene Data'!G64)),NA())</f>
        <v>#N/A</v>
      </c>
      <c r="BJ70" s="97" t="e">
        <f ca="true">+IF(AND(ISNUMBER(OFFSET('Hygiene Data'!$G$7,0,10*ROW('Hygiene Data'!G64))),'Data Summary'!DY70="Yes"),OFFSET('Hygiene Data'!$G$7,0,10*ROW('Hygiene Data'!G64)),NA())</f>
        <v>#N/A</v>
      </c>
      <c r="BK70" s="97" t="e">
        <f ca="true">+IF(AND(ISNUMBER(OFFSET('Hygiene Data'!$G$9,0,10*ROW('Hygiene Data'!G64))),'Data Summary'!DZ70="Yes"),OFFSET('Hygiene Data'!$G$9,0,10*ROW('Hygiene Data'!G64)),NA())</f>
        <v>#N/A</v>
      </c>
      <c r="BL70" s="97" t="e">
        <f ca="true">+IF(AND(ISNUMBER(OFFSET('Hygiene Data'!$H$5,0,10*ROW('Hygiene Data'!H64))),'Data Summary'!EA70="Yes"),OFFSET('Hygiene Data'!$H$5,0,10*ROW('Hygiene Data'!H64)),NA())</f>
        <v>#N/A</v>
      </c>
      <c r="BM70" s="97" t="e">
        <f ca="true">+IF(AND(ISNUMBER(OFFSET('Hygiene Data'!$H$7,0,10*ROW('Hygiene Data'!H64))),'Data Summary'!EB70="Yes"),OFFSET('Hygiene Data'!$H$7,0,10*ROW('Hygiene Data'!H64)),NA())</f>
        <v>#N/A</v>
      </c>
      <c r="BN70" s="97" t="e">
        <f ca="true">+IF(AND(ISNUMBER(OFFSET('Hygiene Data'!$H$9,0,10*ROW('Hygiene Data'!H64))),'Data Summary'!EC70="Yes"),OFFSET('Hygiene Data'!$H$9,0,10*ROW('Hygiene Data'!H64)),NA())</f>
        <v>#N/A</v>
      </c>
      <c r="BO70" s="97" t="e">
        <f ca="true">+IF(AND(ISNUMBER(OFFSET('Hygiene Data'!$I$5,0,10*ROW('Hygiene Data'!I64))),'Data Summary'!ED70="Yes"),OFFSET('Hygiene Data'!$I$5,0,10*ROW('Hygiene Data'!I64)),NA())</f>
        <v>#N/A</v>
      </c>
      <c r="BP70" s="97" t="e">
        <f ca="true">+IF(AND(ISNUMBER(OFFSET('Hygiene Data'!$I$7,0,10*ROW('Hygiene Data'!I64))),'Data Summary'!EE70="Yes"),OFFSET('Hygiene Data'!$I$7,0,10*ROW('Hygiene Data'!I64)),NA())</f>
        <v>#N/A</v>
      </c>
      <c r="BQ70" s="97"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6" t="str">
        <f ca="true">+IF(ISTEXT('Data Summary'!B71),'Data Summary'!B71,"")</f>
        <v/>
      </c>
      <c r="C71" s="330" t="e">
        <f ca="true">+VALUE('Data Summary'!C71)</f>
        <v>#VALUE!</v>
      </c>
      <c r="D71" s="95" t="e">
        <f ca="true">+IF(AND(ISNUMBER(OFFSET('Water Data'!$D$4,0,10*ROW('Water Data'!D65))),'Data Summary'!BS71="Yes"),100-OFFSET('Water Data'!$D$4,0,10*ROW('Water Data'!D65)),NA())</f>
        <v>#N/A</v>
      </c>
      <c r="E71" s="95" t="e">
        <f ca="true">+IF(AND(ISNUMBER(OFFSET('Water Data'!$D$6,0,10*ROW('Water Data'!D65))),'Data Summary'!BT71="Yes"),OFFSET('Water Data'!$D$6,0,10*ROW('Water Data'!D65)),NA())</f>
        <v>#N/A</v>
      </c>
      <c r="F71" s="95" t="e">
        <f ca="true">+IF(AND(ISNUMBER(OFFSET('Water Data'!$D$9,0,10*ROW('Water Data'!D65))),'Data Summary'!BU71="Yes"),OFFSET('Water Data'!$D$9,0,10*ROW('Water Data'!D65)),NA())</f>
        <v>#N/A</v>
      </c>
      <c r="G71" s="95" t="e">
        <f ca="true">+IF(AND(ISNUMBER(OFFSET('Water Data'!$E$4,0,10*ROW('Water Data'!E65))),'Data Summary'!BV71="Yes"),100-OFFSET('Water Data'!$E$4,0,10*ROW('Water Data'!E65)),NA())</f>
        <v>#N/A</v>
      </c>
      <c r="H71" s="95" t="e">
        <f ca="true">+IF(AND(ISNUMBER(OFFSET('Water Data'!$E$6,0,10*ROW('Water Data'!E65))),'Data Summary'!BW71="Yes"),OFFSET('Water Data'!$E$6,0,10*ROW('Water Data'!E65)),NA())</f>
        <v>#N/A</v>
      </c>
      <c r="I71" s="95" t="e">
        <f ca="true">+IF(AND(ISNUMBER(OFFSET('Water Data'!$E$9,0,10*ROW('Water Data'!E65))),'Data Summary'!BX71="Yes"),OFFSET('Water Data'!$E$9,0,10*ROW('Water Data'!E65)),NA())</f>
        <v>#N/A</v>
      </c>
      <c r="J71" s="95" t="e">
        <f ca="true">+IF(AND(ISNUMBER(OFFSET('Water Data'!$F$4,0,10*ROW('Water Data'!F65))),'Data Summary'!BY71="Yes"),100-OFFSET('Water Data'!$F$4,0,10*ROW('Water Data'!F65)),NA())</f>
        <v>#N/A</v>
      </c>
      <c r="K71" s="95" t="e">
        <f ca="true">+IF(AND(ISNUMBER(OFFSET('Water Data'!$F$6,0,10*ROW('Water Data'!F65))),'Data Summary'!BZ71="Yes"),OFFSET('Water Data'!$F$6,0,10*ROW('Water Data'!F65)),NA())</f>
        <v>#N/A</v>
      </c>
      <c r="L71" s="95" t="e">
        <f ca="true">+IF(AND(ISNUMBER(OFFSET('Water Data'!$F$9,0,10*ROW('Water Data'!F65))),'Data Summary'!CA71="Yes"),OFFSET('Water Data'!$F$9,0,10*ROW('Water Data'!F65)),NA())</f>
        <v>#N/A</v>
      </c>
      <c r="M71" s="95" t="e">
        <f ca="true">+IF(AND(ISNUMBER(OFFSET('Water Data'!$G$4,0,10*ROW('Water Data'!G65))),'Data Summary'!CB71="Yes"),100-OFFSET('Water Data'!$G$4,0,10*ROW('Water Data'!G65)),NA())</f>
        <v>#N/A</v>
      </c>
      <c r="N71" s="95" t="e">
        <f ca="true">+IF(AND(ISNUMBER(OFFSET('Water Data'!$G$6,0,10*ROW('Water Data'!G65))),'Data Summary'!CC71="Yes"),OFFSET('Water Data'!$G$6,0,10*ROW('Water Data'!G65)),NA())</f>
        <v>#N/A</v>
      </c>
      <c r="O71" s="95" t="e">
        <f ca="true">+IF(AND(ISNUMBER(OFFSET('Water Data'!$G$9,0,10*ROW('Water Data'!G65))),'Data Summary'!CD71="Yes"),OFFSET('Water Data'!$G$9,0,10*ROW('Water Data'!G65)),NA())</f>
        <v>#N/A</v>
      </c>
      <c r="P71" s="95" t="e">
        <f ca="true">+IF(AND(ISNUMBER(OFFSET('Water Data'!$H$4,0,10*ROW('Water Data'!H65))),'Data Summary'!CE71="Yes"),100-OFFSET('Water Data'!$H$4,0,10*ROW('Water Data'!H65)),NA())</f>
        <v>#N/A</v>
      </c>
      <c r="Q71" s="95" t="e">
        <f ca="true">+IF(AND(ISNUMBER(OFFSET('Water Data'!$H$6,0,10*ROW('Water Data'!H65))),'Data Summary'!CF71="Yes"),OFFSET('Water Data'!$H$6,0,10*ROW('Water Data'!H65)),NA())</f>
        <v>#N/A</v>
      </c>
      <c r="R71" s="95" t="e">
        <f ca="true">+IF(AND(ISNUMBER(OFFSET('Water Data'!$H$9,0,10*ROW('Water Data'!H65))),'Data Summary'!CG71="Yes"),OFFSET('Water Data'!$H$9,0,10*ROW('Water Data'!H65)),NA())</f>
        <v>#N/A</v>
      </c>
      <c r="S71" s="95" t="e">
        <f ca="true">+IF(AND(ISNUMBER(OFFSET('Water Data'!$I$4,0,10*ROW('Water Data'!I65))),'Data Summary'!CH71="Yes"),100-OFFSET('Water Data'!$I$4,0,10*ROW('Water Data'!I65)),NA())</f>
        <v>#N/A</v>
      </c>
      <c r="T71" s="95" t="e">
        <f ca="true">+IF(AND(ISNUMBER(OFFSET('Water Data'!$I$6,0,10*ROW('Water Data'!I65))),'Data Summary'!CI71="Yes"),OFFSET('Water Data'!$I$6,0,10*ROW('Water Data'!I65)),NA())</f>
        <v>#N/A</v>
      </c>
      <c r="U71" s="95" t="e">
        <f ca="true">+IF(AND(ISNUMBER(OFFSET('Water Data'!$I$9,0,10*ROW('Water Data'!I65))),'Data Summary'!CJ71="Yes"),OFFSET('Water Data'!$I$9,0,10*ROW('Water Data'!I65)),NA())</f>
        <v>#N/A</v>
      </c>
      <c r="V71" s="96" t="e">
        <f ca="true">+IF(AND(ISNUMBER(OFFSET('Sanitation Data'!$D$4,0,10*ROW('Sanitation Data'!D65))),'Data Summary'!CK71="Yes"),100-OFFSET('Sanitation Data'!$D$4,0,10*ROW('Sanitation Data'!D65)),NA())</f>
        <v>#N/A</v>
      </c>
      <c r="W71" s="96" t="e">
        <f ca="true">+IF(AND(ISNUMBER(OFFSET('Sanitation Data'!$D$6,0,10*ROW('Sanitation Data'!D65))),'Data Summary'!CL71="Yes"),OFFSET('Sanitation Data'!$D$6,0,10*ROW('Sanitation Data'!D65)),NA())</f>
        <v>#N/A</v>
      </c>
      <c r="X71" s="96" t="e">
        <f ca="true">+IF(AND(ISNUMBER(OFFSET('Sanitation Data'!$D$10,0,10*ROW('Sanitation Data'!D65))),'Data Summary'!CM71="Yes"),OFFSET('Sanitation Data'!$D$10,0,10*ROW('Sanitation Data'!D65)),NA())</f>
        <v>#N/A</v>
      </c>
      <c r="Y71" s="96" t="e">
        <f ca="true">+IF(AND(ISNUMBER(OFFSET('Sanitation Data'!$D$11,0,10*ROW('Sanitation Data'!D65))),'Data Summary'!CN71="Yes"),OFFSET('Sanitation Data'!$D$11,0,10*ROW('Sanitation Data'!D65)),NA())</f>
        <v>#N/A</v>
      </c>
      <c r="Z71" s="96" t="e">
        <f ca="true">+IF(AND(ISNUMBER(OFFSET('Sanitation Data'!$D$12,0,10*ROW('Sanitation Data'!D65))),'Data Summary'!CO71="Yes"),OFFSET('Sanitation Data'!$D$12,0,10*ROW('Sanitation Data'!D65)),NA())</f>
        <v>#N/A</v>
      </c>
      <c r="AA71" s="96" t="e">
        <f ca="true">+IF(AND(ISNUMBER(OFFSET('Sanitation Data'!$E$4,0,10*ROW('Sanitation Data'!E65))),'Data Summary'!CP71="Yes"),100-OFFSET('Sanitation Data'!$E$4,0,10*ROW('Sanitation Data'!E65)),NA())</f>
        <v>#N/A</v>
      </c>
      <c r="AB71" s="96" t="e">
        <f ca="true">+IF(AND(ISNUMBER(OFFSET('Sanitation Data'!$E$6,0,10*ROW('Sanitation Data'!E65))),'Data Summary'!CQ71="Yes"),OFFSET('Sanitation Data'!$E$6,0,10*ROW('Sanitation Data'!E65)),NA())</f>
        <v>#N/A</v>
      </c>
      <c r="AC71" s="96" t="e">
        <f ca="true">+IF(AND(ISNUMBER(OFFSET('Sanitation Data'!$E$10,0,10*ROW('Sanitation Data'!E65))),'Data Summary'!CR71="Yes"),OFFSET('Sanitation Data'!$E$10,0,10*ROW('Sanitation Data'!E65)),NA())</f>
        <v>#N/A</v>
      </c>
      <c r="AD71" s="96" t="e">
        <f ca="true">+IF(AND(ISNUMBER(OFFSET('Sanitation Data'!$E$11,0,10*ROW('Sanitation Data'!E65))),'Data Summary'!CS71="Yes"),OFFSET('Sanitation Data'!$E$11,0,10*ROW('Sanitation Data'!E65)),NA())</f>
        <v>#N/A</v>
      </c>
      <c r="AE71" s="96" t="e">
        <f ca="true">+IF(AND(ISNUMBER(OFFSET('Sanitation Data'!$E$12,0,10*ROW('Sanitation Data'!E65))),'Data Summary'!CT71="Yes"),OFFSET('Sanitation Data'!$E$12,0,10*ROW('Sanitation Data'!E65)),NA())</f>
        <v>#N/A</v>
      </c>
      <c r="AF71" s="96" t="e">
        <f ca="true">+IF(AND(ISNUMBER(OFFSET('Sanitation Data'!$F$4,0,10*ROW('Sanitation Data'!F65))),'Data Summary'!CU71="Yes"),100-OFFSET('Sanitation Data'!$F$4,0,10*ROW('Sanitation Data'!F65)),NA())</f>
        <v>#N/A</v>
      </c>
      <c r="AG71" s="96" t="e">
        <f ca="true">+IF(AND(ISNUMBER(OFFSET('Sanitation Data'!$F$6,0,10*ROW('Sanitation Data'!F65))),'Data Summary'!CV71="Yes"),OFFSET('Sanitation Data'!$F$6,0,10*ROW('Sanitation Data'!F65)),NA())</f>
        <v>#N/A</v>
      </c>
      <c r="AH71" s="96" t="e">
        <f ca="true">+IF(AND(ISNUMBER(OFFSET('Sanitation Data'!$F$10,0,10*ROW('Sanitation Data'!F65))),'Data Summary'!CW71="Yes"),OFFSET('Sanitation Data'!$F$10,0,10*ROW('Sanitation Data'!F65)),NA())</f>
        <v>#N/A</v>
      </c>
      <c r="AI71" s="96" t="e">
        <f ca="true">+IF(AND(ISNUMBER(OFFSET('Sanitation Data'!$F$11,0,10*ROW('Sanitation Data'!F65))),'Data Summary'!CX71="Yes"),OFFSET('Sanitation Data'!$F$11,0,10*ROW('Sanitation Data'!F65)),NA())</f>
        <v>#N/A</v>
      </c>
      <c r="AJ71" s="96" t="e">
        <f ca="true">+IF(AND(ISNUMBER(OFFSET('Sanitation Data'!$F$12,0,10*ROW('Sanitation Data'!F65))),'Data Summary'!CY71="Yes"),OFFSET('Sanitation Data'!$F$12,0,10*ROW('Sanitation Data'!F65)),NA())</f>
        <v>#N/A</v>
      </c>
      <c r="AK71" s="96" t="e">
        <f ca="true">+IF(AND(ISNUMBER(OFFSET('Sanitation Data'!$G$4,0,10*ROW('Sanitation Data'!G65))),'Data Summary'!CZ71="Yes"),100-OFFSET('Sanitation Data'!$G$4,0,10*ROW('Sanitation Data'!G65)),NA())</f>
        <v>#N/A</v>
      </c>
      <c r="AL71" s="96" t="e">
        <f ca="true">+IF(AND(ISNUMBER(OFFSET('Sanitation Data'!$G$6,0,10*ROW('Sanitation Data'!G65))),'Data Summary'!DA71="Yes"),OFFSET('Sanitation Data'!$G$6,0,10*ROW('Sanitation Data'!G65)),NA())</f>
        <v>#N/A</v>
      </c>
      <c r="AM71" s="96" t="e">
        <f ca="true">+IF(AND(ISNUMBER(OFFSET('Sanitation Data'!$G$10,0,10*ROW('Sanitation Data'!G65))),'Data Summary'!DB71="Yes"),OFFSET('Sanitation Data'!$G$10,0,10*ROW('Sanitation Data'!G65)),NA())</f>
        <v>#N/A</v>
      </c>
      <c r="AN71" s="96" t="e">
        <f ca="true">+IF(AND(ISNUMBER(OFFSET('Sanitation Data'!$G$11,0,10*ROW('Sanitation Data'!G65))),'Data Summary'!DC71="Yes"),OFFSET('Sanitation Data'!$G$11,0,10*ROW('Sanitation Data'!G65)),NA())</f>
        <v>#N/A</v>
      </c>
      <c r="AO71" s="96" t="e">
        <f ca="true">+IF(AND(ISNUMBER(OFFSET('Sanitation Data'!$G$12,0,10*ROW('Sanitation Data'!G65))),'Data Summary'!DD71="Yes"),OFFSET('Sanitation Data'!$G$12,0,10*ROW('Sanitation Data'!G65)),NA())</f>
        <v>#N/A</v>
      </c>
      <c r="AP71" s="96" t="e">
        <f ca="true">+IF(AND(ISNUMBER(OFFSET('Sanitation Data'!$H$4,0,10*ROW('Sanitation Data'!H65))),'Data Summary'!DE71="Yes"),100-OFFSET('Sanitation Data'!$H$4,0,10*ROW('Sanitation Data'!H65)),NA())</f>
        <v>#N/A</v>
      </c>
      <c r="AQ71" s="96" t="e">
        <f ca="true">+IF(AND(ISNUMBER(OFFSET('Sanitation Data'!$H$6,0,10*ROW('Sanitation Data'!H65))),'Data Summary'!DF71="Yes"),OFFSET('Sanitation Data'!$H$6,0,10*ROW('Sanitation Data'!H65)),NA())</f>
        <v>#N/A</v>
      </c>
      <c r="AR71" s="96" t="e">
        <f ca="true">+IF(AND(ISNUMBER(OFFSET('Sanitation Data'!$H$10,0,10*ROW('Sanitation Data'!H65))),'Data Summary'!DG71="Yes"),OFFSET('Sanitation Data'!$H$10,0,10*ROW('Sanitation Data'!H65)),NA())</f>
        <v>#N/A</v>
      </c>
      <c r="AS71" s="96" t="e">
        <f ca="true">+IF(AND(ISNUMBER(OFFSET('Sanitation Data'!$H$11,0,10*ROW('Sanitation Data'!H65))),'Data Summary'!DH71="Yes"),OFFSET('Sanitation Data'!$H$11,0,10*ROW('Sanitation Data'!H65)),NA())</f>
        <v>#N/A</v>
      </c>
      <c r="AT71" s="96" t="e">
        <f ca="true">+IF(AND(ISNUMBER(OFFSET('Sanitation Data'!$H$12,0,10*ROW('Sanitation Data'!H65))),'Data Summary'!DI71="Yes"),OFFSET('Sanitation Data'!$H$12,0,10*ROW('Sanitation Data'!H65)),NA())</f>
        <v>#N/A</v>
      </c>
      <c r="AU71" s="96" t="e">
        <f ca="true">+IF(AND(ISNUMBER(OFFSET('Sanitation Data'!$I$4,0,10*ROW('Sanitation Data'!I65))),'Data Summary'!DJ71="Yes"),100-OFFSET('Sanitation Data'!$I$4,0,10*ROW('Sanitation Data'!I65)),NA())</f>
        <v>#N/A</v>
      </c>
      <c r="AV71" s="96" t="e">
        <f ca="true">+IF(AND(ISNUMBER(OFFSET('Sanitation Data'!$I$6,0,10*ROW('Sanitation Data'!I65))),'Data Summary'!DK71="Yes"),OFFSET('Sanitation Data'!$I$6,0,10*ROW('Sanitation Data'!I65)),NA())</f>
        <v>#N/A</v>
      </c>
      <c r="AW71" s="96" t="e">
        <f ca="true">+IF(AND(ISNUMBER(OFFSET('Sanitation Data'!$I$10,0,10*ROW('Sanitation Data'!I65))),'Data Summary'!DL71="Yes"),OFFSET('Sanitation Data'!$I$10,0,10*ROW('Sanitation Data'!I65)),NA())</f>
        <v>#N/A</v>
      </c>
      <c r="AX71" s="96" t="e">
        <f ca="true">+IF(AND(ISNUMBER(OFFSET('Sanitation Data'!$I$11,0,10*ROW('Sanitation Data'!I65))),'Data Summary'!DM71="Yes"),OFFSET('Sanitation Data'!$I$11,0,10*ROW('Sanitation Data'!I65)),NA())</f>
        <v>#N/A</v>
      </c>
      <c r="AY71" s="96" t="e">
        <f ca="true">+IF(AND(ISNUMBER(OFFSET('Sanitation Data'!$I$12,0,10*ROW('Sanitation Data'!I65))),'Data Summary'!DN71="Yes"),OFFSET('Sanitation Data'!$I$12,0,10*ROW('Sanitation Data'!I65)),NA())</f>
        <v>#N/A</v>
      </c>
      <c r="AZ71" s="97" t="e">
        <f ca="true">+IF(AND(ISNUMBER(OFFSET('Hygiene Data'!$D$5,0,10*ROW('Hygiene Data'!D65))),'Data Summary'!DO71="Yes"),OFFSET('Hygiene Data'!$D$5,0,10*ROW('Hygiene Data'!D65)),NA())</f>
        <v>#N/A</v>
      </c>
      <c r="BA71" s="97" t="e">
        <f ca="true">+IF(AND(ISNUMBER(OFFSET('Hygiene Data'!$D$7,0,10*ROW('Hygiene Data'!D65))),'Data Summary'!DP71="Yes"),OFFSET('Hygiene Data'!$D$7,0,10*ROW('Hygiene Data'!D65)),NA())</f>
        <v>#N/A</v>
      </c>
      <c r="BB71" s="97" t="e">
        <f ca="true">+IF(AND(ISNUMBER(OFFSET('Hygiene Data'!$D$9,0,10*ROW('Hygiene Data'!D65))),'Data Summary'!DQ71="Yes"),OFFSET('Hygiene Data'!$D$9,0,10*ROW('Hygiene Data'!D65)),NA())</f>
        <v>#N/A</v>
      </c>
      <c r="BC71" s="97" t="e">
        <f ca="true">+IF(AND(ISNUMBER(OFFSET('Hygiene Data'!$E$5,0,10*ROW('Hygiene Data'!E65))),'Data Summary'!DR71="Yes"),OFFSET('Hygiene Data'!$E$5,0,10*ROW('Hygiene Data'!E65)),NA())</f>
        <v>#N/A</v>
      </c>
      <c r="BD71" s="97" t="e">
        <f ca="true">+IF(AND(ISNUMBER(OFFSET('Hygiene Data'!$E$7,0,10*ROW('Hygiene Data'!E65))),'Data Summary'!DS71="Yes"),OFFSET('Hygiene Data'!$E$7,0,10*ROW('Hygiene Data'!E65)),NA())</f>
        <v>#N/A</v>
      </c>
      <c r="BE71" s="97" t="e">
        <f ca="true">+IF(AND(ISNUMBER(OFFSET('Hygiene Data'!$E$9,0,10*ROW('Hygiene Data'!E65))),'Data Summary'!DT71="Yes"),OFFSET('Hygiene Data'!$E$9,0,10*ROW('Hygiene Data'!E65)),NA())</f>
        <v>#N/A</v>
      </c>
      <c r="BF71" s="97" t="e">
        <f ca="true">+IF(AND(ISNUMBER(OFFSET('Hygiene Data'!$F$5,0,10*ROW('Hygiene Data'!F65))),'Data Summary'!DU71="Yes"),OFFSET('Hygiene Data'!$F$5,0,10*ROW('Hygiene Data'!F65)),NA())</f>
        <v>#N/A</v>
      </c>
      <c r="BG71" s="97" t="e">
        <f ca="true">+IF(AND(ISNUMBER(OFFSET('Hygiene Data'!$F$7,0,10*ROW('Hygiene Data'!F65))),'Data Summary'!DV71="Yes"),OFFSET('Hygiene Data'!$F$7,0,10*ROW('Hygiene Data'!F65)),NA())</f>
        <v>#N/A</v>
      </c>
      <c r="BH71" s="97" t="e">
        <f ca="true">+IF(AND(ISNUMBER(OFFSET('Hygiene Data'!$F$9,0,10*ROW('Hygiene Data'!F65))),'Data Summary'!DW71="Yes"),OFFSET('Hygiene Data'!$F$9,0,10*ROW('Hygiene Data'!F65)),NA())</f>
        <v>#N/A</v>
      </c>
      <c r="BI71" s="97" t="e">
        <f ca="true">+IF(AND(ISNUMBER(OFFSET('Hygiene Data'!$G$5,0,10*ROW('Hygiene Data'!G65))),'Data Summary'!DX71="Yes"),OFFSET('Hygiene Data'!$G$5,0,10*ROW('Hygiene Data'!G65)),NA())</f>
        <v>#N/A</v>
      </c>
      <c r="BJ71" s="97" t="e">
        <f ca="true">+IF(AND(ISNUMBER(OFFSET('Hygiene Data'!$G$7,0,10*ROW('Hygiene Data'!G65))),'Data Summary'!DY71="Yes"),OFFSET('Hygiene Data'!$G$7,0,10*ROW('Hygiene Data'!G65)),NA())</f>
        <v>#N/A</v>
      </c>
      <c r="BK71" s="97" t="e">
        <f ca="true">+IF(AND(ISNUMBER(OFFSET('Hygiene Data'!$G$9,0,10*ROW('Hygiene Data'!G65))),'Data Summary'!DZ71="Yes"),OFFSET('Hygiene Data'!$G$9,0,10*ROW('Hygiene Data'!G65)),NA())</f>
        <v>#N/A</v>
      </c>
      <c r="BL71" s="97" t="e">
        <f ca="true">+IF(AND(ISNUMBER(OFFSET('Hygiene Data'!$H$5,0,10*ROW('Hygiene Data'!H65))),'Data Summary'!EA71="Yes"),OFFSET('Hygiene Data'!$H$5,0,10*ROW('Hygiene Data'!H65)),NA())</f>
        <v>#N/A</v>
      </c>
      <c r="BM71" s="97" t="e">
        <f ca="true">+IF(AND(ISNUMBER(OFFSET('Hygiene Data'!$H$7,0,10*ROW('Hygiene Data'!H65))),'Data Summary'!EB71="Yes"),OFFSET('Hygiene Data'!$H$7,0,10*ROW('Hygiene Data'!H65)),NA())</f>
        <v>#N/A</v>
      </c>
      <c r="BN71" s="97" t="e">
        <f ca="true">+IF(AND(ISNUMBER(OFFSET('Hygiene Data'!$H$9,0,10*ROW('Hygiene Data'!H65))),'Data Summary'!EC71="Yes"),OFFSET('Hygiene Data'!$H$9,0,10*ROW('Hygiene Data'!H65)),NA())</f>
        <v>#N/A</v>
      </c>
      <c r="BO71" s="97" t="e">
        <f ca="true">+IF(AND(ISNUMBER(OFFSET('Hygiene Data'!$I$5,0,10*ROW('Hygiene Data'!I65))),'Data Summary'!ED71="Yes"),OFFSET('Hygiene Data'!$I$5,0,10*ROW('Hygiene Data'!I65)),NA())</f>
        <v>#N/A</v>
      </c>
      <c r="BP71" s="97" t="e">
        <f ca="true">+IF(AND(ISNUMBER(OFFSET('Hygiene Data'!$I$7,0,10*ROW('Hygiene Data'!I65))),'Data Summary'!EE71="Yes"),OFFSET('Hygiene Data'!$I$7,0,10*ROW('Hygiene Data'!I65)),NA())</f>
        <v>#N/A</v>
      </c>
      <c r="BQ71" s="97"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6" t="str">
        <f ca="true">+IF(ISTEXT('Data Summary'!B72),'Data Summary'!B72,"")</f>
        <v/>
      </c>
      <c r="C72" s="330" t="e">
        <f ca="true">+VALUE('Data Summary'!C72)</f>
        <v>#VALUE!</v>
      </c>
      <c r="D72" s="95" t="e">
        <f ca="true">+IF(AND(ISNUMBER(OFFSET('Water Data'!$D$4,0,10*ROW('Water Data'!D66))),'Data Summary'!BS72="Yes"),100-OFFSET('Water Data'!$D$4,0,10*ROW('Water Data'!D66)),NA())</f>
        <v>#N/A</v>
      </c>
      <c r="E72" s="95" t="e">
        <f ca="true">+IF(AND(ISNUMBER(OFFSET('Water Data'!$D$6,0,10*ROW('Water Data'!D66))),'Data Summary'!BT72="Yes"),OFFSET('Water Data'!$D$6,0,10*ROW('Water Data'!D66)),NA())</f>
        <v>#N/A</v>
      </c>
      <c r="F72" s="95" t="e">
        <f ca="true">+IF(AND(ISNUMBER(OFFSET('Water Data'!$D$9,0,10*ROW('Water Data'!D66))),'Data Summary'!BU72="Yes"),OFFSET('Water Data'!$D$9,0,10*ROW('Water Data'!D66)),NA())</f>
        <v>#N/A</v>
      </c>
      <c r="G72" s="95" t="e">
        <f ca="true">+IF(AND(ISNUMBER(OFFSET('Water Data'!$E$4,0,10*ROW('Water Data'!E66))),'Data Summary'!BV72="Yes"),100-OFFSET('Water Data'!$E$4,0,10*ROW('Water Data'!E66)),NA())</f>
        <v>#N/A</v>
      </c>
      <c r="H72" s="95" t="e">
        <f ca="true">+IF(AND(ISNUMBER(OFFSET('Water Data'!$E$6,0,10*ROW('Water Data'!E66))),'Data Summary'!BW72="Yes"),OFFSET('Water Data'!$E$6,0,10*ROW('Water Data'!E66)),NA())</f>
        <v>#N/A</v>
      </c>
      <c r="I72" s="95" t="e">
        <f ca="true">+IF(AND(ISNUMBER(OFFSET('Water Data'!$E$9,0,10*ROW('Water Data'!E66))),'Data Summary'!BX72="Yes"),OFFSET('Water Data'!$E$9,0,10*ROW('Water Data'!E66)),NA())</f>
        <v>#N/A</v>
      </c>
      <c r="J72" s="95" t="e">
        <f ca="true">+IF(AND(ISNUMBER(OFFSET('Water Data'!$F$4,0,10*ROW('Water Data'!F66))),'Data Summary'!BY72="Yes"),100-OFFSET('Water Data'!$F$4,0,10*ROW('Water Data'!F66)),NA())</f>
        <v>#N/A</v>
      </c>
      <c r="K72" s="95" t="e">
        <f ca="true">+IF(AND(ISNUMBER(OFFSET('Water Data'!$F$6,0,10*ROW('Water Data'!F66))),'Data Summary'!BZ72="Yes"),OFFSET('Water Data'!$F$6,0,10*ROW('Water Data'!F66)),NA())</f>
        <v>#N/A</v>
      </c>
      <c r="L72" s="95" t="e">
        <f ca="true">+IF(AND(ISNUMBER(OFFSET('Water Data'!$F$9,0,10*ROW('Water Data'!F66))),'Data Summary'!CA72="Yes"),OFFSET('Water Data'!$F$9,0,10*ROW('Water Data'!F66)),NA())</f>
        <v>#N/A</v>
      </c>
      <c r="M72" s="95" t="e">
        <f ca="true">+IF(AND(ISNUMBER(OFFSET('Water Data'!$G$4,0,10*ROW('Water Data'!G66))),'Data Summary'!CB72="Yes"),100-OFFSET('Water Data'!$G$4,0,10*ROW('Water Data'!G66)),NA())</f>
        <v>#N/A</v>
      </c>
      <c r="N72" s="95" t="e">
        <f ca="true">+IF(AND(ISNUMBER(OFFSET('Water Data'!$G$6,0,10*ROW('Water Data'!G66))),'Data Summary'!CC72="Yes"),OFFSET('Water Data'!$G$6,0,10*ROW('Water Data'!G66)),NA())</f>
        <v>#N/A</v>
      </c>
      <c r="O72" s="95" t="e">
        <f ca="true">+IF(AND(ISNUMBER(OFFSET('Water Data'!$G$9,0,10*ROW('Water Data'!G66))),'Data Summary'!CD72="Yes"),OFFSET('Water Data'!$G$9,0,10*ROW('Water Data'!G66)),NA())</f>
        <v>#N/A</v>
      </c>
      <c r="P72" s="95" t="e">
        <f ca="true">+IF(AND(ISNUMBER(OFFSET('Water Data'!$H$4,0,10*ROW('Water Data'!H66))),'Data Summary'!CE72="Yes"),100-OFFSET('Water Data'!$H$4,0,10*ROW('Water Data'!H66)),NA())</f>
        <v>#N/A</v>
      </c>
      <c r="Q72" s="95" t="e">
        <f ca="true">+IF(AND(ISNUMBER(OFFSET('Water Data'!$H$6,0,10*ROW('Water Data'!H66))),'Data Summary'!CF72="Yes"),OFFSET('Water Data'!$H$6,0,10*ROW('Water Data'!H66)),NA())</f>
        <v>#N/A</v>
      </c>
      <c r="R72" s="95" t="e">
        <f ca="true">+IF(AND(ISNUMBER(OFFSET('Water Data'!$H$9,0,10*ROW('Water Data'!H66))),'Data Summary'!CG72="Yes"),OFFSET('Water Data'!$H$9,0,10*ROW('Water Data'!H66)),NA())</f>
        <v>#N/A</v>
      </c>
      <c r="S72" s="95" t="e">
        <f ca="true">+IF(AND(ISNUMBER(OFFSET('Water Data'!$I$4,0,10*ROW('Water Data'!I66))),'Data Summary'!CH72="Yes"),100-OFFSET('Water Data'!$I$4,0,10*ROW('Water Data'!I66)),NA())</f>
        <v>#N/A</v>
      </c>
      <c r="T72" s="95" t="e">
        <f ca="true">+IF(AND(ISNUMBER(OFFSET('Water Data'!$I$6,0,10*ROW('Water Data'!I66))),'Data Summary'!CI72="Yes"),OFFSET('Water Data'!$I$6,0,10*ROW('Water Data'!I66)),NA())</f>
        <v>#N/A</v>
      </c>
      <c r="U72" s="95" t="e">
        <f ca="true">+IF(AND(ISNUMBER(OFFSET('Water Data'!$I$9,0,10*ROW('Water Data'!I66))),'Data Summary'!CJ72="Yes"),OFFSET('Water Data'!$I$9,0,10*ROW('Water Data'!I66)),NA())</f>
        <v>#N/A</v>
      </c>
      <c r="V72" s="96" t="e">
        <f ca="true">+IF(AND(ISNUMBER(OFFSET('Sanitation Data'!$D$4,0,10*ROW('Sanitation Data'!D66))),'Data Summary'!CK72="Yes"),100-OFFSET('Sanitation Data'!$D$4,0,10*ROW('Sanitation Data'!D66)),NA())</f>
        <v>#N/A</v>
      </c>
      <c r="W72" s="96" t="e">
        <f ca="true">+IF(AND(ISNUMBER(OFFSET('Sanitation Data'!$D$6,0,10*ROW('Sanitation Data'!D66))),'Data Summary'!CL72="Yes"),OFFSET('Sanitation Data'!$D$6,0,10*ROW('Sanitation Data'!D66)),NA())</f>
        <v>#N/A</v>
      </c>
      <c r="X72" s="96" t="e">
        <f ca="true">+IF(AND(ISNUMBER(OFFSET('Sanitation Data'!$D$10,0,10*ROW('Sanitation Data'!D66))),'Data Summary'!CM72="Yes"),OFFSET('Sanitation Data'!$D$10,0,10*ROW('Sanitation Data'!D66)),NA())</f>
        <v>#N/A</v>
      </c>
      <c r="Y72" s="96" t="e">
        <f ca="true">+IF(AND(ISNUMBER(OFFSET('Sanitation Data'!$D$11,0,10*ROW('Sanitation Data'!D66))),'Data Summary'!CN72="Yes"),OFFSET('Sanitation Data'!$D$11,0,10*ROW('Sanitation Data'!D66)),NA())</f>
        <v>#N/A</v>
      </c>
      <c r="Z72" s="96" t="e">
        <f ca="true">+IF(AND(ISNUMBER(OFFSET('Sanitation Data'!$D$12,0,10*ROW('Sanitation Data'!D66))),'Data Summary'!CO72="Yes"),OFFSET('Sanitation Data'!$D$12,0,10*ROW('Sanitation Data'!D66)),NA())</f>
        <v>#N/A</v>
      </c>
      <c r="AA72" s="96" t="e">
        <f ca="true">+IF(AND(ISNUMBER(OFFSET('Sanitation Data'!$E$4,0,10*ROW('Sanitation Data'!E66))),'Data Summary'!CP72="Yes"),100-OFFSET('Sanitation Data'!$E$4,0,10*ROW('Sanitation Data'!E66)),NA())</f>
        <v>#N/A</v>
      </c>
      <c r="AB72" s="96" t="e">
        <f ca="true">+IF(AND(ISNUMBER(OFFSET('Sanitation Data'!$E$6,0,10*ROW('Sanitation Data'!E66))),'Data Summary'!CQ72="Yes"),OFFSET('Sanitation Data'!$E$6,0,10*ROW('Sanitation Data'!E66)),NA())</f>
        <v>#N/A</v>
      </c>
      <c r="AC72" s="96" t="e">
        <f ca="true">+IF(AND(ISNUMBER(OFFSET('Sanitation Data'!$E$10,0,10*ROW('Sanitation Data'!E66))),'Data Summary'!CR72="Yes"),OFFSET('Sanitation Data'!$E$10,0,10*ROW('Sanitation Data'!E66)),NA())</f>
        <v>#N/A</v>
      </c>
      <c r="AD72" s="96" t="e">
        <f ca="true">+IF(AND(ISNUMBER(OFFSET('Sanitation Data'!$E$11,0,10*ROW('Sanitation Data'!E66))),'Data Summary'!CS72="Yes"),OFFSET('Sanitation Data'!$E$11,0,10*ROW('Sanitation Data'!E66)),NA())</f>
        <v>#N/A</v>
      </c>
      <c r="AE72" s="96" t="e">
        <f ca="true">+IF(AND(ISNUMBER(OFFSET('Sanitation Data'!$E$12,0,10*ROW('Sanitation Data'!E66))),'Data Summary'!CT72="Yes"),OFFSET('Sanitation Data'!$E$12,0,10*ROW('Sanitation Data'!E66)),NA())</f>
        <v>#N/A</v>
      </c>
      <c r="AF72" s="96" t="e">
        <f ca="true">+IF(AND(ISNUMBER(OFFSET('Sanitation Data'!$F$4,0,10*ROW('Sanitation Data'!F66))),'Data Summary'!CU72="Yes"),100-OFFSET('Sanitation Data'!$F$4,0,10*ROW('Sanitation Data'!F66)),NA())</f>
        <v>#N/A</v>
      </c>
      <c r="AG72" s="96" t="e">
        <f ca="true">+IF(AND(ISNUMBER(OFFSET('Sanitation Data'!$F$6,0,10*ROW('Sanitation Data'!F66))),'Data Summary'!CV72="Yes"),OFFSET('Sanitation Data'!$F$6,0,10*ROW('Sanitation Data'!F66)),NA())</f>
        <v>#N/A</v>
      </c>
      <c r="AH72" s="96" t="e">
        <f ca="true">+IF(AND(ISNUMBER(OFFSET('Sanitation Data'!$F$10,0,10*ROW('Sanitation Data'!F66))),'Data Summary'!CW72="Yes"),OFFSET('Sanitation Data'!$F$10,0,10*ROW('Sanitation Data'!F66)),NA())</f>
        <v>#N/A</v>
      </c>
      <c r="AI72" s="96" t="e">
        <f ca="true">+IF(AND(ISNUMBER(OFFSET('Sanitation Data'!$F$11,0,10*ROW('Sanitation Data'!F66))),'Data Summary'!CX72="Yes"),OFFSET('Sanitation Data'!$F$11,0,10*ROW('Sanitation Data'!F66)),NA())</f>
        <v>#N/A</v>
      </c>
      <c r="AJ72" s="96" t="e">
        <f ca="true">+IF(AND(ISNUMBER(OFFSET('Sanitation Data'!$F$12,0,10*ROW('Sanitation Data'!F66))),'Data Summary'!CY72="Yes"),OFFSET('Sanitation Data'!$F$12,0,10*ROW('Sanitation Data'!F66)),NA())</f>
        <v>#N/A</v>
      </c>
      <c r="AK72" s="96" t="e">
        <f ca="true">+IF(AND(ISNUMBER(OFFSET('Sanitation Data'!$G$4,0,10*ROW('Sanitation Data'!G66))),'Data Summary'!CZ72="Yes"),100-OFFSET('Sanitation Data'!$G$4,0,10*ROW('Sanitation Data'!G66)),NA())</f>
        <v>#N/A</v>
      </c>
      <c r="AL72" s="96" t="e">
        <f ca="true">+IF(AND(ISNUMBER(OFFSET('Sanitation Data'!$G$6,0,10*ROW('Sanitation Data'!G66))),'Data Summary'!DA72="Yes"),OFFSET('Sanitation Data'!$G$6,0,10*ROW('Sanitation Data'!G66)),NA())</f>
        <v>#N/A</v>
      </c>
      <c r="AM72" s="96" t="e">
        <f ca="true">+IF(AND(ISNUMBER(OFFSET('Sanitation Data'!$G$10,0,10*ROW('Sanitation Data'!G66))),'Data Summary'!DB72="Yes"),OFFSET('Sanitation Data'!$G$10,0,10*ROW('Sanitation Data'!G66)),NA())</f>
        <v>#N/A</v>
      </c>
      <c r="AN72" s="96" t="e">
        <f ca="true">+IF(AND(ISNUMBER(OFFSET('Sanitation Data'!$G$11,0,10*ROW('Sanitation Data'!G66))),'Data Summary'!DC72="Yes"),OFFSET('Sanitation Data'!$G$11,0,10*ROW('Sanitation Data'!G66)),NA())</f>
        <v>#N/A</v>
      </c>
      <c r="AO72" s="96" t="e">
        <f ca="true">+IF(AND(ISNUMBER(OFFSET('Sanitation Data'!$G$12,0,10*ROW('Sanitation Data'!G66))),'Data Summary'!DD72="Yes"),OFFSET('Sanitation Data'!$G$12,0,10*ROW('Sanitation Data'!G66)),NA())</f>
        <v>#N/A</v>
      </c>
      <c r="AP72" s="96" t="e">
        <f ca="true">+IF(AND(ISNUMBER(OFFSET('Sanitation Data'!$H$4,0,10*ROW('Sanitation Data'!H66))),'Data Summary'!DE72="Yes"),100-OFFSET('Sanitation Data'!$H$4,0,10*ROW('Sanitation Data'!H66)),NA())</f>
        <v>#N/A</v>
      </c>
      <c r="AQ72" s="96" t="e">
        <f ca="true">+IF(AND(ISNUMBER(OFFSET('Sanitation Data'!$H$6,0,10*ROW('Sanitation Data'!H66))),'Data Summary'!DF72="Yes"),OFFSET('Sanitation Data'!$H$6,0,10*ROW('Sanitation Data'!H66)),NA())</f>
        <v>#N/A</v>
      </c>
      <c r="AR72" s="96" t="e">
        <f ca="true">+IF(AND(ISNUMBER(OFFSET('Sanitation Data'!$H$10,0,10*ROW('Sanitation Data'!H66))),'Data Summary'!DG72="Yes"),OFFSET('Sanitation Data'!$H$10,0,10*ROW('Sanitation Data'!H66)),NA())</f>
        <v>#N/A</v>
      </c>
      <c r="AS72" s="96" t="e">
        <f ca="true">+IF(AND(ISNUMBER(OFFSET('Sanitation Data'!$H$11,0,10*ROW('Sanitation Data'!H66))),'Data Summary'!DH72="Yes"),OFFSET('Sanitation Data'!$H$11,0,10*ROW('Sanitation Data'!H66)),NA())</f>
        <v>#N/A</v>
      </c>
      <c r="AT72" s="96" t="e">
        <f ca="true">+IF(AND(ISNUMBER(OFFSET('Sanitation Data'!$H$12,0,10*ROW('Sanitation Data'!H66))),'Data Summary'!DI72="Yes"),OFFSET('Sanitation Data'!$H$12,0,10*ROW('Sanitation Data'!H66)),NA())</f>
        <v>#N/A</v>
      </c>
      <c r="AU72" s="96" t="e">
        <f ca="true">+IF(AND(ISNUMBER(OFFSET('Sanitation Data'!$I$4,0,10*ROW('Sanitation Data'!I66))),'Data Summary'!DJ72="Yes"),100-OFFSET('Sanitation Data'!$I$4,0,10*ROW('Sanitation Data'!I66)),NA())</f>
        <v>#N/A</v>
      </c>
      <c r="AV72" s="96" t="e">
        <f ca="true">+IF(AND(ISNUMBER(OFFSET('Sanitation Data'!$I$6,0,10*ROW('Sanitation Data'!I66))),'Data Summary'!DK72="Yes"),OFFSET('Sanitation Data'!$I$6,0,10*ROW('Sanitation Data'!I66)),NA())</f>
        <v>#N/A</v>
      </c>
      <c r="AW72" s="96" t="e">
        <f ca="true">+IF(AND(ISNUMBER(OFFSET('Sanitation Data'!$I$10,0,10*ROW('Sanitation Data'!I66))),'Data Summary'!DL72="Yes"),OFFSET('Sanitation Data'!$I$10,0,10*ROW('Sanitation Data'!I66)),NA())</f>
        <v>#N/A</v>
      </c>
      <c r="AX72" s="96" t="e">
        <f ca="true">+IF(AND(ISNUMBER(OFFSET('Sanitation Data'!$I$11,0,10*ROW('Sanitation Data'!I66))),'Data Summary'!DM72="Yes"),OFFSET('Sanitation Data'!$I$11,0,10*ROW('Sanitation Data'!I66)),NA())</f>
        <v>#N/A</v>
      </c>
      <c r="AY72" s="96" t="e">
        <f ca="true">+IF(AND(ISNUMBER(OFFSET('Sanitation Data'!$I$12,0,10*ROW('Sanitation Data'!I66))),'Data Summary'!DN72="Yes"),OFFSET('Sanitation Data'!$I$12,0,10*ROW('Sanitation Data'!I66)),NA())</f>
        <v>#N/A</v>
      </c>
      <c r="AZ72" s="97" t="e">
        <f ca="true">+IF(AND(ISNUMBER(OFFSET('Hygiene Data'!$D$5,0,10*ROW('Hygiene Data'!D66))),'Data Summary'!DO72="Yes"),OFFSET('Hygiene Data'!$D$5,0,10*ROW('Hygiene Data'!D66)),NA())</f>
        <v>#N/A</v>
      </c>
      <c r="BA72" s="97" t="e">
        <f ca="true">+IF(AND(ISNUMBER(OFFSET('Hygiene Data'!$D$7,0,10*ROW('Hygiene Data'!D66))),'Data Summary'!DP72="Yes"),OFFSET('Hygiene Data'!$D$7,0,10*ROW('Hygiene Data'!D66)),NA())</f>
        <v>#N/A</v>
      </c>
      <c r="BB72" s="97" t="e">
        <f ca="true">+IF(AND(ISNUMBER(OFFSET('Hygiene Data'!$D$9,0,10*ROW('Hygiene Data'!D66))),'Data Summary'!DQ72="Yes"),OFFSET('Hygiene Data'!$D$9,0,10*ROW('Hygiene Data'!D66)),NA())</f>
        <v>#N/A</v>
      </c>
      <c r="BC72" s="97" t="e">
        <f ca="true">+IF(AND(ISNUMBER(OFFSET('Hygiene Data'!$E$5,0,10*ROW('Hygiene Data'!E66))),'Data Summary'!DR72="Yes"),OFFSET('Hygiene Data'!$E$5,0,10*ROW('Hygiene Data'!E66)),NA())</f>
        <v>#N/A</v>
      </c>
      <c r="BD72" s="97" t="e">
        <f ca="true">+IF(AND(ISNUMBER(OFFSET('Hygiene Data'!$E$7,0,10*ROW('Hygiene Data'!E66))),'Data Summary'!DS72="Yes"),OFFSET('Hygiene Data'!$E$7,0,10*ROW('Hygiene Data'!E66)),NA())</f>
        <v>#N/A</v>
      </c>
      <c r="BE72" s="97" t="e">
        <f ca="true">+IF(AND(ISNUMBER(OFFSET('Hygiene Data'!$E$9,0,10*ROW('Hygiene Data'!E66))),'Data Summary'!DT72="Yes"),OFFSET('Hygiene Data'!$E$9,0,10*ROW('Hygiene Data'!E66)),NA())</f>
        <v>#N/A</v>
      </c>
      <c r="BF72" s="97" t="e">
        <f ca="true">+IF(AND(ISNUMBER(OFFSET('Hygiene Data'!$F$5,0,10*ROW('Hygiene Data'!F66))),'Data Summary'!DU72="Yes"),OFFSET('Hygiene Data'!$F$5,0,10*ROW('Hygiene Data'!F66)),NA())</f>
        <v>#N/A</v>
      </c>
      <c r="BG72" s="97" t="e">
        <f ca="true">+IF(AND(ISNUMBER(OFFSET('Hygiene Data'!$F$7,0,10*ROW('Hygiene Data'!F66))),'Data Summary'!DV72="Yes"),OFFSET('Hygiene Data'!$F$7,0,10*ROW('Hygiene Data'!F66)),NA())</f>
        <v>#N/A</v>
      </c>
      <c r="BH72" s="97" t="e">
        <f ca="true">+IF(AND(ISNUMBER(OFFSET('Hygiene Data'!$F$9,0,10*ROW('Hygiene Data'!F66))),'Data Summary'!DW72="Yes"),OFFSET('Hygiene Data'!$F$9,0,10*ROW('Hygiene Data'!F66)),NA())</f>
        <v>#N/A</v>
      </c>
      <c r="BI72" s="97" t="e">
        <f ca="true">+IF(AND(ISNUMBER(OFFSET('Hygiene Data'!$G$5,0,10*ROW('Hygiene Data'!G66))),'Data Summary'!DX72="Yes"),OFFSET('Hygiene Data'!$G$5,0,10*ROW('Hygiene Data'!G66)),NA())</f>
        <v>#N/A</v>
      </c>
      <c r="BJ72" s="97" t="e">
        <f ca="true">+IF(AND(ISNUMBER(OFFSET('Hygiene Data'!$G$7,0,10*ROW('Hygiene Data'!G66))),'Data Summary'!DY72="Yes"),OFFSET('Hygiene Data'!$G$7,0,10*ROW('Hygiene Data'!G66)),NA())</f>
        <v>#N/A</v>
      </c>
      <c r="BK72" s="97" t="e">
        <f ca="true">+IF(AND(ISNUMBER(OFFSET('Hygiene Data'!$G$9,0,10*ROW('Hygiene Data'!G66))),'Data Summary'!DZ72="Yes"),OFFSET('Hygiene Data'!$G$9,0,10*ROW('Hygiene Data'!G66)),NA())</f>
        <v>#N/A</v>
      </c>
      <c r="BL72" s="97" t="e">
        <f ca="true">+IF(AND(ISNUMBER(OFFSET('Hygiene Data'!$H$5,0,10*ROW('Hygiene Data'!H66))),'Data Summary'!EA72="Yes"),OFFSET('Hygiene Data'!$H$5,0,10*ROW('Hygiene Data'!H66)),NA())</f>
        <v>#N/A</v>
      </c>
      <c r="BM72" s="97" t="e">
        <f ca="true">+IF(AND(ISNUMBER(OFFSET('Hygiene Data'!$H$7,0,10*ROW('Hygiene Data'!H66))),'Data Summary'!EB72="Yes"),OFFSET('Hygiene Data'!$H$7,0,10*ROW('Hygiene Data'!H66)),NA())</f>
        <v>#N/A</v>
      </c>
      <c r="BN72" s="97" t="e">
        <f ca="true">+IF(AND(ISNUMBER(OFFSET('Hygiene Data'!$H$9,0,10*ROW('Hygiene Data'!H66))),'Data Summary'!EC72="Yes"),OFFSET('Hygiene Data'!$H$9,0,10*ROW('Hygiene Data'!H66)),NA())</f>
        <v>#N/A</v>
      </c>
      <c r="BO72" s="97" t="e">
        <f ca="true">+IF(AND(ISNUMBER(OFFSET('Hygiene Data'!$I$5,0,10*ROW('Hygiene Data'!I66))),'Data Summary'!ED72="Yes"),OFFSET('Hygiene Data'!$I$5,0,10*ROW('Hygiene Data'!I66)),NA())</f>
        <v>#N/A</v>
      </c>
      <c r="BP72" s="97" t="e">
        <f ca="true">+IF(AND(ISNUMBER(OFFSET('Hygiene Data'!$I$7,0,10*ROW('Hygiene Data'!I66))),'Data Summary'!EE72="Yes"),OFFSET('Hygiene Data'!$I$7,0,10*ROW('Hygiene Data'!I66)),NA())</f>
        <v>#N/A</v>
      </c>
      <c r="BQ72" s="97"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6" t="str">
        <f ca="true">+IF(ISTEXT('Data Summary'!B73),'Data Summary'!B73,"")</f>
        <v/>
      </c>
      <c r="C73" s="330" t="e">
        <f ca="true">+VALUE('Data Summary'!C73)</f>
        <v>#VALUE!</v>
      </c>
      <c r="D73" s="95" t="e">
        <f ca="true">+IF(AND(ISNUMBER(OFFSET('Water Data'!$D$4,0,10*ROW('Water Data'!D67))),'Data Summary'!BS73="Yes"),100-OFFSET('Water Data'!$D$4,0,10*ROW('Water Data'!D67)),NA())</f>
        <v>#N/A</v>
      </c>
      <c r="E73" s="95" t="e">
        <f ca="true">+IF(AND(ISNUMBER(OFFSET('Water Data'!$D$6,0,10*ROW('Water Data'!D67))),'Data Summary'!BT73="Yes"),OFFSET('Water Data'!$D$6,0,10*ROW('Water Data'!D67)),NA())</f>
        <v>#N/A</v>
      </c>
      <c r="F73" s="95" t="e">
        <f ca="true">+IF(AND(ISNUMBER(OFFSET('Water Data'!$D$9,0,10*ROW('Water Data'!D67))),'Data Summary'!BU73="Yes"),OFFSET('Water Data'!$D$9,0,10*ROW('Water Data'!D67)),NA())</f>
        <v>#N/A</v>
      </c>
      <c r="G73" s="95" t="e">
        <f ca="true">+IF(AND(ISNUMBER(OFFSET('Water Data'!$E$4,0,10*ROW('Water Data'!E67))),'Data Summary'!BV73="Yes"),100-OFFSET('Water Data'!$E$4,0,10*ROW('Water Data'!E67)),NA())</f>
        <v>#N/A</v>
      </c>
      <c r="H73" s="95" t="e">
        <f ca="true">+IF(AND(ISNUMBER(OFFSET('Water Data'!$E$6,0,10*ROW('Water Data'!E67))),'Data Summary'!BW73="Yes"),OFFSET('Water Data'!$E$6,0,10*ROW('Water Data'!E67)),NA())</f>
        <v>#N/A</v>
      </c>
      <c r="I73" s="95" t="e">
        <f ca="true">+IF(AND(ISNUMBER(OFFSET('Water Data'!$E$9,0,10*ROW('Water Data'!E67))),'Data Summary'!BX73="Yes"),OFFSET('Water Data'!$E$9,0,10*ROW('Water Data'!E67)),NA())</f>
        <v>#N/A</v>
      </c>
      <c r="J73" s="95" t="e">
        <f ca="true">+IF(AND(ISNUMBER(OFFSET('Water Data'!$F$4,0,10*ROW('Water Data'!F67))),'Data Summary'!BY73="Yes"),100-OFFSET('Water Data'!$F$4,0,10*ROW('Water Data'!F67)),NA())</f>
        <v>#N/A</v>
      </c>
      <c r="K73" s="95" t="e">
        <f ca="true">+IF(AND(ISNUMBER(OFFSET('Water Data'!$F$6,0,10*ROW('Water Data'!F67))),'Data Summary'!BZ73="Yes"),OFFSET('Water Data'!$F$6,0,10*ROW('Water Data'!F67)),NA())</f>
        <v>#N/A</v>
      </c>
      <c r="L73" s="95" t="e">
        <f ca="true">+IF(AND(ISNUMBER(OFFSET('Water Data'!$F$9,0,10*ROW('Water Data'!F67))),'Data Summary'!CA73="Yes"),OFFSET('Water Data'!$F$9,0,10*ROW('Water Data'!F67)),NA())</f>
        <v>#N/A</v>
      </c>
      <c r="M73" s="95" t="e">
        <f ca="true">+IF(AND(ISNUMBER(OFFSET('Water Data'!$G$4,0,10*ROW('Water Data'!G67))),'Data Summary'!CB73="Yes"),100-OFFSET('Water Data'!$G$4,0,10*ROW('Water Data'!G67)),NA())</f>
        <v>#N/A</v>
      </c>
      <c r="N73" s="95" t="e">
        <f ca="true">+IF(AND(ISNUMBER(OFFSET('Water Data'!$G$6,0,10*ROW('Water Data'!G67))),'Data Summary'!CC73="Yes"),OFFSET('Water Data'!$G$6,0,10*ROW('Water Data'!G67)),NA())</f>
        <v>#N/A</v>
      </c>
      <c r="O73" s="95" t="e">
        <f ca="true">+IF(AND(ISNUMBER(OFFSET('Water Data'!$G$9,0,10*ROW('Water Data'!G67))),'Data Summary'!CD73="Yes"),OFFSET('Water Data'!$G$9,0,10*ROW('Water Data'!G67)),NA())</f>
        <v>#N/A</v>
      </c>
      <c r="P73" s="95" t="e">
        <f ca="true">+IF(AND(ISNUMBER(OFFSET('Water Data'!$H$4,0,10*ROW('Water Data'!H67))),'Data Summary'!CE73="Yes"),100-OFFSET('Water Data'!$H$4,0,10*ROW('Water Data'!H67)),NA())</f>
        <v>#N/A</v>
      </c>
      <c r="Q73" s="95" t="e">
        <f ca="true">+IF(AND(ISNUMBER(OFFSET('Water Data'!$H$6,0,10*ROW('Water Data'!H67))),'Data Summary'!CF73="Yes"),OFFSET('Water Data'!$H$6,0,10*ROW('Water Data'!H67)),NA())</f>
        <v>#N/A</v>
      </c>
      <c r="R73" s="95" t="e">
        <f ca="true">+IF(AND(ISNUMBER(OFFSET('Water Data'!$H$9,0,10*ROW('Water Data'!H67))),'Data Summary'!CG73="Yes"),OFFSET('Water Data'!$H$9,0,10*ROW('Water Data'!H67)),NA())</f>
        <v>#N/A</v>
      </c>
      <c r="S73" s="95" t="e">
        <f ca="true">+IF(AND(ISNUMBER(OFFSET('Water Data'!$I$4,0,10*ROW('Water Data'!I67))),'Data Summary'!CH73="Yes"),100-OFFSET('Water Data'!$I$4,0,10*ROW('Water Data'!I67)),NA())</f>
        <v>#N/A</v>
      </c>
      <c r="T73" s="95" t="e">
        <f ca="true">+IF(AND(ISNUMBER(OFFSET('Water Data'!$I$6,0,10*ROW('Water Data'!I67))),'Data Summary'!CI73="Yes"),OFFSET('Water Data'!$I$6,0,10*ROW('Water Data'!I67)),NA())</f>
        <v>#N/A</v>
      </c>
      <c r="U73" s="95" t="e">
        <f ca="true">+IF(AND(ISNUMBER(OFFSET('Water Data'!$I$9,0,10*ROW('Water Data'!I67))),'Data Summary'!CJ73="Yes"),OFFSET('Water Data'!$I$9,0,10*ROW('Water Data'!I67)),NA())</f>
        <v>#N/A</v>
      </c>
      <c r="V73" s="96" t="e">
        <f ca="true">+IF(AND(ISNUMBER(OFFSET('Sanitation Data'!$D$4,0,10*ROW('Sanitation Data'!D67))),'Data Summary'!CK73="Yes"),100-OFFSET('Sanitation Data'!$D$4,0,10*ROW('Sanitation Data'!D67)),NA())</f>
        <v>#N/A</v>
      </c>
      <c r="W73" s="96" t="e">
        <f ca="true">+IF(AND(ISNUMBER(OFFSET('Sanitation Data'!$D$6,0,10*ROW('Sanitation Data'!D67))),'Data Summary'!CL73="Yes"),OFFSET('Sanitation Data'!$D$6,0,10*ROW('Sanitation Data'!D67)),NA())</f>
        <v>#N/A</v>
      </c>
      <c r="X73" s="96" t="e">
        <f ca="true">+IF(AND(ISNUMBER(OFFSET('Sanitation Data'!$D$10,0,10*ROW('Sanitation Data'!D67))),'Data Summary'!CM73="Yes"),OFFSET('Sanitation Data'!$D$10,0,10*ROW('Sanitation Data'!D67)),NA())</f>
        <v>#N/A</v>
      </c>
      <c r="Y73" s="96" t="e">
        <f ca="true">+IF(AND(ISNUMBER(OFFSET('Sanitation Data'!$D$11,0,10*ROW('Sanitation Data'!D67))),'Data Summary'!CN73="Yes"),OFFSET('Sanitation Data'!$D$11,0,10*ROW('Sanitation Data'!D67)),NA())</f>
        <v>#N/A</v>
      </c>
      <c r="Z73" s="96" t="e">
        <f ca="true">+IF(AND(ISNUMBER(OFFSET('Sanitation Data'!$D$12,0,10*ROW('Sanitation Data'!D67))),'Data Summary'!CO73="Yes"),OFFSET('Sanitation Data'!$D$12,0,10*ROW('Sanitation Data'!D67)),NA())</f>
        <v>#N/A</v>
      </c>
      <c r="AA73" s="96" t="e">
        <f ca="true">+IF(AND(ISNUMBER(OFFSET('Sanitation Data'!$E$4,0,10*ROW('Sanitation Data'!E67))),'Data Summary'!CP73="Yes"),100-OFFSET('Sanitation Data'!$E$4,0,10*ROW('Sanitation Data'!E67)),NA())</f>
        <v>#N/A</v>
      </c>
      <c r="AB73" s="96" t="e">
        <f ca="true">+IF(AND(ISNUMBER(OFFSET('Sanitation Data'!$E$6,0,10*ROW('Sanitation Data'!E67))),'Data Summary'!CQ73="Yes"),OFFSET('Sanitation Data'!$E$6,0,10*ROW('Sanitation Data'!E67)),NA())</f>
        <v>#N/A</v>
      </c>
      <c r="AC73" s="96" t="e">
        <f ca="true">+IF(AND(ISNUMBER(OFFSET('Sanitation Data'!$E$10,0,10*ROW('Sanitation Data'!E67))),'Data Summary'!CR73="Yes"),OFFSET('Sanitation Data'!$E$10,0,10*ROW('Sanitation Data'!E67)),NA())</f>
        <v>#N/A</v>
      </c>
      <c r="AD73" s="96" t="e">
        <f ca="true">+IF(AND(ISNUMBER(OFFSET('Sanitation Data'!$E$11,0,10*ROW('Sanitation Data'!E67))),'Data Summary'!CS73="Yes"),OFFSET('Sanitation Data'!$E$11,0,10*ROW('Sanitation Data'!E67)),NA())</f>
        <v>#N/A</v>
      </c>
      <c r="AE73" s="96" t="e">
        <f ca="true">+IF(AND(ISNUMBER(OFFSET('Sanitation Data'!$E$12,0,10*ROW('Sanitation Data'!E67))),'Data Summary'!CT73="Yes"),OFFSET('Sanitation Data'!$E$12,0,10*ROW('Sanitation Data'!E67)),NA())</f>
        <v>#N/A</v>
      </c>
      <c r="AF73" s="96" t="e">
        <f ca="true">+IF(AND(ISNUMBER(OFFSET('Sanitation Data'!$F$4,0,10*ROW('Sanitation Data'!F67))),'Data Summary'!CU73="Yes"),100-OFFSET('Sanitation Data'!$F$4,0,10*ROW('Sanitation Data'!F67)),NA())</f>
        <v>#N/A</v>
      </c>
      <c r="AG73" s="96" t="e">
        <f ca="true">+IF(AND(ISNUMBER(OFFSET('Sanitation Data'!$F$6,0,10*ROW('Sanitation Data'!F67))),'Data Summary'!CV73="Yes"),OFFSET('Sanitation Data'!$F$6,0,10*ROW('Sanitation Data'!F67)),NA())</f>
        <v>#N/A</v>
      </c>
      <c r="AH73" s="96" t="e">
        <f ca="true">+IF(AND(ISNUMBER(OFFSET('Sanitation Data'!$F$10,0,10*ROW('Sanitation Data'!F67))),'Data Summary'!CW73="Yes"),OFFSET('Sanitation Data'!$F$10,0,10*ROW('Sanitation Data'!F67)),NA())</f>
        <v>#N/A</v>
      </c>
      <c r="AI73" s="96" t="e">
        <f ca="true">+IF(AND(ISNUMBER(OFFSET('Sanitation Data'!$F$11,0,10*ROW('Sanitation Data'!F67))),'Data Summary'!CX73="Yes"),OFFSET('Sanitation Data'!$F$11,0,10*ROW('Sanitation Data'!F67)),NA())</f>
        <v>#N/A</v>
      </c>
      <c r="AJ73" s="96" t="e">
        <f ca="true">+IF(AND(ISNUMBER(OFFSET('Sanitation Data'!$F$12,0,10*ROW('Sanitation Data'!F67))),'Data Summary'!CY73="Yes"),OFFSET('Sanitation Data'!$F$12,0,10*ROW('Sanitation Data'!F67)),NA())</f>
        <v>#N/A</v>
      </c>
      <c r="AK73" s="96" t="e">
        <f ca="true">+IF(AND(ISNUMBER(OFFSET('Sanitation Data'!$G$4,0,10*ROW('Sanitation Data'!G67))),'Data Summary'!CZ73="Yes"),100-OFFSET('Sanitation Data'!$G$4,0,10*ROW('Sanitation Data'!G67)),NA())</f>
        <v>#N/A</v>
      </c>
      <c r="AL73" s="96" t="e">
        <f ca="true">+IF(AND(ISNUMBER(OFFSET('Sanitation Data'!$G$6,0,10*ROW('Sanitation Data'!G67))),'Data Summary'!DA73="Yes"),OFFSET('Sanitation Data'!$G$6,0,10*ROW('Sanitation Data'!G67)),NA())</f>
        <v>#N/A</v>
      </c>
      <c r="AM73" s="96" t="e">
        <f ca="true">+IF(AND(ISNUMBER(OFFSET('Sanitation Data'!$G$10,0,10*ROW('Sanitation Data'!G67))),'Data Summary'!DB73="Yes"),OFFSET('Sanitation Data'!$G$10,0,10*ROW('Sanitation Data'!G67)),NA())</f>
        <v>#N/A</v>
      </c>
      <c r="AN73" s="96" t="e">
        <f ca="true">+IF(AND(ISNUMBER(OFFSET('Sanitation Data'!$G$11,0,10*ROW('Sanitation Data'!G67))),'Data Summary'!DC73="Yes"),OFFSET('Sanitation Data'!$G$11,0,10*ROW('Sanitation Data'!G67)),NA())</f>
        <v>#N/A</v>
      </c>
      <c r="AO73" s="96" t="e">
        <f ca="true">+IF(AND(ISNUMBER(OFFSET('Sanitation Data'!$G$12,0,10*ROW('Sanitation Data'!G67))),'Data Summary'!DD73="Yes"),OFFSET('Sanitation Data'!$G$12,0,10*ROW('Sanitation Data'!G67)),NA())</f>
        <v>#N/A</v>
      </c>
      <c r="AP73" s="96" t="e">
        <f ca="true">+IF(AND(ISNUMBER(OFFSET('Sanitation Data'!$H$4,0,10*ROW('Sanitation Data'!H67))),'Data Summary'!DE73="Yes"),100-OFFSET('Sanitation Data'!$H$4,0,10*ROW('Sanitation Data'!H67)),NA())</f>
        <v>#N/A</v>
      </c>
      <c r="AQ73" s="96" t="e">
        <f ca="true">+IF(AND(ISNUMBER(OFFSET('Sanitation Data'!$H$6,0,10*ROW('Sanitation Data'!H67))),'Data Summary'!DF73="Yes"),OFFSET('Sanitation Data'!$H$6,0,10*ROW('Sanitation Data'!H67)),NA())</f>
        <v>#N/A</v>
      </c>
      <c r="AR73" s="96" t="e">
        <f ca="true">+IF(AND(ISNUMBER(OFFSET('Sanitation Data'!$H$10,0,10*ROW('Sanitation Data'!H67))),'Data Summary'!DG73="Yes"),OFFSET('Sanitation Data'!$H$10,0,10*ROW('Sanitation Data'!H67)),NA())</f>
        <v>#N/A</v>
      </c>
      <c r="AS73" s="96" t="e">
        <f ca="true">+IF(AND(ISNUMBER(OFFSET('Sanitation Data'!$H$11,0,10*ROW('Sanitation Data'!H67))),'Data Summary'!DH73="Yes"),OFFSET('Sanitation Data'!$H$11,0,10*ROW('Sanitation Data'!H67)),NA())</f>
        <v>#N/A</v>
      </c>
      <c r="AT73" s="96" t="e">
        <f ca="true">+IF(AND(ISNUMBER(OFFSET('Sanitation Data'!$H$12,0,10*ROW('Sanitation Data'!H67))),'Data Summary'!DI73="Yes"),OFFSET('Sanitation Data'!$H$12,0,10*ROW('Sanitation Data'!H67)),NA())</f>
        <v>#N/A</v>
      </c>
      <c r="AU73" s="96" t="e">
        <f ca="true">+IF(AND(ISNUMBER(OFFSET('Sanitation Data'!$I$4,0,10*ROW('Sanitation Data'!I67))),'Data Summary'!DJ73="Yes"),100-OFFSET('Sanitation Data'!$I$4,0,10*ROW('Sanitation Data'!I67)),NA())</f>
        <v>#N/A</v>
      </c>
      <c r="AV73" s="96" t="e">
        <f ca="true">+IF(AND(ISNUMBER(OFFSET('Sanitation Data'!$I$6,0,10*ROW('Sanitation Data'!I67))),'Data Summary'!DK73="Yes"),OFFSET('Sanitation Data'!$I$6,0,10*ROW('Sanitation Data'!I67)),NA())</f>
        <v>#N/A</v>
      </c>
      <c r="AW73" s="96" t="e">
        <f ca="true">+IF(AND(ISNUMBER(OFFSET('Sanitation Data'!$I$10,0,10*ROW('Sanitation Data'!I67))),'Data Summary'!DL73="Yes"),OFFSET('Sanitation Data'!$I$10,0,10*ROW('Sanitation Data'!I67)),NA())</f>
        <v>#N/A</v>
      </c>
      <c r="AX73" s="96" t="e">
        <f ca="true">+IF(AND(ISNUMBER(OFFSET('Sanitation Data'!$I$11,0,10*ROW('Sanitation Data'!I67))),'Data Summary'!DM73="Yes"),OFFSET('Sanitation Data'!$I$11,0,10*ROW('Sanitation Data'!I67)),NA())</f>
        <v>#N/A</v>
      </c>
      <c r="AY73" s="96" t="e">
        <f ca="true">+IF(AND(ISNUMBER(OFFSET('Sanitation Data'!$I$12,0,10*ROW('Sanitation Data'!I67))),'Data Summary'!DN73="Yes"),OFFSET('Sanitation Data'!$I$12,0,10*ROW('Sanitation Data'!I67)),NA())</f>
        <v>#N/A</v>
      </c>
      <c r="AZ73" s="97" t="e">
        <f ca="true">+IF(AND(ISNUMBER(OFFSET('Hygiene Data'!$D$5,0,10*ROW('Hygiene Data'!D67))),'Data Summary'!DO73="Yes"),OFFSET('Hygiene Data'!$D$5,0,10*ROW('Hygiene Data'!D67)),NA())</f>
        <v>#N/A</v>
      </c>
      <c r="BA73" s="97" t="e">
        <f ca="true">+IF(AND(ISNUMBER(OFFSET('Hygiene Data'!$D$7,0,10*ROW('Hygiene Data'!D67))),'Data Summary'!DP73="Yes"),OFFSET('Hygiene Data'!$D$7,0,10*ROW('Hygiene Data'!D67)),NA())</f>
        <v>#N/A</v>
      </c>
      <c r="BB73" s="97" t="e">
        <f ca="true">+IF(AND(ISNUMBER(OFFSET('Hygiene Data'!$D$9,0,10*ROW('Hygiene Data'!D67))),'Data Summary'!DQ73="Yes"),OFFSET('Hygiene Data'!$D$9,0,10*ROW('Hygiene Data'!D67)),NA())</f>
        <v>#N/A</v>
      </c>
      <c r="BC73" s="97" t="e">
        <f ca="true">+IF(AND(ISNUMBER(OFFSET('Hygiene Data'!$E$5,0,10*ROW('Hygiene Data'!E67))),'Data Summary'!DR73="Yes"),OFFSET('Hygiene Data'!$E$5,0,10*ROW('Hygiene Data'!E67)),NA())</f>
        <v>#N/A</v>
      </c>
      <c r="BD73" s="97" t="e">
        <f ca="true">+IF(AND(ISNUMBER(OFFSET('Hygiene Data'!$E$7,0,10*ROW('Hygiene Data'!E67))),'Data Summary'!DS73="Yes"),OFFSET('Hygiene Data'!$E$7,0,10*ROW('Hygiene Data'!E67)),NA())</f>
        <v>#N/A</v>
      </c>
      <c r="BE73" s="97" t="e">
        <f ca="true">+IF(AND(ISNUMBER(OFFSET('Hygiene Data'!$E$9,0,10*ROW('Hygiene Data'!E67))),'Data Summary'!DT73="Yes"),OFFSET('Hygiene Data'!$E$9,0,10*ROW('Hygiene Data'!E67)),NA())</f>
        <v>#N/A</v>
      </c>
      <c r="BF73" s="97" t="e">
        <f ca="true">+IF(AND(ISNUMBER(OFFSET('Hygiene Data'!$F$5,0,10*ROW('Hygiene Data'!F67))),'Data Summary'!DU73="Yes"),OFFSET('Hygiene Data'!$F$5,0,10*ROW('Hygiene Data'!F67)),NA())</f>
        <v>#N/A</v>
      </c>
      <c r="BG73" s="97" t="e">
        <f ca="true">+IF(AND(ISNUMBER(OFFSET('Hygiene Data'!$F$7,0,10*ROW('Hygiene Data'!F67))),'Data Summary'!DV73="Yes"),OFFSET('Hygiene Data'!$F$7,0,10*ROW('Hygiene Data'!F67)),NA())</f>
        <v>#N/A</v>
      </c>
      <c r="BH73" s="97" t="e">
        <f ca="true">+IF(AND(ISNUMBER(OFFSET('Hygiene Data'!$F$9,0,10*ROW('Hygiene Data'!F67))),'Data Summary'!DW73="Yes"),OFFSET('Hygiene Data'!$F$9,0,10*ROW('Hygiene Data'!F67)),NA())</f>
        <v>#N/A</v>
      </c>
      <c r="BI73" s="97" t="e">
        <f ca="true">+IF(AND(ISNUMBER(OFFSET('Hygiene Data'!$G$5,0,10*ROW('Hygiene Data'!G67))),'Data Summary'!DX73="Yes"),OFFSET('Hygiene Data'!$G$5,0,10*ROW('Hygiene Data'!G67)),NA())</f>
        <v>#N/A</v>
      </c>
      <c r="BJ73" s="97" t="e">
        <f ca="true">+IF(AND(ISNUMBER(OFFSET('Hygiene Data'!$G$7,0,10*ROW('Hygiene Data'!G67))),'Data Summary'!DY73="Yes"),OFFSET('Hygiene Data'!$G$7,0,10*ROW('Hygiene Data'!G67)),NA())</f>
        <v>#N/A</v>
      </c>
      <c r="BK73" s="97" t="e">
        <f ca="true">+IF(AND(ISNUMBER(OFFSET('Hygiene Data'!$G$9,0,10*ROW('Hygiene Data'!G67))),'Data Summary'!DZ73="Yes"),OFFSET('Hygiene Data'!$G$9,0,10*ROW('Hygiene Data'!G67)),NA())</f>
        <v>#N/A</v>
      </c>
      <c r="BL73" s="97" t="e">
        <f ca="true">+IF(AND(ISNUMBER(OFFSET('Hygiene Data'!$H$5,0,10*ROW('Hygiene Data'!H67))),'Data Summary'!EA73="Yes"),OFFSET('Hygiene Data'!$H$5,0,10*ROW('Hygiene Data'!H67)),NA())</f>
        <v>#N/A</v>
      </c>
      <c r="BM73" s="97" t="e">
        <f ca="true">+IF(AND(ISNUMBER(OFFSET('Hygiene Data'!$H$7,0,10*ROW('Hygiene Data'!H67))),'Data Summary'!EB73="Yes"),OFFSET('Hygiene Data'!$H$7,0,10*ROW('Hygiene Data'!H67)),NA())</f>
        <v>#N/A</v>
      </c>
      <c r="BN73" s="97" t="e">
        <f ca="true">+IF(AND(ISNUMBER(OFFSET('Hygiene Data'!$H$9,0,10*ROW('Hygiene Data'!H67))),'Data Summary'!EC73="Yes"),OFFSET('Hygiene Data'!$H$9,0,10*ROW('Hygiene Data'!H67)),NA())</f>
        <v>#N/A</v>
      </c>
      <c r="BO73" s="97" t="e">
        <f ca="true">+IF(AND(ISNUMBER(OFFSET('Hygiene Data'!$I$5,0,10*ROW('Hygiene Data'!I67))),'Data Summary'!ED73="Yes"),OFFSET('Hygiene Data'!$I$5,0,10*ROW('Hygiene Data'!I67)),NA())</f>
        <v>#N/A</v>
      </c>
      <c r="BP73" s="97" t="e">
        <f ca="true">+IF(AND(ISNUMBER(OFFSET('Hygiene Data'!$I$7,0,10*ROW('Hygiene Data'!I67))),'Data Summary'!EE73="Yes"),OFFSET('Hygiene Data'!$I$7,0,10*ROW('Hygiene Data'!I67)),NA())</f>
        <v>#N/A</v>
      </c>
      <c r="BQ73" s="97"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6" t="str">
        <f ca="true">+IF(ISTEXT('Data Summary'!B74),'Data Summary'!B74,"")</f>
        <v/>
      </c>
      <c r="C74" s="330" t="e">
        <f ca="true">+VALUE('Data Summary'!C74)</f>
        <v>#VALUE!</v>
      </c>
      <c r="D74" s="95" t="e">
        <f ca="true">+IF(AND(ISNUMBER(OFFSET('Water Data'!$D$4,0,10*ROW('Water Data'!D68))),'Data Summary'!BS74="Yes"),100-OFFSET('Water Data'!$D$4,0,10*ROW('Water Data'!D68)),NA())</f>
        <v>#N/A</v>
      </c>
      <c r="E74" s="95" t="e">
        <f ca="true">+IF(AND(ISNUMBER(OFFSET('Water Data'!$D$6,0,10*ROW('Water Data'!D68))),'Data Summary'!BT74="Yes"),OFFSET('Water Data'!$D$6,0,10*ROW('Water Data'!D68)),NA())</f>
        <v>#N/A</v>
      </c>
      <c r="F74" s="95" t="e">
        <f ca="true">+IF(AND(ISNUMBER(OFFSET('Water Data'!$D$9,0,10*ROW('Water Data'!D68))),'Data Summary'!BU74="Yes"),OFFSET('Water Data'!$D$9,0,10*ROW('Water Data'!D68)),NA())</f>
        <v>#N/A</v>
      </c>
      <c r="G74" s="95" t="e">
        <f ca="true">+IF(AND(ISNUMBER(OFFSET('Water Data'!$E$4,0,10*ROW('Water Data'!E68))),'Data Summary'!BV74="Yes"),100-OFFSET('Water Data'!$E$4,0,10*ROW('Water Data'!E68)),NA())</f>
        <v>#N/A</v>
      </c>
      <c r="H74" s="95" t="e">
        <f ca="true">+IF(AND(ISNUMBER(OFFSET('Water Data'!$E$6,0,10*ROW('Water Data'!E68))),'Data Summary'!BW74="Yes"),OFFSET('Water Data'!$E$6,0,10*ROW('Water Data'!E68)),NA())</f>
        <v>#N/A</v>
      </c>
      <c r="I74" s="95" t="e">
        <f ca="true">+IF(AND(ISNUMBER(OFFSET('Water Data'!$E$9,0,10*ROW('Water Data'!E68))),'Data Summary'!BX74="Yes"),OFFSET('Water Data'!$E$9,0,10*ROW('Water Data'!E68)),NA())</f>
        <v>#N/A</v>
      </c>
      <c r="J74" s="95" t="e">
        <f ca="true">+IF(AND(ISNUMBER(OFFSET('Water Data'!$F$4,0,10*ROW('Water Data'!F68))),'Data Summary'!BY74="Yes"),100-OFFSET('Water Data'!$F$4,0,10*ROW('Water Data'!F68)),NA())</f>
        <v>#N/A</v>
      </c>
      <c r="K74" s="95" t="e">
        <f ca="true">+IF(AND(ISNUMBER(OFFSET('Water Data'!$F$6,0,10*ROW('Water Data'!F68))),'Data Summary'!BZ74="Yes"),OFFSET('Water Data'!$F$6,0,10*ROW('Water Data'!F68)),NA())</f>
        <v>#N/A</v>
      </c>
      <c r="L74" s="95" t="e">
        <f ca="true">+IF(AND(ISNUMBER(OFFSET('Water Data'!$F$9,0,10*ROW('Water Data'!F68))),'Data Summary'!CA74="Yes"),OFFSET('Water Data'!$F$9,0,10*ROW('Water Data'!F68)),NA())</f>
        <v>#N/A</v>
      </c>
      <c r="M74" s="95" t="e">
        <f ca="true">+IF(AND(ISNUMBER(OFFSET('Water Data'!$G$4,0,10*ROW('Water Data'!G68))),'Data Summary'!CB74="Yes"),100-OFFSET('Water Data'!$G$4,0,10*ROW('Water Data'!G68)),NA())</f>
        <v>#N/A</v>
      </c>
      <c r="N74" s="95" t="e">
        <f ca="true">+IF(AND(ISNUMBER(OFFSET('Water Data'!$G$6,0,10*ROW('Water Data'!G68))),'Data Summary'!CC74="Yes"),OFFSET('Water Data'!$G$6,0,10*ROW('Water Data'!G68)),NA())</f>
        <v>#N/A</v>
      </c>
      <c r="O74" s="95" t="e">
        <f ca="true">+IF(AND(ISNUMBER(OFFSET('Water Data'!$G$9,0,10*ROW('Water Data'!G68))),'Data Summary'!CD74="Yes"),OFFSET('Water Data'!$G$9,0,10*ROW('Water Data'!G68)),NA())</f>
        <v>#N/A</v>
      </c>
      <c r="P74" s="95" t="e">
        <f ca="true">+IF(AND(ISNUMBER(OFFSET('Water Data'!$H$4,0,10*ROW('Water Data'!H68))),'Data Summary'!CE74="Yes"),100-OFFSET('Water Data'!$H$4,0,10*ROW('Water Data'!H68)),NA())</f>
        <v>#N/A</v>
      </c>
      <c r="Q74" s="95" t="e">
        <f ca="true">+IF(AND(ISNUMBER(OFFSET('Water Data'!$H$6,0,10*ROW('Water Data'!H68))),'Data Summary'!CF74="Yes"),OFFSET('Water Data'!$H$6,0,10*ROW('Water Data'!H68)),NA())</f>
        <v>#N/A</v>
      </c>
      <c r="R74" s="95" t="e">
        <f ca="true">+IF(AND(ISNUMBER(OFFSET('Water Data'!$H$9,0,10*ROW('Water Data'!H68))),'Data Summary'!CG74="Yes"),OFFSET('Water Data'!$H$9,0,10*ROW('Water Data'!H68)),NA())</f>
        <v>#N/A</v>
      </c>
      <c r="S74" s="95" t="e">
        <f ca="true">+IF(AND(ISNUMBER(OFFSET('Water Data'!$I$4,0,10*ROW('Water Data'!I68))),'Data Summary'!CH74="Yes"),100-OFFSET('Water Data'!$I$4,0,10*ROW('Water Data'!I68)),NA())</f>
        <v>#N/A</v>
      </c>
      <c r="T74" s="95" t="e">
        <f ca="true">+IF(AND(ISNUMBER(OFFSET('Water Data'!$I$6,0,10*ROW('Water Data'!I68))),'Data Summary'!CI74="Yes"),OFFSET('Water Data'!$I$6,0,10*ROW('Water Data'!I68)),NA())</f>
        <v>#N/A</v>
      </c>
      <c r="U74" s="95" t="e">
        <f ca="true">+IF(AND(ISNUMBER(OFFSET('Water Data'!$I$9,0,10*ROW('Water Data'!I68))),'Data Summary'!CJ74="Yes"),OFFSET('Water Data'!$I$9,0,10*ROW('Water Data'!I68)),NA())</f>
        <v>#N/A</v>
      </c>
      <c r="V74" s="96" t="e">
        <f ca="true">+IF(AND(ISNUMBER(OFFSET('Sanitation Data'!$D$4,0,10*ROW('Sanitation Data'!D68))),'Data Summary'!CK74="Yes"),100-OFFSET('Sanitation Data'!$D$4,0,10*ROW('Sanitation Data'!D68)),NA())</f>
        <v>#N/A</v>
      </c>
      <c r="W74" s="96" t="e">
        <f ca="true">+IF(AND(ISNUMBER(OFFSET('Sanitation Data'!$D$6,0,10*ROW('Sanitation Data'!D68))),'Data Summary'!CL74="Yes"),OFFSET('Sanitation Data'!$D$6,0,10*ROW('Sanitation Data'!D68)),NA())</f>
        <v>#N/A</v>
      </c>
      <c r="X74" s="96" t="e">
        <f ca="true">+IF(AND(ISNUMBER(OFFSET('Sanitation Data'!$D$10,0,10*ROW('Sanitation Data'!D68))),'Data Summary'!CM74="Yes"),OFFSET('Sanitation Data'!$D$10,0,10*ROW('Sanitation Data'!D68)),NA())</f>
        <v>#N/A</v>
      </c>
      <c r="Y74" s="96" t="e">
        <f ca="true">+IF(AND(ISNUMBER(OFFSET('Sanitation Data'!$D$11,0,10*ROW('Sanitation Data'!D68))),'Data Summary'!CN74="Yes"),OFFSET('Sanitation Data'!$D$11,0,10*ROW('Sanitation Data'!D68)),NA())</f>
        <v>#N/A</v>
      </c>
      <c r="Z74" s="96" t="e">
        <f ca="true">+IF(AND(ISNUMBER(OFFSET('Sanitation Data'!$D$12,0,10*ROW('Sanitation Data'!D68))),'Data Summary'!CO74="Yes"),OFFSET('Sanitation Data'!$D$12,0,10*ROW('Sanitation Data'!D68)),NA())</f>
        <v>#N/A</v>
      </c>
      <c r="AA74" s="96" t="e">
        <f ca="true">+IF(AND(ISNUMBER(OFFSET('Sanitation Data'!$E$4,0,10*ROW('Sanitation Data'!E68))),'Data Summary'!CP74="Yes"),100-OFFSET('Sanitation Data'!$E$4,0,10*ROW('Sanitation Data'!E68)),NA())</f>
        <v>#N/A</v>
      </c>
      <c r="AB74" s="96" t="e">
        <f ca="true">+IF(AND(ISNUMBER(OFFSET('Sanitation Data'!$E$6,0,10*ROW('Sanitation Data'!E68))),'Data Summary'!CQ74="Yes"),OFFSET('Sanitation Data'!$E$6,0,10*ROW('Sanitation Data'!E68)),NA())</f>
        <v>#N/A</v>
      </c>
      <c r="AC74" s="96" t="e">
        <f ca="true">+IF(AND(ISNUMBER(OFFSET('Sanitation Data'!$E$10,0,10*ROW('Sanitation Data'!E68))),'Data Summary'!CR74="Yes"),OFFSET('Sanitation Data'!$E$10,0,10*ROW('Sanitation Data'!E68)),NA())</f>
        <v>#N/A</v>
      </c>
      <c r="AD74" s="96" t="e">
        <f ca="true">+IF(AND(ISNUMBER(OFFSET('Sanitation Data'!$E$11,0,10*ROW('Sanitation Data'!E68))),'Data Summary'!CS74="Yes"),OFFSET('Sanitation Data'!$E$11,0,10*ROW('Sanitation Data'!E68)),NA())</f>
        <v>#N/A</v>
      </c>
      <c r="AE74" s="96" t="e">
        <f ca="true">+IF(AND(ISNUMBER(OFFSET('Sanitation Data'!$E$12,0,10*ROW('Sanitation Data'!E68))),'Data Summary'!CT74="Yes"),OFFSET('Sanitation Data'!$E$12,0,10*ROW('Sanitation Data'!E68)),NA())</f>
        <v>#N/A</v>
      </c>
      <c r="AF74" s="96" t="e">
        <f ca="true">+IF(AND(ISNUMBER(OFFSET('Sanitation Data'!$F$4,0,10*ROW('Sanitation Data'!F68))),'Data Summary'!CU74="Yes"),100-OFFSET('Sanitation Data'!$F$4,0,10*ROW('Sanitation Data'!F68)),NA())</f>
        <v>#N/A</v>
      </c>
      <c r="AG74" s="96" t="e">
        <f ca="true">+IF(AND(ISNUMBER(OFFSET('Sanitation Data'!$F$6,0,10*ROW('Sanitation Data'!F68))),'Data Summary'!CV74="Yes"),OFFSET('Sanitation Data'!$F$6,0,10*ROW('Sanitation Data'!F68)),NA())</f>
        <v>#N/A</v>
      </c>
      <c r="AH74" s="96" t="e">
        <f ca="true">+IF(AND(ISNUMBER(OFFSET('Sanitation Data'!$F$10,0,10*ROW('Sanitation Data'!F68))),'Data Summary'!CW74="Yes"),OFFSET('Sanitation Data'!$F$10,0,10*ROW('Sanitation Data'!F68)),NA())</f>
        <v>#N/A</v>
      </c>
      <c r="AI74" s="96" t="e">
        <f ca="true">+IF(AND(ISNUMBER(OFFSET('Sanitation Data'!$F$11,0,10*ROW('Sanitation Data'!F68))),'Data Summary'!CX74="Yes"),OFFSET('Sanitation Data'!$F$11,0,10*ROW('Sanitation Data'!F68)),NA())</f>
        <v>#N/A</v>
      </c>
      <c r="AJ74" s="96" t="e">
        <f ca="true">+IF(AND(ISNUMBER(OFFSET('Sanitation Data'!$F$12,0,10*ROW('Sanitation Data'!F68))),'Data Summary'!CY74="Yes"),OFFSET('Sanitation Data'!$F$12,0,10*ROW('Sanitation Data'!F68)),NA())</f>
        <v>#N/A</v>
      </c>
      <c r="AK74" s="96" t="e">
        <f ca="true">+IF(AND(ISNUMBER(OFFSET('Sanitation Data'!$G$4,0,10*ROW('Sanitation Data'!G68))),'Data Summary'!CZ74="Yes"),100-OFFSET('Sanitation Data'!$G$4,0,10*ROW('Sanitation Data'!G68)),NA())</f>
        <v>#N/A</v>
      </c>
      <c r="AL74" s="96" t="e">
        <f ca="true">+IF(AND(ISNUMBER(OFFSET('Sanitation Data'!$G$6,0,10*ROW('Sanitation Data'!G68))),'Data Summary'!DA74="Yes"),OFFSET('Sanitation Data'!$G$6,0,10*ROW('Sanitation Data'!G68)),NA())</f>
        <v>#N/A</v>
      </c>
      <c r="AM74" s="96" t="e">
        <f ca="true">+IF(AND(ISNUMBER(OFFSET('Sanitation Data'!$G$10,0,10*ROW('Sanitation Data'!G68))),'Data Summary'!DB74="Yes"),OFFSET('Sanitation Data'!$G$10,0,10*ROW('Sanitation Data'!G68)),NA())</f>
        <v>#N/A</v>
      </c>
      <c r="AN74" s="96" t="e">
        <f ca="true">+IF(AND(ISNUMBER(OFFSET('Sanitation Data'!$G$11,0,10*ROW('Sanitation Data'!G68))),'Data Summary'!DC74="Yes"),OFFSET('Sanitation Data'!$G$11,0,10*ROW('Sanitation Data'!G68)),NA())</f>
        <v>#N/A</v>
      </c>
      <c r="AO74" s="96" t="e">
        <f ca="true">+IF(AND(ISNUMBER(OFFSET('Sanitation Data'!$G$12,0,10*ROW('Sanitation Data'!G68))),'Data Summary'!DD74="Yes"),OFFSET('Sanitation Data'!$G$12,0,10*ROW('Sanitation Data'!G68)),NA())</f>
        <v>#N/A</v>
      </c>
      <c r="AP74" s="96" t="e">
        <f ca="true">+IF(AND(ISNUMBER(OFFSET('Sanitation Data'!$H$4,0,10*ROW('Sanitation Data'!H68))),'Data Summary'!DE74="Yes"),100-OFFSET('Sanitation Data'!$H$4,0,10*ROW('Sanitation Data'!H68)),NA())</f>
        <v>#N/A</v>
      </c>
      <c r="AQ74" s="96" t="e">
        <f ca="true">+IF(AND(ISNUMBER(OFFSET('Sanitation Data'!$H$6,0,10*ROW('Sanitation Data'!H68))),'Data Summary'!DF74="Yes"),OFFSET('Sanitation Data'!$H$6,0,10*ROW('Sanitation Data'!H68)),NA())</f>
        <v>#N/A</v>
      </c>
      <c r="AR74" s="96" t="e">
        <f ca="true">+IF(AND(ISNUMBER(OFFSET('Sanitation Data'!$H$10,0,10*ROW('Sanitation Data'!H68))),'Data Summary'!DG74="Yes"),OFFSET('Sanitation Data'!$H$10,0,10*ROW('Sanitation Data'!H68)),NA())</f>
        <v>#N/A</v>
      </c>
      <c r="AS74" s="96" t="e">
        <f ca="true">+IF(AND(ISNUMBER(OFFSET('Sanitation Data'!$H$11,0,10*ROW('Sanitation Data'!H68))),'Data Summary'!DH74="Yes"),OFFSET('Sanitation Data'!$H$11,0,10*ROW('Sanitation Data'!H68)),NA())</f>
        <v>#N/A</v>
      </c>
      <c r="AT74" s="96" t="e">
        <f ca="true">+IF(AND(ISNUMBER(OFFSET('Sanitation Data'!$H$12,0,10*ROW('Sanitation Data'!H68))),'Data Summary'!DI74="Yes"),OFFSET('Sanitation Data'!$H$12,0,10*ROW('Sanitation Data'!H68)),NA())</f>
        <v>#N/A</v>
      </c>
      <c r="AU74" s="96" t="e">
        <f ca="true">+IF(AND(ISNUMBER(OFFSET('Sanitation Data'!$I$4,0,10*ROW('Sanitation Data'!I68))),'Data Summary'!DJ74="Yes"),100-OFFSET('Sanitation Data'!$I$4,0,10*ROW('Sanitation Data'!I68)),NA())</f>
        <v>#N/A</v>
      </c>
      <c r="AV74" s="96" t="e">
        <f ca="true">+IF(AND(ISNUMBER(OFFSET('Sanitation Data'!$I$6,0,10*ROW('Sanitation Data'!I68))),'Data Summary'!DK74="Yes"),OFFSET('Sanitation Data'!$I$6,0,10*ROW('Sanitation Data'!I68)),NA())</f>
        <v>#N/A</v>
      </c>
      <c r="AW74" s="96" t="e">
        <f ca="true">+IF(AND(ISNUMBER(OFFSET('Sanitation Data'!$I$10,0,10*ROW('Sanitation Data'!I68))),'Data Summary'!DL74="Yes"),OFFSET('Sanitation Data'!$I$10,0,10*ROW('Sanitation Data'!I68)),NA())</f>
        <v>#N/A</v>
      </c>
      <c r="AX74" s="96" t="e">
        <f ca="true">+IF(AND(ISNUMBER(OFFSET('Sanitation Data'!$I$11,0,10*ROW('Sanitation Data'!I68))),'Data Summary'!DM74="Yes"),OFFSET('Sanitation Data'!$I$11,0,10*ROW('Sanitation Data'!I68)),NA())</f>
        <v>#N/A</v>
      </c>
      <c r="AY74" s="96" t="e">
        <f ca="true">+IF(AND(ISNUMBER(OFFSET('Sanitation Data'!$I$12,0,10*ROW('Sanitation Data'!I68))),'Data Summary'!DN74="Yes"),OFFSET('Sanitation Data'!$I$12,0,10*ROW('Sanitation Data'!I68)),NA())</f>
        <v>#N/A</v>
      </c>
      <c r="AZ74" s="97" t="e">
        <f ca="true">+IF(AND(ISNUMBER(OFFSET('Hygiene Data'!$D$5,0,10*ROW('Hygiene Data'!D68))),'Data Summary'!DO74="Yes"),OFFSET('Hygiene Data'!$D$5,0,10*ROW('Hygiene Data'!D68)),NA())</f>
        <v>#N/A</v>
      </c>
      <c r="BA74" s="97" t="e">
        <f ca="true">+IF(AND(ISNUMBER(OFFSET('Hygiene Data'!$D$7,0,10*ROW('Hygiene Data'!D68))),'Data Summary'!DP74="Yes"),OFFSET('Hygiene Data'!$D$7,0,10*ROW('Hygiene Data'!D68)),NA())</f>
        <v>#N/A</v>
      </c>
      <c r="BB74" s="97" t="e">
        <f ca="true">+IF(AND(ISNUMBER(OFFSET('Hygiene Data'!$D$9,0,10*ROW('Hygiene Data'!D68))),'Data Summary'!DQ74="Yes"),OFFSET('Hygiene Data'!$D$9,0,10*ROW('Hygiene Data'!D68)),NA())</f>
        <v>#N/A</v>
      </c>
      <c r="BC74" s="97" t="e">
        <f ca="true">+IF(AND(ISNUMBER(OFFSET('Hygiene Data'!$E$5,0,10*ROW('Hygiene Data'!E68))),'Data Summary'!DR74="Yes"),OFFSET('Hygiene Data'!$E$5,0,10*ROW('Hygiene Data'!E68)),NA())</f>
        <v>#N/A</v>
      </c>
      <c r="BD74" s="97" t="e">
        <f ca="true">+IF(AND(ISNUMBER(OFFSET('Hygiene Data'!$E$7,0,10*ROW('Hygiene Data'!E68))),'Data Summary'!DS74="Yes"),OFFSET('Hygiene Data'!$E$7,0,10*ROW('Hygiene Data'!E68)),NA())</f>
        <v>#N/A</v>
      </c>
      <c r="BE74" s="97" t="e">
        <f ca="true">+IF(AND(ISNUMBER(OFFSET('Hygiene Data'!$E$9,0,10*ROW('Hygiene Data'!E68))),'Data Summary'!DT74="Yes"),OFFSET('Hygiene Data'!$E$9,0,10*ROW('Hygiene Data'!E68)),NA())</f>
        <v>#N/A</v>
      </c>
      <c r="BF74" s="97" t="e">
        <f ca="true">+IF(AND(ISNUMBER(OFFSET('Hygiene Data'!$F$5,0,10*ROW('Hygiene Data'!F68))),'Data Summary'!DU74="Yes"),OFFSET('Hygiene Data'!$F$5,0,10*ROW('Hygiene Data'!F68)),NA())</f>
        <v>#N/A</v>
      </c>
      <c r="BG74" s="97" t="e">
        <f ca="true">+IF(AND(ISNUMBER(OFFSET('Hygiene Data'!$F$7,0,10*ROW('Hygiene Data'!F68))),'Data Summary'!DV74="Yes"),OFFSET('Hygiene Data'!$F$7,0,10*ROW('Hygiene Data'!F68)),NA())</f>
        <v>#N/A</v>
      </c>
      <c r="BH74" s="97" t="e">
        <f ca="true">+IF(AND(ISNUMBER(OFFSET('Hygiene Data'!$F$9,0,10*ROW('Hygiene Data'!F68))),'Data Summary'!DW74="Yes"),OFFSET('Hygiene Data'!$F$9,0,10*ROW('Hygiene Data'!F68)),NA())</f>
        <v>#N/A</v>
      </c>
      <c r="BI74" s="97" t="e">
        <f ca="true">+IF(AND(ISNUMBER(OFFSET('Hygiene Data'!$G$5,0,10*ROW('Hygiene Data'!G68))),'Data Summary'!DX74="Yes"),OFFSET('Hygiene Data'!$G$5,0,10*ROW('Hygiene Data'!G68)),NA())</f>
        <v>#N/A</v>
      </c>
      <c r="BJ74" s="97" t="e">
        <f ca="true">+IF(AND(ISNUMBER(OFFSET('Hygiene Data'!$G$7,0,10*ROW('Hygiene Data'!G68))),'Data Summary'!DY74="Yes"),OFFSET('Hygiene Data'!$G$7,0,10*ROW('Hygiene Data'!G68)),NA())</f>
        <v>#N/A</v>
      </c>
      <c r="BK74" s="97" t="e">
        <f ca="true">+IF(AND(ISNUMBER(OFFSET('Hygiene Data'!$G$9,0,10*ROW('Hygiene Data'!G68))),'Data Summary'!DZ74="Yes"),OFFSET('Hygiene Data'!$G$9,0,10*ROW('Hygiene Data'!G68)),NA())</f>
        <v>#N/A</v>
      </c>
      <c r="BL74" s="97" t="e">
        <f ca="true">+IF(AND(ISNUMBER(OFFSET('Hygiene Data'!$H$5,0,10*ROW('Hygiene Data'!H68))),'Data Summary'!EA74="Yes"),OFFSET('Hygiene Data'!$H$5,0,10*ROW('Hygiene Data'!H68)),NA())</f>
        <v>#N/A</v>
      </c>
      <c r="BM74" s="97" t="e">
        <f ca="true">+IF(AND(ISNUMBER(OFFSET('Hygiene Data'!$H$7,0,10*ROW('Hygiene Data'!H68))),'Data Summary'!EB74="Yes"),OFFSET('Hygiene Data'!$H$7,0,10*ROW('Hygiene Data'!H68)),NA())</f>
        <v>#N/A</v>
      </c>
      <c r="BN74" s="97" t="e">
        <f ca="true">+IF(AND(ISNUMBER(OFFSET('Hygiene Data'!$H$9,0,10*ROW('Hygiene Data'!H68))),'Data Summary'!EC74="Yes"),OFFSET('Hygiene Data'!$H$9,0,10*ROW('Hygiene Data'!H68)),NA())</f>
        <v>#N/A</v>
      </c>
      <c r="BO74" s="97" t="e">
        <f ca="true">+IF(AND(ISNUMBER(OFFSET('Hygiene Data'!$I$5,0,10*ROW('Hygiene Data'!I68))),'Data Summary'!ED74="Yes"),OFFSET('Hygiene Data'!$I$5,0,10*ROW('Hygiene Data'!I68)),NA())</f>
        <v>#N/A</v>
      </c>
      <c r="BP74" s="97" t="e">
        <f ca="true">+IF(AND(ISNUMBER(OFFSET('Hygiene Data'!$I$7,0,10*ROW('Hygiene Data'!I68))),'Data Summary'!EE74="Yes"),OFFSET('Hygiene Data'!$I$7,0,10*ROW('Hygiene Data'!I68)),NA())</f>
        <v>#N/A</v>
      </c>
      <c r="BQ74" s="97"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6" t="str">
        <f ca="true">+IF(ISTEXT('Data Summary'!B75),'Data Summary'!B75,"")</f>
        <v/>
      </c>
      <c r="C75" s="330" t="e">
        <f ca="true">+VALUE('Data Summary'!C75)</f>
        <v>#VALUE!</v>
      </c>
      <c r="D75" s="95" t="e">
        <f ca="true">+IF(AND(ISNUMBER(OFFSET('Water Data'!$D$4,0,10*ROW('Water Data'!D69))),'Data Summary'!BS75="Yes"),100-OFFSET('Water Data'!$D$4,0,10*ROW('Water Data'!D69)),NA())</f>
        <v>#N/A</v>
      </c>
      <c r="E75" s="95" t="e">
        <f ca="true">+IF(AND(ISNUMBER(OFFSET('Water Data'!$D$6,0,10*ROW('Water Data'!D69))),'Data Summary'!BT75="Yes"),OFFSET('Water Data'!$D$6,0,10*ROW('Water Data'!D69)),NA())</f>
        <v>#N/A</v>
      </c>
      <c r="F75" s="95" t="e">
        <f ca="true">+IF(AND(ISNUMBER(OFFSET('Water Data'!$D$9,0,10*ROW('Water Data'!D69))),'Data Summary'!BU75="Yes"),OFFSET('Water Data'!$D$9,0,10*ROW('Water Data'!D69)),NA())</f>
        <v>#N/A</v>
      </c>
      <c r="G75" s="95" t="e">
        <f ca="true">+IF(AND(ISNUMBER(OFFSET('Water Data'!$E$4,0,10*ROW('Water Data'!E69))),'Data Summary'!BV75="Yes"),100-OFFSET('Water Data'!$E$4,0,10*ROW('Water Data'!E69)),NA())</f>
        <v>#N/A</v>
      </c>
      <c r="H75" s="95" t="e">
        <f ca="true">+IF(AND(ISNUMBER(OFFSET('Water Data'!$E$6,0,10*ROW('Water Data'!E69))),'Data Summary'!BW75="Yes"),OFFSET('Water Data'!$E$6,0,10*ROW('Water Data'!E69)),NA())</f>
        <v>#N/A</v>
      </c>
      <c r="I75" s="95" t="e">
        <f ca="true">+IF(AND(ISNUMBER(OFFSET('Water Data'!$E$9,0,10*ROW('Water Data'!E69))),'Data Summary'!BX75="Yes"),OFFSET('Water Data'!$E$9,0,10*ROW('Water Data'!E69)),NA())</f>
        <v>#N/A</v>
      </c>
      <c r="J75" s="95" t="e">
        <f ca="true">+IF(AND(ISNUMBER(OFFSET('Water Data'!$F$4,0,10*ROW('Water Data'!F69))),'Data Summary'!BY75="Yes"),100-OFFSET('Water Data'!$F$4,0,10*ROW('Water Data'!F69)),NA())</f>
        <v>#N/A</v>
      </c>
      <c r="K75" s="95" t="e">
        <f ca="true">+IF(AND(ISNUMBER(OFFSET('Water Data'!$F$6,0,10*ROW('Water Data'!F69))),'Data Summary'!BZ75="Yes"),OFFSET('Water Data'!$F$6,0,10*ROW('Water Data'!F69)),NA())</f>
        <v>#N/A</v>
      </c>
      <c r="L75" s="95" t="e">
        <f ca="true">+IF(AND(ISNUMBER(OFFSET('Water Data'!$F$9,0,10*ROW('Water Data'!F69))),'Data Summary'!CA75="Yes"),OFFSET('Water Data'!$F$9,0,10*ROW('Water Data'!F69)),NA())</f>
        <v>#N/A</v>
      </c>
      <c r="M75" s="95" t="e">
        <f ca="true">+IF(AND(ISNUMBER(OFFSET('Water Data'!$G$4,0,10*ROW('Water Data'!G69))),'Data Summary'!CB75="Yes"),100-OFFSET('Water Data'!$G$4,0,10*ROW('Water Data'!G69)),NA())</f>
        <v>#N/A</v>
      </c>
      <c r="N75" s="95" t="e">
        <f ca="true">+IF(AND(ISNUMBER(OFFSET('Water Data'!$G$6,0,10*ROW('Water Data'!G69))),'Data Summary'!CC75="Yes"),OFFSET('Water Data'!$G$6,0,10*ROW('Water Data'!G69)),NA())</f>
        <v>#N/A</v>
      </c>
      <c r="O75" s="95" t="e">
        <f ca="true">+IF(AND(ISNUMBER(OFFSET('Water Data'!$G$9,0,10*ROW('Water Data'!G69))),'Data Summary'!CD75="Yes"),OFFSET('Water Data'!$G$9,0,10*ROW('Water Data'!G69)),NA())</f>
        <v>#N/A</v>
      </c>
      <c r="P75" s="95" t="e">
        <f ca="true">+IF(AND(ISNUMBER(OFFSET('Water Data'!$H$4,0,10*ROW('Water Data'!H69))),'Data Summary'!CE75="Yes"),100-OFFSET('Water Data'!$H$4,0,10*ROW('Water Data'!H69)),NA())</f>
        <v>#N/A</v>
      </c>
      <c r="Q75" s="95" t="e">
        <f ca="true">+IF(AND(ISNUMBER(OFFSET('Water Data'!$H$6,0,10*ROW('Water Data'!H69))),'Data Summary'!CF75="Yes"),OFFSET('Water Data'!$H$6,0,10*ROW('Water Data'!H69)),NA())</f>
        <v>#N/A</v>
      </c>
      <c r="R75" s="95" t="e">
        <f ca="true">+IF(AND(ISNUMBER(OFFSET('Water Data'!$H$9,0,10*ROW('Water Data'!H69))),'Data Summary'!CG75="Yes"),OFFSET('Water Data'!$H$9,0,10*ROW('Water Data'!H69)),NA())</f>
        <v>#N/A</v>
      </c>
      <c r="S75" s="95" t="e">
        <f ca="true">+IF(AND(ISNUMBER(OFFSET('Water Data'!$I$4,0,10*ROW('Water Data'!I69))),'Data Summary'!CH75="Yes"),100-OFFSET('Water Data'!$I$4,0,10*ROW('Water Data'!I69)),NA())</f>
        <v>#N/A</v>
      </c>
      <c r="T75" s="95" t="e">
        <f ca="true">+IF(AND(ISNUMBER(OFFSET('Water Data'!$I$6,0,10*ROW('Water Data'!I69))),'Data Summary'!CI75="Yes"),OFFSET('Water Data'!$I$6,0,10*ROW('Water Data'!I69)),NA())</f>
        <v>#N/A</v>
      </c>
      <c r="U75" s="95" t="e">
        <f ca="true">+IF(AND(ISNUMBER(OFFSET('Water Data'!$I$9,0,10*ROW('Water Data'!I69))),'Data Summary'!CJ75="Yes"),OFFSET('Water Data'!$I$9,0,10*ROW('Water Data'!I69)),NA())</f>
        <v>#N/A</v>
      </c>
      <c r="V75" s="96" t="e">
        <f ca="true">+IF(AND(ISNUMBER(OFFSET('Sanitation Data'!$D$4,0,10*ROW('Sanitation Data'!D69))),'Data Summary'!CK75="Yes"),100-OFFSET('Sanitation Data'!$D$4,0,10*ROW('Sanitation Data'!D69)),NA())</f>
        <v>#N/A</v>
      </c>
      <c r="W75" s="96" t="e">
        <f ca="true">+IF(AND(ISNUMBER(OFFSET('Sanitation Data'!$D$6,0,10*ROW('Sanitation Data'!D69))),'Data Summary'!CL75="Yes"),OFFSET('Sanitation Data'!$D$6,0,10*ROW('Sanitation Data'!D69)),NA())</f>
        <v>#N/A</v>
      </c>
      <c r="X75" s="96" t="e">
        <f ca="true">+IF(AND(ISNUMBER(OFFSET('Sanitation Data'!$D$10,0,10*ROW('Sanitation Data'!D69))),'Data Summary'!CM75="Yes"),OFFSET('Sanitation Data'!$D$10,0,10*ROW('Sanitation Data'!D69)),NA())</f>
        <v>#N/A</v>
      </c>
      <c r="Y75" s="96" t="e">
        <f ca="true">+IF(AND(ISNUMBER(OFFSET('Sanitation Data'!$D$11,0,10*ROW('Sanitation Data'!D69))),'Data Summary'!CN75="Yes"),OFFSET('Sanitation Data'!$D$11,0,10*ROW('Sanitation Data'!D69)),NA())</f>
        <v>#N/A</v>
      </c>
      <c r="Z75" s="96" t="e">
        <f ca="true">+IF(AND(ISNUMBER(OFFSET('Sanitation Data'!$D$12,0,10*ROW('Sanitation Data'!D69))),'Data Summary'!CO75="Yes"),OFFSET('Sanitation Data'!$D$12,0,10*ROW('Sanitation Data'!D69)),NA())</f>
        <v>#N/A</v>
      </c>
      <c r="AA75" s="96" t="e">
        <f ca="true">+IF(AND(ISNUMBER(OFFSET('Sanitation Data'!$E$4,0,10*ROW('Sanitation Data'!E69))),'Data Summary'!CP75="Yes"),100-OFFSET('Sanitation Data'!$E$4,0,10*ROW('Sanitation Data'!E69)),NA())</f>
        <v>#N/A</v>
      </c>
      <c r="AB75" s="96" t="e">
        <f ca="true">+IF(AND(ISNUMBER(OFFSET('Sanitation Data'!$E$6,0,10*ROW('Sanitation Data'!E69))),'Data Summary'!CQ75="Yes"),OFFSET('Sanitation Data'!$E$6,0,10*ROW('Sanitation Data'!E69)),NA())</f>
        <v>#N/A</v>
      </c>
      <c r="AC75" s="96" t="e">
        <f ca="true">+IF(AND(ISNUMBER(OFFSET('Sanitation Data'!$E$10,0,10*ROW('Sanitation Data'!E69))),'Data Summary'!CR75="Yes"),OFFSET('Sanitation Data'!$E$10,0,10*ROW('Sanitation Data'!E69)),NA())</f>
        <v>#N/A</v>
      </c>
      <c r="AD75" s="96" t="e">
        <f ca="true">+IF(AND(ISNUMBER(OFFSET('Sanitation Data'!$E$11,0,10*ROW('Sanitation Data'!E69))),'Data Summary'!CS75="Yes"),OFFSET('Sanitation Data'!$E$11,0,10*ROW('Sanitation Data'!E69)),NA())</f>
        <v>#N/A</v>
      </c>
      <c r="AE75" s="96" t="e">
        <f ca="true">+IF(AND(ISNUMBER(OFFSET('Sanitation Data'!$E$12,0,10*ROW('Sanitation Data'!E69))),'Data Summary'!CT75="Yes"),OFFSET('Sanitation Data'!$E$12,0,10*ROW('Sanitation Data'!E69)),NA())</f>
        <v>#N/A</v>
      </c>
      <c r="AF75" s="96" t="e">
        <f ca="true">+IF(AND(ISNUMBER(OFFSET('Sanitation Data'!$F$4,0,10*ROW('Sanitation Data'!F69))),'Data Summary'!CU75="Yes"),100-OFFSET('Sanitation Data'!$F$4,0,10*ROW('Sanitation Data'!F69)),NA())</f>
        <v>#N/A</v>
      </c>
      <c r="AG75" s="96" t="e">
        <f ca="true">+IF(AND(ISNUMBER(OFFSET('Sanitation Data'!$F$6,0,10*ROW('Sanitation Data'!F69))),'Data Summary'!CV75="Yes"),OFFSET('Sanitation Data'!$F$6,0,10*ROW('Sanitation Data'!F69)),NA())</f>
        <v>#N/A</v>
      </c>
      <c r="AH75" s="96" t="e">
        <f ca="true">+IF(AND(ISNUMBER(OFFSET('Sanitation Data'!$F$10,0,10*ROW('Sanitation Data'!F69))),'Data Summary'!CW75="Yes"),OFFSET('Sanitation Data'!$F$10,0,10*ROW('Sanitation Data'!F69)),NA())</f>
        <v>#N/A</v>
      </c>
      <c r="AI75" s="96" t="e">
        <f ca="true">+IF(AND(ISNUMBER(OFFSET('Sanitation Data'!$F$11,0,10*ROW('Sanitation Data'!F69))),'Data Summary'!CX75="Yes"),OFFSET('Sanitation Data'!$F$11,0,10*ROW('Sanitation Data'!F69)),NA())</f>
        <v>#N/A</v>
      </c>
      <c r="AJ75" s="96" t="e">
        <f ca="true">+IF(AND(ISNUMBER(OFFSET('Sanitation Data'!$F$12,0,10*ROW('Sanitation Data'!F69))),'Data Summary'!CY75="Yes"),OFFSET('Sanitation Data'!$F$12,0,10*ROW('Sanitation Data'!F69)),NA())</f>
        <v>#N/A</v>
      </c>
      <c r="AK75" s="96" t="e">
        <f ca="true">+IF(AND(ISNUMBER(OFFSET('Sanitation Data'!$G$4,0,10*ROW('Sanitation Data'!G69))),'Data Summary'!CZ75="Yes"),100-OFFSET('Sanitation Data'!$G$4,0,10*ROW('Sanitation Data'!G69)),NA())</f>
        <v>#N/A</v>
      </c>
      <c r="AL75" s="96" t="e">
        <f ca="true">+IF(AND(ISNUMBER(OFFSET('Sanitation Data'!$G$6,0,10*ROW('Sanitation Data'!G69))),'Data Summary'!DA75="Yes"),OFFSET('Sanitation Data'!$G$6,0,10*ROW('Sanitation Data'!G69)),NA())</f>
        <v>#N/A</v>
      </c>
      <c r="AM75" s="96" t="e">
        <f ca="true">+IF(AND(ISNUMBER(OFFSET('Sanitation Data'!$G$10,0,10*ROW('Sanitation Data'!G69))),'Data Summary'!DB75="Yes"),OFFSET('Sanitation Data'!$G$10,0,10*ROW('Sanitation Data'!G69)),NA())</f>
        <v>#N/A</v>
      </c>
      <c r="AN75" s="96" t="e">
        <f ca="true">+IF(AND(ISNUMBER(OFFSET('Sanitation Data'!$G$11,0,10*ROW('Sanitation Data'!G69))),'Data Summary'!DC75="Yes"),OFFSET('Sanitation Data'!$G$11,0,10*ROW('Sanitation Data'!G69)),NA())</f>
        <v>#N/A</v>
      </c>
      <c r="AO75" s="96" t="e">
        <f ca="true">+IF(AND(ISNUMBER(OFFSET('Sanitation Data'!$G$12,0,10*ROW('Sanitation Data'!G69))),'Data Summary'!DD75="Yes"),OFFSET('Sanitation Data'!$G$12,0,10*ROW('Sanitation Data'!G69)),NA())</f>
        <v>#N/A</v>
      </c>
      <c r="AP75" s="96" t="e">
        <f ca="true">+IF(AND(ISNUMBER(OFFSET('Sanitation Data'!$H$4,0,10*ROW('Sanitation Data'!H69))),'Data Summary'!DE75="Yes"),100-OFFSET('Sanitation Data'!$H$4,0,10*ROW('Sanitation Data'!H69)),NA())</f>
        <v>#N/A</v>
      </c>
      <c r="AQ75" s="96" t="e">
        <f ca="true">+IF(AND(ISNUMBER(OFFSET('Sanitation Data'!$H$6,0,10*ROW('Sanitation Data'!H69))),'Data Summary'!DF75="Yes"),OFFSET('Sanitation Data'!$H$6,0,10*ROW('Sanitation Data'!H69)),NA())</f>
        <v>#N/A</v>
      </c>
      <c r="AR75" s="96" t="e">
        <f ca="true">+IF(AND(ISNUMBER(OFFSET('Sanitation Data'!$H$10,0,10*ROW('Sanitation Data'!H69))),'Data Summary'!DG75="Yes"),OFFSET('Sanitation Data'!$H$10,0,10*ROW('Sanitation Data'!H69)),NA())</f>
        <v>#N/A</v>
      </c>
      <c r="AS75" s="96" t="e">
        <f ca="true">+IF(AND(ISNUMBER(OFFSET('Sanitation Data'!$H$11,0,10*ROW('Sanitation Data'!H69))),'Data Summary'!DH75="Yes"),OFFSET('Sanitation Data'!$H$11,0,10*ROW('Sanitation Data'!H69)),NA())</f>
        <v>#N/A</v>
      </c>
      <c r="AT75" s="96" t="e">
        <f ca="true">+IF(AND(ISNUMBER(OFFSET('Sanitation Data'!$H$12,0,10*ROW('Sanitation Data'!H69))),'Data Summary'!DI75="Yes"),OFFSET('Sanitation Data'!$H$12,0,10*ROW('Sanitation Data'!H69)),NA())</f>
        <v>#N/A</v>
      </c>
      <c r="AU75" s="96" t="e">
        <f ca="true">+IF(AND(ISNUMBER(OFFSET('Sanitation Data'!$I$4,0,10*ROW('Sanitation Data'!I69))),'Data Summary'!DJ75="Yes"),100-OFFSET('Sanitation Data'!$I$4,0,10*ROW('Sanitation Data'!I69)),NA())</f>
        <v>#N/A</v>
      </c>
      <c r="AV75" s="96" t="e">
        <f ca="true">+IF(AND(ISNUMBER(OFFSET('Sanitation Data'!$I$6,0,10*ROW('Sanitation Data'!I69))),'Data Summary'!DK75="Yes"),OFFSET('Sanitation Data'!$I$6,0,10*ROW('Sanitation Data'!I69)),NA())</f>
        <v>#N/A</v>
      </c>
      <c r="AW75" s="96" t="e">
        <f ca="true">+IF(AND(ISNUMBER(OFFSET('Sanitation Data'!$I$10,0,10*ROW('Sanitation Data'!I69))),'Data Summary'!DL75="Yes"),OFFSET('Sanitation Data'!$I$10,0,10*ROW('Sanitation Data'!I69)),NA())</f>
        <v>#N/A</v>
      </c>
      <c r="AX75" s="96" t="e">
        <f ca="true">+IF(AND(ISNUMBER(OFFSET('Sanitation Data'!$I$11,0,10*ROW('Sanitation Data'!I69))),'Data Summary'!DM75="Yes"),OFFSET('Sanitation Data'!$I$11,0,10*ROW('Sanitation Data'!I69)),NA())</f>
        <v>#N/A</v>
      </c>
      <c r="AY75" s="96" t="e">
        <f ca="true">+IF(AND(ISNUMBER(OFFSET('Sanitation Data'!$I$12,0,10*ROW('Sanitation Data'!I69))),'Data Summary'!DN75="Yes"),OFFSET('Sanitation Data'!$I$12,0,10*ROW('Sanitation Data'!I69)),NA())</f>
        <v>#N/A</v>
      </c>
      <c r="AZ75" s="97" t="e">
        <f ca="true">+IF(AND(ISNUMBER(OFFSET('Hygiene Data'!$D$5,0,10*ROW('Hygiene Data'!D69))),'Data Summary'!DO75="Yes"),OFFSET('Hygiene Data'!$D$5,0,10*ROW('Hygiene Data'!D69)),NA())</f>
        <v>#N/A</v>
      </c>
      <c r="BA75" s="97" t="e">
        <f ca="true">+IF(AND(ISNUMBER(OFFSET('Hygiene Data'!$D$7,0,10*ROW('Hygiene Data'!D69))),'Data Summary'!DP75="Yes"),OFFSET('Hygiene Data'!$D$7,0,10*ROW('Hygiene Data'!D69)),NA())</f>
        <v>#N/A</v>
      </c>
      <c r="BB75" s="97" t="e">
        <f ca="true">+IF(AND(ISNUMBER(OFFSET('Hygiene Data'!$D$9,0,10*ROW('Hygiene Data'!D69))),'Data Summary'!DQ75="Yes"),OFFSET('Hygiene Data'!$D$9,0,10*ROW('Hygiene Data'!D69)),NA())</f>
        <v>#N/A</v>
      </c>
      <c r="BC75" s="97" t="e">
        <f ca="true">+IF(AND(ISNUMBER(OFFSET('Hygiene Data'!$E$5,0,10*ROW('Hygiene Data'!E69))),'Data Summary'!DR75="Yes"),OFFSET('Hygiene Data'!$E$5,0,10*ROW('Hygiene Data'!E69)),NA())</f>
        <v>#N/A</v>
      </c>
      <c r="BD75" s="97" t="e">
        <f ca="true">+IF(AND(ISNUMBER(OFFSET('Hygiene Data'!$E$7,0,10*ROW('Hygiene Data'!E69))),'Data Summary'!DS75="Yes"),OFFSET('Hygiene Data'!$E$7,0,10*ROW('Hygiene Data'!E69)),NA())</f>
        <v>#N/A</v>
      </c>
      <c r="BE75" s="97" t="e">
        <f ca="true">+IF(AND(ISNUMBER(OFFSET('Hygiene Data'!$E$9,0,10*ROW('Hygiene Data'!E69))),'Data Summary'!DT75="Yes"),OFFSET('Hygiene Data'!$E$9,0,10*ROW('Hygiene Data'!E69)),NA())</f>
        <v>#N/A</v>
      </c>
      <c r="BF75" s="97" t="e">
        <f ca="true">+IF(AND(ISNUMBER(OFFSET('Hygiene Data'!$F$5,0,10*ROW('Hygiene Data'!F69))),'Data Summary'!DU75="Yes"),OFFSET('Hygiene Data'!$F$5,0,10*ROW('Hygiene Data'!F69)),NA())</f>
        <v>#N/A</v>
      </c>
      <c r="BG75" s="97" t="e">
        <f ca="true">+IF(AND(ISNUMBER(OFFSET('Hygiene Data'!$F$7,0,10*ROW('Hygiene Data'!F69))),'Data Summary'!DV75="Yes"),OFFSET('Hygiene Data'!$F$7,0,10*ROW('Hygiene Data'!F69)),NA())</f>
        <v>#N/A</v>
      </c>
      <c r="BH75" s="97" t="e">
        <f ca="true">+IF(AND(ISNUMBER(OFFSET('Hygiene Data'!$F$9,0,10*ROW('Hygiene Data'!F69))),'Data Summary'!DW75="Yes"),OFFSET('Hygiene Data'!$F$9,0,10*ROW('Hygiene Data'!F69)),NA())</f>
        <v>#N/A</v>
      </c>
      <c r="BI75" s="97" t="e">
        <f ca="true">+IF(AND(ISNUMBER(OFFSET('Hygiene Data'!$G$5,0,10*ROW('Hygiene Data'!G69))),'Data Summary'!DX75="Yes"),OFFSET('Hygiene Data'!$G$5,0,10*ROW('Hygiene Data'!G69)),NA())</f>
        <v>#N/A</v>
      </c>
      <c r="BJ75" s="97" t="e">
        <f ca="true">+IF(AND(ISNUMBER(OFFSET('Hygiene Data'!$G$7,0,10*ROW('Hygiene Data'!G69))),'Data Summary'!DY75="Yes"),OFFSET('Hygiene Data'!$G$7,0,10*ROW('Hygiene Data'!G69)),NA())</f>
        <v>#N/A</v>
      </c>
      <c r="BK75" s="97" t="e">
        <f ca="true">+IF(AND(ISNUMBER(OFFSET('Hygiene Data'!$G$9,0,10*ROW('Hygiene Data'!G69))),'Data Summary'!DZ75="Yes"),OFFSET('Hygiene Data'!$G$9,0,10*ROW('Hygiene Data'!G69)),NA())</f>
        <v>#N/A</v>
      </c>
      <c r="BL75" s="97" t="e">
        <f ca="true">+IF(AND(ISNUMBER(OFFSET('Hygiene Data'!$H$5,0,10*ROW('Hygiene Data'!H69))),'Data Summary'!EA75="Yes"),OFFSET('Hygiene Data'!$H$5,0,10*ROW('Hygiene Data'!H69)),NA())</f>
        <v>#N/A</v>
      </c>
      <c r="BM75" s="97" t="e">
        <f ca="true">+IF(AND(ISNUMBER(OFFSET('Hygiene Data'!$H$7,0,10*ROW('Hygiene Data'!H69))),'Data Summary'!EB75="Yes"),OFFSET('Hygiene Data'!$H$7,0,10*ROW('Hygiene Data'!H69)),NA())</f>
        <v>#N/A</v>
      </c>
      <c r="BN75" s="97" t="e">
        <f ca="true">+IF(AND(ISNUMBER(OFFSET('Hygiene Data'!$H$9,0,10*ROW('Hygiene Data'!H69))),'Data Summary'!EC75="Yes"),OFFSET('Hygiene Data'!$H$9,0,10*ROW('Hygiene Data'!H69)),NA())</f>
        <v>#N/A</v>
      </c>
      <c r="BO75" s="97" t="e">
        <f ca="true">+IF(AND(ISNUMBER(OFFSET('Hygiene Data'!$I$5,0,10*ROW('Hygiene Data'!I69))),'Data Summary'!ED75="Yes"),OFFSET('Hygiene Data'!$I$5,0,10*ROW('Hygiene Data'!I69)),NA())</f>
        <v>#N/A</v>
      </c>
      <c r="BP75" s="97" t="e">
        <f ca="true">+IF(AND(ISNUMBER(OFFSET('Hygiene Data'!$I$7,0,10*ROW('Hygiene Data'!I69))),'Data Summary'!EE75="Yes"),OFFSET('Hygiene Data'!$I$7,0,10*ROW('Hygiene Data'!I69)),NA())</f>
        <v>#N/A</v>
      </c>
      <c r="BQ75" s="97"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6" t="str">
        <f ca="true">+IF(ISTEXT('Data Summary'!B76),'Data Summary'!B76,"")</f>
        <v/>
      </c>
      <c r="C76" s="330" t="e">
        <f ca="true">+VALUE('Data Summary'!C76)</f>
        <v>#VALUE!</v>
      </c>
      <c r="D76" s="95" t="e">
        <f ca="true">+IF(AND(ISNUMBER(OFFSET('Water Data'!$D$4,0,10*ROW('Water Data'!D70))),'Data Summary'!BS76="Yes"),100-OFFSET('Water Data'!$D$4,0,10*ROW('Water Data'!D70)),NA())</f>
        <v>#N/A</v>
      </c>
      <c r="E76" s="95" t="e">
        <f ca="true">+IF(AND(ISNUMBER(OFFSET('Water Data'!$D$6,0,10*ROW('Water Data'!D70))),'Data Summary'!BT76="Yes"),OFFSET('Water Data'!$D$6,0,10*ROW('Water Data'!D70)),NA())</f>
        <v>#N/A</v>
      </c>
      <c r="F76" s="95" t="e">
        <f ca="true">+IF(AND(ISNUMBER(OFFSET('Water Data'!$D$9,0,10*ROW('Water Data'!D70))),'Data Summary'!BU76="Yes"),OFFSET('Water Data'!$D$9,0,10*ROW('Water Data'!D70)),NA())</f>
        <v>#N/A</v>
      </c>
      <c r="G76" s="95" t="e">
        <f ca="true">+IF(AND(ISNUMBER(OFFSET('Water Data'!$E$4,0,10*ROW('Water Data'!E70))),'Data Summary'!BV76="Yes"),100-OFFSET('Water Data'!$E$4,0,10*ROW('Water Data'!E70)),NA())</f>
        <v>#N/A</v>
      </c>
      <c r="H76" s="95" t="e">
        <f ca="true">+IF(AND(ISNUMBER(OFFSET('Water Data'!$E$6,0,10*ROW('Water Data'!E70))),'Data Summary'!BW76="Yes"),OFFSET('Water Data'!$E$6,0,10*ROW('Water Data'!E70)),NA())</f>
        <v>#N/A</v>
      </c>
      <c r="I76" s="95" t="e">
        <f ca="true">+IF(AND(ISNUMBER(OFFSET('Water Data'!$E$9,0,10*ROW('Water Data'!E70))),'Data Summary'!BX76="Yes"),OFFSET('Water Data'!$E$9,0,10*ROW('Water Data'!E70)),NA())</f>
        <v>#N/A</v>
      </c>
      <c r="J76" s="95" t="e">
        <f ca="true">+IF(AND(ISNUMBER(OFFSET('Water Data'!$F$4,0,10*ROW('Water Data'!F70))),'Data Summary'!BY76="Yes"),100-OFFSET('Water Data'!$F$4,0,10*ROW('Water Data'!F70)),NA())</f>
        <v>#N/A</v>
      </c>
      <c r="K76" s="95" t="e">
        <f ca="true">+IF(AND(ISNUMBER(OFFSET('Water Data'!$F$6,0,10*ROW('Water Data'!F70))),'Data Summary'!BZ76="Yes"),OFFSET('Water Data'!$F$6,0,10*ROW('Water Data'!F70)),NA())</f>
        <v>#N/A</v>
      </c>
      <c r="L76" s="95" t="e">
        <f ca="true">+IF(AND(ISNUMBER(OFFSET('Water Data'!$F$9,0,10*ROW('Water Data'!F70))),'Data Summary'!CA76="Yes"),OFFSET('Water Data'!$F$9,0,10*ROW('Water Data'!F70)),NA())</f>
        <v>#N/A</v>
      </c>
      <c r="M76" s="95" t="e">
        <f ca="true">+IF(AND(ISNUMBER(OFFSET('Water Data'!$G$4,0,10*ROW('Water Data'!G70))),'Data Summary'!CB76="Yes"),100-OFFSET('Water Data'!$G$4,0,10*ROW('Water Data'!G70)),NA())</f>
        <v>#N/A</v>
      </c>
      <c r="N76" s="95" t="e">
        <f ca="true">+IF(AND(ISNUMBER(OFFSET('Water Data'!$G$6,0,10*ROW('Water Data'!G70))),'Data Summary'!CC76="Yes"),OFFSET('Water Data'!$G$6,0,10*ROW('Water Data'!G70)),NA())</f>
        <v>#N/A</v>
      </c>
      <c r="O76" s="95" t="e">
        <f ca="true">+IF(AND(ISNUMBER(OFFSET('Water Data'!$G$9,0,10*ROW('Water Data'!G70))),'Data Summary'!CD76="Yes"),OFFSET('Water Data'!$G$9,0,10*ROW('Water Data'!G70)),NA())</f>
        <v>#N/A</v>
      </c>
      <c r="P76" s="95" t="e">
        <f ca="true">+IF(AND(ISNUMBER(OFFSET('Water Data'!$H$4,0,10*ROW('Water Data'!H70))),'Data Summary'!CE76="Yes"),100-OFFSET('Water Data'!$H$4,0,10*ROW('Water Data'!H70)),NA())</f>
        <v>#N/A</v>
      </c>
      <c r="Q76" s="95" t="e">
        <f ca="true">+IF(AND(ISNUMBER(OFFSET('Water Data'!$H$6,0,10*ROW('Water Data'!H70))),'Data Summary'!CF76="Yes"),OFFSET('Water Data'!$H$6,0,10*ROW('Water Data'!H70)),NA())</f>
        <v>#N/A</v>
      </c>
      <c r="R76" s="95" t="e">
        <f ca="true">+IF(AND(ISNUMBER(OFFSET('Water Data'!$H$9,0,10*ROW('Water Data'!H70))),'Data Summary'!CG76="Yes"),OFFSET('Water Data'!$H$9,0,10*ROW('Water Data'!H70)),NA())</f>
        <v>#N/A</v>
      </c>
      <c r="S76" s="95" t="e">
        <f ca="true">+IF(AND(ISNUMBER(OFFSET('Water Data'!$I$4,0,10*ROW('Water Data'!I70))),'Data Summary'!CH76="Yes"),100-OFFSET('Water Data'!$I$4,0,10*ROW('Water Data'!I70)),NA())</f>
        <v>#N/A</v>
      </c>
      <c r="T76" s="95" t="e">
        <f ca="true">+IF(AND(ISNUMBER(OFFSET('Water Data'!$I$6,0,10*ROW('Water Data'!I70))),'Data Summary'!CI76="Yes"),OFFSET('Water Data'!$I$6,0,10*ROW('Water Data'!I70)),NA())</f>
        <v>#N/A</v>
      </c>
      <c r="U76" s="95" t="e">
        <f ca="true">+IF(AND(ISNUMBER(OFFSET('Water Data'!$I$9,0,10*ROW('Water Data'!I70))),'Data Summary'!CJ76="Yes"),OFFSET('Water Data'!$I$9,0,10*ROW('Water Data'!I70)),NA())</f>
        <v>#N/A</v>
      </c>
      <c r="V76" s="96" t="e">
        <f ca="true">+IF(AND(ISNUMBER(OFFSET('Sanitation Data'!$D$4,0,10*ROW('Sanitation Data'!D70))),'Data Summary'!CK76="Yes"),100-OFFSET('Sanitation Data'!$D$4,0,10*ROW('Sanitation Data'!D70)),NA())</f>
        <v>#N/A</v>
      </c>
      <c r="W76" s="96" t="e">
        <f ca="true">+IF(AND(ISNUMBER(OFFSET('Sanitation Data'!$D$6,0,10*ROW('Sanitation Data'!D70))),'Data Summary'!CL76="Yes"),OFFSET('Sanitation Data'!$D$6,0,10*ROW('Sanitation Data'!D70)),NA())</f>
        <v>#N/A</v>
      </c>
      <c r="X76" s="96" t="e">
        <f ca="true">+IF(AND(ISNUMBER(OFFSET('Sanitation Data'!$D$10,0,10*ROW('Sanitation Data'!D70))),'Data Summary'!CM76="Yes"),OFFSET('Sanitation Data'!$D$10,0,10*ROW('Sanitation Data'!D70)),NA())</f>
        <v>#N/A</v>
      </c>
      <c r="Y76" s="96" t="e">
        <f ca="true">+IF(AND(ISNUMBER(OFFSET('Sanitation Data'!$D$11,0,10*ROW('Sanitation Data'!D70))),'Data Summary'!CN76="Yes"),OFFSET('Sanitation Data'!$D$11,0,10*ROW('Sanitation Data'!D70)),NA())</f>
        <v>#N/A</v>
      </c>
      <c r="Z76" s="96" t="e">
        <f ca="true">+IF(AND(ISNUMBER(OFFSET('Sanitation Data'!$D$12,0,10*ROW('Sanitation Data'!D70))),'Data Summary'!CO76="Yes"),OFFSET('Sanitation Data'!$D$12,0,10*ROW('Sanitation Data'!D70)),NA())</f>
        <v>#N/A</v>
      </c>
      <c r="AA76" s="96" t="e">
        <f ca="true">+IF(AND(ISNUMBER(OFFSET('Sanitation Data'!$E$4,0,10*ROW('Sanitation Data'!E70))),'Data Summary'!CP76="Yes"),100-OFFSET('Sanitation Data'!$E$4,0,10*ROW('Sanitation Data'!E70)),NA())</f>
        <v>#N/A</v>
      </c>
      <c r="AB76" s="96" t="e">
        <f ca="true">+IF(AND(ISNUMBER(OFFSET('Sanitation Data'!$E$6,0,10*ROW('Sanitation Data'!E70))),'Data Summary'!CQ76="Yes"),OFFSET('Sanitation Data'!$E$6,0,10*ROW('Sanitation Data'!E70)),NA())</f>
        <v>#N/A</v>
      </c>
      <c r="AC76" s="96" t="e">
        <f ca="true">+IF(AND(ISNUMBER(OFFSET('Sanitation Data'!$E$10,0,10*ROW('Sanitation Data'!E70))),'Data Summary'!CR76="Yes"),OFFSET('Sanitation Data'!$E$10,0,10*ROW('Sanitation Data'!E70)),NA())</f>
        <v>#N/A</v>
      </c>
      <c r="AD76" s="96" t="e">
        <f ca="true">+IF(AND(ISNUMBER(OFFSET('Sanitation Data'!$E$11,0,10*ROW('Sanitation Data'!E70))),'Data Summary'!CS76="Yes"),OFFSET('Sanitation Data'!$E$11,0,10*ROW('Sanitation Data'!E70)),NA())</f>
        <v>#N/A</v>
      </c>
      <c r="AE76" s="96" t="e">
        <f ca="true">+IF(AND(ISNUMBER(OFFSET('Sanitation Data'!$E$12,0,10*ROW('Sanitation Data'!E70))),'Data Summary'!CT76="Yes"),OFFSET('Sanitation Data'!$E$12,0,10*ROW('Sanitation Data'!E70)),NA())</f>
        <v>#N/A</v>
      </c>
      <c r="AF76" s="96" t="e">
        <f ca="true">+IF(AND(ISNUMBER(OFFSET('Sanitation Data'!$F$4,0,10*ROW('Sanitation Data'!F70))),'Data Summary'!CU76="Yes"),100-OFFSET('Sanitation Data'!$F$4,0,10*ROW('Sanitation Data'!F70)),NA())</f>
        <v>#N/A</v>
      </c>
      <c r="AG76" s="96" t="e">
        <f ca="true">+IF(AND(ISNUMBER(OFFSET('Sanitation Data'!$F$6,0,10*ROW('Sanitation Data'!F70))),'Data Summary'!CV76="Yes"),OFFSET('Sanitation Data'!$F$6,0,10*ROW('Sanitation Data'!F70)),NA())</f>
        <v>#N/A</v>
      </c>
      <c r="AH76" s="96" t="e">
        <f ca="true">+IF(AND(ISNUMBER(OFFSET('Sanitation Data'!$F$10,0,10*ROW('Sanitation Data'!F70))),'Data Summary'!CW76="Yes"),OFFSET('Sanitation Data'!$F$10,0,10*ROW('Sanitation Data'!F70)),NA())</f>
        <v>#N/A</v>
      </c>
      <c r="AI76" s="96" t="e">
        <f ca="true">+IF(AND(ISNUMBER(OFFSET('Sanitation Data'!$F$11,0,10*ROW('Sanitation Data'!F70))),'Data Summary'!CX76="Yes"),OFFSET('Sanitation Data'!$F$11,0,10*ROW('Sanitation Data'!F70)),NA())</f>
        <v>#N/A</v>
      </c>
      <c r="AJ76" s="96" t="e">
        <f ca="true">+IF(AND(ISNUMBER(OFFSET('Sanitation Data'!$F$12,0,10*ROW('Sanitation Data'!F70))),'Data Summary'!CY76="Yes"),OFFSET('Sanitation Data'!$F$12,0,10*ROW('Sanitation Data'!F70)),NA())</f>
        <v>#N/A</v>
      </c>
      <c r="AK76" s="96" t="e">
        <f ca="true">+IF(AND(ISNUMBER(OFFSET('Sanitation Data'!$G$4,0,10*ROW('Sanitation Data'!G70))),'Data Summary'!CZ76="Yes"),100-OFFSET('Sanitation Data'!$G$4,0,10*ROW('Sanitation Data'!G70)),NA())</f>
        <v>#N/A</v>
      </c>
      <c r="AL76" s="96" t="e">
        <f ca="true">+IF(AND(ISNUMBER(OFFSET('Sanitation Data'!$G$6,0,10*ROW('Sanitation Data'!G70))),'Data Summary'!DA76="Yes"),OFFSET('Sanitation Data'!$G$6,0,10*ROW('Sanitation Data'!G70)),NA())</f>
        <v>#N/A</v>
      </c>
      <c r="AM76" s="96" t="e">
        <f ca="true">+IF(AND(ISNUMBER(OFFSET('Sanitation Data'!$G$10,0,10*ROW('Sanitation Data'!G70))),'Data Summary'!DB76="Yes"),OFFSET('Sanitation Data'!$G$10,0,10*ROW('Sanitation Data'!G70)),NA())</f>
        <v>#N/A</v>
      </c>
      <c r="AN76" s="96" t="e">
        <f ca="true">+IF(AND(ISNUMBER(OFFSET('Sanitation Data'!$G$11,0,10*ROW('Sanitation Data'!G70))),'Data Summary'!DC76="Yes"),OFFSET('Sanitation Data'!$G$11,0,10*ROW('Sanitation Data'!G70)),NA())</f>
        <v>#N/A</v>
      </c>
      <c r="AO76" s="96" t="e">
        <f ca="true">+IF(AND(ISNUMBER(OFFSET('Sanitation Data'!$G$12,0,10*ROW('Sanitation Data'!G70))),'Data Summary'!DD76="Yes"),OFFSET('Sanitation Data'!$G$12,0,10*ROW('Sanitation Data'!G70)),NA())</f>
        <v>#N/A</v>
      </c>
      <c r="AP76" s="96" t="e">
        <f ca="true">+IF(AND(ISNUMBER(OFFSET('Sanitation Data'!$H$4,0,10*ROW('Sanitation Data'!H70))),'Data Summary'!DE76="Yes"),100-OFFSET('Sanitation Data'!$H$4,0,10*ROW('Sanitation Data'!H70)),NA())</f>
        <v>#N/A</v>
      </c>
      <c r="AQ76" s="96" t="e">
        <f ca="true">+IF(AND(ISNUMBER(OFFSET('Sanitation Data'!$H$6,0,10*ROW('Sanitation Data'!H70))),'Data Summary'!DF76="Yes"),OFFSET('Sanitation Data'!$H$6,0,10*ROW('Sanitation Data'!H70)),NA())</f>
        <v>#N/A</v>
      </c>
      <c r="AR76" s="96" t="e">
        <f ca="true">+IF(AND(ISNUMBER(OFFSET('Sanitation Data'!$H$10,0,10*ROW('Sanitation Data'!H70))),'Data Summary'!DG76="Yes"),OFFSET('Sanitation Data'!$H$10,0,10*ROW('Sanitation Data'!H70)),NA())</f>
        <v>#N/A</v>
      </c>
      <c r="AS76" s="96" t="e">
        <f ca="true">+IF(AND(ISNUMBER(OFFSET('Sanitation Data'!$H$11,0,10*ROW('Sanitation Data'!H70))),'Data Summary'!DH76="Yes"),OFFSET('Sanitation Data'!$H$11,0,10*ROW('Sanitation Data'!H70)),NA())</f>
        <v>#N/A</v>
      </c>
      <c r="AT76" s="96" t="e">
        <f ca="true">+IF(AND(ISNUMBER(OFFSET('Sanitation Data'!$H$12,0,10*ROW('Sanitation Data'!H70))),'Data Summary'!DI76="Yes"),OFFSET('Sanitation Data'!$H$12,0,10*ROW('Sanitation Data'!H70)),NA())</f>
        <v>#N/A</v>
      </c>
      <c r="AU76" s="96" t="e">
        <f ca="true">+IF(AND(ISNUMBER(OFFSET('Sanitation Data'!$I$4,0,10*ROW('Sanitation Data'!I70))),'Data Summary'!DJ76="Yes"),100-OFFSET('Sanitation Data'!$I$4,0,10*ROW('Sanitation Data'!I70)),NA())</f>
        <v>#N/A</v>
      </c>
      <c r="AV76" s="96" t="e">
        <f ca="true">+IF(AND(ISNUMBER(OFFSET('Sanitation Data'!$I$6,0,10*ROW('Sanitation Data'!I70))),'Data Summary'!DK76="Yes"),OFFSET('Sanitation Data'!$I$6,0,10*ROW('Sanitation Data'!I70)),NA())</f>
        <v>#N/A</v>
      </c>
      <c r="AW76" s="96" t="e">
        <f ca="true">+IF(AND(ISNUMBER(OFFSET('Sanitation Data'!$I$10,0,10*ROW('Sanitation Data'!I70))),'Data Summary'!DL76="Yes"),OFFSET('Sanitation Data'!$I$10,0,10*ROW('Sanitation Data'!I70)),NA())</f>
        <v>#N/A</v>
      </c>
      <c r="AX76" s="96" t="e">
        <f ca="true">+IF(AND(ISNUMBER(OFFSET('Sanitation Data'!$I$11,0,10*ROW('Sanitation Data'!I70))),'Data Summary'!DM76="Yes"),OFFSET('Sanitation Data'!$I$11,0,10*ROW('Sanitation Data'!I70)),NA())</f>
        <v>#N/A</v>
      </c>
      <c r="AY76" s="96" t="e">
        <f ca="true">+IF(AND(ISNUMBER(OFFSET('Sanitation Data'!$I$12,0,10*ROW('Sanitation Data'!I70))),'Data Summary'!DN76="Yes"),OFFSET('Sanitation Data'!$I$12,0,10*ROW('Sanitation Data'!I70)),NA())</f>
        <v>#N/A</v>
      </c>
      <c r="AZ76" s="97" t="e">
        <f ca="true">+IF(AND(ISNUMBER(OFFSET('Hygiene Data'!$D$5,0,10*ROW('Hygiene Data'!D70))),'Data Summary'!DO76="Yes"),OFFSET('Hygiene Data'!$D$5,0,10*ROW('Hygiene Data'!D70)),NA())</f>
        <v>#N/A</v>
      </c>
      <c r="BA76" s="97" t="e">
        <f ca="true">+IF(AND(ISNUMBER(OFFSET('Hygiene Data'!$D$7,0,10*ROW('Hygiene Data'!D70))),'Data Summary'!DP76="Yes"),OFFSET('Hygiene Data'!$D$7,0,10*ROW('Hygiene Data'!D70)),NA())</f>
        <v>#N/A</v>
      </c>
      <c r="BB76" s="97" t="e">
        <f ca="true">+IF(AND(ISNUMBER(OFFSET('Hygiene Data'!$D$9,0,10*ROW('Hygiene Data'!D70))),'Data Summary'!DQ76="Yes"),OFFSET('Hygiene Data'!$D$9,0,10*ROW('Hygiene Data'!D70)),NA())</f>
        <v>#N/A</v>
      </c>
      <c r="BC76" s="97" t="e">
        <f ca="true">+IF(AND(ISNUMBER(OFFSET('Hygiene Data'!$E$5,0,10*ROW('Hygiene Data'!E70))),'Data Summary'!DR76="Yes"),OFFSET('Hygiene Data'!$E$5,0,10*ROW('Hygiene Data'!E70)),NA())</f>
        <v>#N/A</v>
      </c>
      <c r="BD76" s="97" t="e">
        <f ca="true">+IF(AND(ISNUMBER(OFFSET('Hygiene Data'!$E$7,0,10*ROW('Hygiene Data'!E70))),'Data Summary'!DS76="Yes"),OFFSET('Hygiene Data'!$E$7,0,10*ROW('Hygiene Data'!E70)),NA())</f>
        <v>#N/A</v>
      </c>
      <c r="BE76" s="97" t="e">
        <f ca="true">+IF(AND(ISNUMBER(OFFSET('Hygiene Data'!$E$9,0,10*ROW('Hygiene Data'!E70))),'Data Summary'!DT76="Yes"),OFFSET('Hygiene Data'!$E$9,0,10*ROW('Hygiene Data'!E70)),NA())</f>
        <v>#N/A</v>
      </c>
      <c r="BF76" s="97" t="e">
        <f ca="true">+IF(AND(ISNUMBER(OFFSET('Hygiene Data'!$F$5,0,10*ROW('Hygiene Data'!F70))),'Data Summary'!DU76="Yes"),OFFSET('Hygiene Data'!$F$5,0,10*ROW('Hygiene Data'!F70)),NA())</f>
        <v>#N/A</v>
      </c>
      <c r="BG76" s="97" t="e">
        <f ca="true">+IF(AND(ISNUMBER(OFFSET('Hygiene Data'!$F$7,0,10*ROW('Hygiene Data'!F70))),'Data Summary'!DV76="Yes"),OFFSET('Hygiene Data'!$F$7,0,10*ROW('Hygiene Data'!F70)),NA())</f>
        <v>#N/A</v>
      </c>
      <c r="BH76" s="97" t="e">
        <f ca="true">+IF(AND(ISNUMBER(OFFSET('Hygiene Data'!$F$9,0,10*ROW('Hygiene Data'!F70))),'Data Summary'!DW76="Yes"),OFFSET('Hygiene Data'!$F$9,0,10*ROW('Hygiene Data'!F70)),NA())</f>
        <v>#N/A</v>
      </c>
      <c r="BI76" s="97" t="e">
        <f ca="true">+IF(AND(ISNUMBER(OFFSET('Hygiene Data'!$G$5,0,10*ROW('Hygiene Data'!G70))),'Data Summary'!DX76="Yes"),OFFSET('Hygiene Data'!$G$5,0,10*ROW('Hygiene Data'!G70)),NA())</f>
        <v>#N/A</v>
      </c>
      <c r="BJ76" s="97" t="e">
        <f ca="true">+IF(AND(ISNUMBER(OFFSET('Hygiene Data'!$G$7,0,10*ROW('Hygiene Data'!G70))),'Data Summary'!DY76="Yes"),OFFSET('Hygiene Data'!$G$7,0,10*ROW('Hygiene Data'!G70)),NA())</f>
        <v>#N/A</v>
      </c>
      <c r="BK76" s="97" t="e">
        <f ca="true">+IF(AND(ISNUMBER(OFFSET('Hygiene Data'!$G$9,0,10*ROW('Hygiene Data'!G70))),'Data Summary'!DZ76="Yes"),OFFSET('Hygiene Data'!$G$9,0,10*ROW('Hygiene Data'!G70)),NA())</f>
        <v>#N/A</v>
      </c>
      <c r="BL76" s="97" t="e">
        <f ca="true">+IF(AND(ISNUMBER(OFFSET('Hygiene Data'!$H$5,0,10*ROW('Hygiene Data'!H70))),'Data Summary'!EA76="Yes"),OFFSET('Hygiene Data'!$H$5,0,10*ROW('Hygiene Data'!H70)),NA())</f>
        <v>#N/A</v>
      </c>
      <c r="BM76" s="97" t="e">
        <f ca="true">+IF(AND(ISNUMBER(OFFSET('Hygiene Data'!$H$7,0,10*ROW('Hygiene Data'!H70))),'Data Summary'!EB76="Yes"),OFFSET('Hygiene Data'!$H$7,0,10*ROW('Hygiene Data'!H70)),NA())</f>
        <v>#N/A</v>
      </c>
      <c r="BN76" s="97" t="e">
        <f ca="true">+IF(AND(ISNUMBER(OFFSET('Hygiene Data'!$H$9,0,10*ROW('Hygiene Data'!H70))),'Data Summary'!EC76="Yes"),OFFSET('Hygiene Data'!$H$9,0,10*ROW('Hygiene Data'!H70)),NA())</f>
        <v>#N/A</v>
      </c>
      <c r="BO76" s="97" t="e">
        <f ca="true">+IF(AND(ISNUMBER(OFFSET('Hygiene Data'!$I$5,0,10*ROW('Hygiene Data'!I70))),'Data Summary'!ED76="Yes"),OFFSET('Hygiene Data'!$I$5,0,10*ROW('Hygiene Data'!I70)),NA())</f>
        <v>#N/A</v>
      </c>
      <c r="BP76" s="97" t="e">
        <f ca="true">+IF(AND(ISNUMBER(OFFSET('Hygiene Data'!$I$7,0,10*ROW('Hygiene Data'!I70))),'Data Summary'!EE76="Yes"),OFFSET('Hygiene Data'!$I$7,0,10*ROW('Hygiene Data'!I70)),NA())</f>
        <v>#N/A</v>
      </c>
      <c r="BQ76" s="97"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6" t="str">
        <f ca="true">+IF(ISTEXT('Data Summary'!B77),'Data Summary'!B77,"")</f>
        <v/>
      </c>
      <c r="C77" s="330" t="e">
        <f ca="true">+VALUE('Data Summary'!C77)</f>
        <v>#VALUE!</v>
      </c>
      <c r="D77" s="95" t="e">
        <f ca="true">+IF(AND(ISNUMBER(OFFSET('Water Data'!$D$4,0,10*ROW('Water Data'!D71))),'Data Summary'!BS77="Yes"),100-OFFSET('Water Data'!$D$4,0,10*ROW('Water Data'!D71)),NA())</f>
        <v>#N/A</v>
      </c>
      <c r="E77" s="95" t="e">
        <f ca="true">+IF(AND(ISNUMBER(OFFSET('Water Data'!$D$6,0,10*ROW('Water Data'!D71))),'Data Summary'!BT77="Yes"),OFFSET('Water Data'!$D$6,0,10*ROW('Water Data'!D71)),NA())</f>
        <v>#N/A</v>
      </c>
      <c r="F77" s="95" t="e">
        <f ca="true">+IF(AND(ISNUMBER(OFFSET('Water Data'!$D$9,0,10*ROW('Water Data'!D71))),'Data Summary'!BU77="Yes"),OFFSET('Water Data'!$D$9,0,10*ROW('Water Data'!D71)),NA())</f>
        <v>#N/A</v>
      </c>
      <c r="G77" s="95" t="e">
        <f ca="true">+IF(AND(ISNUMBER(OFFSET('Water Data'!$E$4,0,10*ROW('Water Data'!E71))),'Data Summary'!BV77="Yes"),100-OFFSET('Water Data'!$E$4,0,10*ROW('Water Data'!E71)),NA())</f>
        <v>#N/A</v>
      </c>
      <c r="H77" s="95" t="e">
        <f ca="true">+IF(AND(ISNUMBER(OFFSET('Water Data'!$E$6,0,10*ROW('Water Data'!E71))),'Data Summary'!BW77="Yes"),OFFSET('Water Data'!$E$6,0,10*ROW('Water Data'!E71)),NA())</f>
        <v>#N/A</v>
      </c>
      <c r="I77" s="95" t="e">
        <f ca="true">+IF(AND(ISNUMBER(OFFSET('Water Data'!$E$9,0,10*ROW('Water Data'!E71))),'Data Summary'!BX77="Yes"),OFFSET('Water Data'!$E$9,0,10*ROW('Water Data'!E71)),NA())</f>
        <v>#N/A</v>
      </c>
      <c r="J77" s="95" t="e">
        <f ca="true">+IF(AND(ISNUMBER(OFFSET('Water Data'!$F$4,0,10*ROW('Water Data'!F71))),'Data Summary'!BY77="Yes"),100-OFFSET('Water Data'!$F$4,0,10*ROW('Water Data'!F71)),NA())</f>
        <v>#N/A</v>
      </c>
      <c r="K77" s="95" t="e">
        <f ca="true">+IF(AND(ISNUMBER(OFFSET('Water Data'!$F$6,0,10*ROW('Water Data'!F71))),'Data Summary'!BZ77="Yes"),OFFSET('Water Data'!$F$6,0,10*ROW('Water Data'!F71)),NA())</f>
        <v>#N/A</v>
      </c>
      <c r="L77" s="95" t="e">
        <f ca="true">+IF(AND(ISNUMBER(OFFSET('Water Data'!$F$9,0,10*ROW('Water Data'!F71))),'Data Summary'!CA77="Yes"),OFFSET('Water Data'!$F$9,0,10*ROW('Water Data'!F71)),NA())</f>
        <v>#N/A</v>
      </c>
      <c r="M77" s="95" t="e">
        <f ca="true">+IF(AND(ISNUMBER(OFFSET('Water Data'!$G$4,0,10*ROW('Water Data'!G71))),'Data Summary'!CB77="Yes"),100-OFFSET('Water Data'!$G$4,0,10*ROW('Water Data'!G71)),NA())</f>
        <v>#N/A</v>
      </c>
      <c r="N77" s="95" t="e">
        <f ca="true">+IF(AND(ISNUMBER(OFFSET('Water Data'!$G$6,0,10*ROW('Water Data'!G71))),'Data Summary'!CC77="Yes"),OFFSET('Water Data'!$G$6,0,10*ROW('Water Data'!G71)),NA())</f>
        <v>#N/A</v>
      </c>
      <c r="O77" s="95" t="e">
        <f ca="true">+IF(AND(ISNUMBER(OFFSET('Water Data'!$G$9,0,10*ROW('Water Data'!G71))),'Data Summary'!CD77="Yes"),OFFSET('Water Data'!$G$9,0,10*ROW('Water Data'!G71)),NA())</f>
        <v>#N/A</v>
      </c>
      <c r="P77" s="95" t="e">
        <f ca="true">+IF(AND(ISNUMBER(OFFSET('Water Data'!$H$4,0,10*ROW('Water Data'!H71))),'Data Summary'!CE77="Yes"),100-OFFSET('Water Data'!$H$4,0,10*ROW('Water Data'!H71)),NA())</f>
        <v>#N/A</v>
      </c>
      <c r="Q77" s="95" t="e">
        <f ca="true">+IF(AND(ISNUMBER(OFFSET('Water Data'!$H$6,0,10*ROW('Water Data'!H71))),'Data Summary'!CF77="Yes"),OFFSET('Water Data'!$H$6,0,10*ROW('Water Data'!H71)),NA())</f>
        <v>#N/A</v>
      </c>
      <c r="R77" s="95" t="e">
        <f ca="true">+IF(AND(ISNUMBER(OFFSET('Water Data'!$H$9,0,10*ROW('Water Data'!H71))),'Data Summary'!CG77="Yes"),OFFSET('Water Data'!$H$9,0,10*ROW('Water Data'!H71)),NA())</f>
        <v>#N/A</v>
      </c>
      <c r="S77" s="95" t="e">
        <f ca="true">+IF(AND(ISNUMBER(OFFSET('Water Data'!$I$4,0,10*ROW('Water Data'!I71))),'Data Summary'!CH77="Yes"),100-OFFSET('Water Data'!$I$4,0,10*ROW('Water Data'!I71)),NA())</f>
        <v>#N/A</v>
      </c>
      <c r="T77" s="95" t="e">
        <f ca="true">+IF(AND(ISNUMBER(OFFSET('Water Data'!$I$6,0,10*ROW('Water Data'!I71))),'Data Summary'!CI77="Yes"),OFFSET('Water Data'!$I$6,0,10*ROW('Water Data'!I71)),NA())</f>
        <v>#N/A</v>
      </c>
      <c r="U77" s="95" t="e">
        <f ca="true">+IF(AND(ISNUMBER(OFFSET('Water Data'!$I$9,0,10*ROW('Water Data'!I71))),'Data Summary'!CJ77="Yes"),OFFSET('Water Data'!$I$9,0,10*ROW('Water Data'!I71)),NA())</f>
        <v>#N/A</v>
      </c>
      <c r="V77" s="96" t="e">
        <f ca="true">+IF(AND(ISNUMBER(OFFSET('Sanitation Data'!$D$4,0,10*ROW('Sanitation Data'!D71))),'Data Summary'!CK77="Yes"),100-OFFSET('Sanitation Data'!$D$4,0,10*ROW('Sanitation Data'!D71)),NA())</f>
        <v>#N/A</v>
      </c>
      <c r="W77" s="96" t="e">
        <f ca="true">+IF(AND(ISNUMBER(OFFSET('Sanitation Data'!$D$6,0,10*ROW('Sanitation Data'!D71))),'Data Summary'!CL77="Yes"),OFFSET('Sanitation Data'!$D$6,0,10*ROW('Sanitation Data'!D71)),NA())</f>
        <v>#N/A</v>
      </c>
      <c r="X77" s="96" t="e">
        <f ca="true">+IF(AND(ISNUMBER(OFFSET('Sanitation Data'!$D$10,0,10*ROW('Sanitation Data'!D71))),'Data Summary'!CM77="Yes"),OFFSET('Sanitation Data'!$D$10,0,10*ROW('Sanitation Data'!D71)),NA())</f>
        <v>#N/A</v>
      </c>
      <c r="Y77" s="96" t="e">
        <f ca="true">+IF(AND(ISNUMBER(OFFSET('Sanitation Data'!$D$11,0,10*ROW('Sanitation Data'!D71))),'Data Summary'!CN77="Yes"),OFFSET('Sanitation Data'!$D$11,0,10*ROW('Sanitation Data'!D71)),NA())</f>
        <v>#N/A</v>
      </c>
      <c r="Z77" s="96" t="e">
        <f ca="true">+IF(AND(ISNUMBER(OFFSET('Sanitation Data'!$D$12,0,10*ROW('Sanitation Data'!D71))),'Data Summary'!CO77="Yes"),OFFSET('Sanitation Data'!$D$12,0,10*ROW('Sanitation Data'!D71)),NA())</f>
        <v>#N/A</v>
      </c>
      <c r="AA77" s="96" t="e">
        <f ca="true">+IF(AND(ISNUMBER(OFFSET('Sanitation Data'!$E$4,0,10*ROW('Sanitation Data'!E71))),'Data Summary'!CP77="Yes"),100-OFFSET('Sanitation Data'!$E$4,0,10*ROW('Sanitation Data'!E71)),NA())</f>
        <v>#N/A</v>
      </c>
      <c r="AB77" s="96" t="e">
        <f ca="true">+IF(AND(ISNUMBER(OFFSET('Sanitation Data'!$E$6,0,10*ROW('Sanitation Data'!E71))),'Data Summary'!CQ77="Yes"),OFFSET('Sanitation Data'!$E$6,0,10*ROW('Sanitation Data'!E71)),NA())</f>
        <v>#N/A</v>
      </c>
      <c r="AC77" s="96" t="e">
        <f ca="true">+IF(AND(ISNUMBER(OFFSET('Sanitation Data'!$E$10,0,10*ROW('Sanitation Data'!E71))),'Data Summary'!CR77="Yes"),OFFSET('Sanitation Data'!$E$10,0,10*ROW('Sanitation Data'!E71)),NA())</f>
        <v>#N/A</v>
      </c>
      <c r="AD77" s="96" t="e">
        <f ca="true">+IF(AND(ISNUMBER(OFFSET('Sanitation Data'!$E$11,0,10*ROW('Sanitation Data'!E71))),'Data Summary'!CS77="Yes"),OFFSET('Sanitation Data'!$E$11,0,10*ROW('Sanitation Data'!E71)),NA())</f>
        <v>#N/A</v>
      </c>
      <c r="AE77" s="96" t="e">
        <f ca="true">+IF(AND(ISNUMBER(OFFSET('Sanitation Data'!$E$12,0,10*ROW('Sanitation Data'!E71))),'Data Summary'!CT77="Yes"),OFFSET('Sanitation Data'!$E$12,0,10*ROW('Sanitation Data'!E71)),NA())</f>
        <v>#N/A</v>
      </c>
      <c r="AF77" s="96" t="e">
        <f ca="true">+IF(AND(ISNUMBER(OFFSET('Sanitation Data'!$F$4,0,10*ROW('Sanitation Data'!F71))),'Data Summary'!CU77="Yes"),100-OFFSET('Sanitation Data'!$F$4,0,10*ROW('Sanitation Data'!F71)),NA())</f>
        <v>#N/A</v>
      </c>
      <c r="AG77" s="96" t="e">
        <f ca="true">+IF(AND(ISNUMBER(OFFSET('Sanitation Data'!$F$6,0,10*ROW('Sanitation Data'!F71))),'Data Summary'!CV77="Yes"),OFFSET('Sanitation Data'!$F$6,0,10*ROW('Sanitation Data'!F71)),NA())</f>
        <v>#N/A</v>
      </c>
      <c r="AH77" s="96" t="e">
        <f ca="true">+IF(AND(ISNUMBER(OFFSET('Sanitation Data'!$F$10,0,10*ROW('Sanitation Data'!F71))),'Data Summary'!CW77="Yes"),OFFSET('Sanitation Data'!$F$10,0,10*ROW('Sanitation Data'!F71)),NA())</f>
        <v>#N/A</v>
      </c>
      <c r="AI77" s="96" t="e">
        <f ca="true">+IF(AND(ISNUMBER(OFFSET('Sanitation Data'!$F$11,0,10*ROW('Sanitation Data'!F71))),'Data Summary'!CX77="Yes"),OFFSET('Sanitation Data'!$F$11,0,10*ROW('Sanitation Data'!F71)),NA())</f>
        <v>#N/A</v>
      </c>
      <c r="AJ77" s="96" t="e">
        <f ca="true">+IF(AND(ISNUMBER(OFFSET('Sanitation Data'!$F$12,0,10*ROW('Sanitation Data'!F71))),'Data Summary'!CY77="Yes"),OFFSET('Sanitation Data'!$F$12,0,10*ROW('Sanitation Data'!F71)),NA())</f>
        <v>#N/A</v>
      </c>
      <c r="AK77" s="96" t="e">
        <f ca="true">+IF(AND(ISNUMBER(OFFSET('Sanitation Data'!$G$4,0,10*ROW('Sanitation Data'!G71))),'Data Summary'!CZ77="Yes"),100-OFFSET('Sanitation Data'!$G$4,0,10*ROW('Sanitation Data'!G71)),NA())</f>
        <v>#N/A</v>
      </c>
      <c r="AL77" s="96" t="e">
        <f ca="true">+IF(AND(ISNUMBER(OFFSET('Sanitation Data'!$G$6,0,10*ROW('Sanitation Data'!G71))),'Data Summary'!DA77="Yes"),OFFSET('Sanitation Data'!$G$6,0,10*ROW('Sanitation Data'!G71)),NA())</f>
        <v>#N/A</v>
      </c>
      <c r="AM77" s="96" t="e">
        <f ca="true">+IF(AND(ISNUMBER(OFFSET('Sanitation Data'!$G$10,0,10*ROW('Sanitation Data'!G71))),'Data Summary'!DB77="Yes"),OFFSET('Sanitation Data'!$G$10,0,10*ROW('Sanitation Data'!G71)),NA())</f>
        <v>#N/A</v>
      </c>
      <c r="AN77" s="96" t="e">
        <f ca="true">+IF(AND(ISNUMBER(OFFSET('Sanitation Data'!$G$11,0,10*ROW('Sanitation Data'!G71))),'Data Summary'!DC77="Yes"),OFFSET('Sanitation Data'!$G$11,0,10*ROW('Sanitation Data'!G71)),NA())</f>
        <v>#N/A</v>
      </c>
      <c r="AO77" s="96" t="e">
        <f ca="true">+IF(AND(ISNUMBER(OFFSET('Sanitation Data'!$G$12,0,10*ROW('Sanitation Data'!G71))),'Data Summary'!DD77="Yes"),OFFSET('Sanitation Data'!$G$12,0,10*ROW('Sanitation Data'!G71)),NA())</f>
        <v>#N/A</v>
      </c>
      <c r="AP77" s="96" t="e">
        <f ca="true">+IF(AND(ISNUMBER(OFFSET('Sanitation Data'!$H$4,0,10*ROW('Sanitation Data'!H71))),'Data Summary'!DE77="Yes"),100-OFFSET('Sanitation Data'!$H$4,0,10*ROW('Sanitation Data'!H71)),NA())</f>
        <v>#N/A</v>
      </c>
      <c r="AQ77" s="96" t="e">
        <f ca="true">+IF(AND(ISNUMBER(OFFSET('Sanitation Data'!$H$6,0,10*ROW('Sanitation Data'!H71))),'Data Summary'!DF77="Yes"),OFFSET('Sanitation Data'!$H$6,0,10*ROW('Sanitation Data'!H71)),NA())</f>
        <v>#N/A</v>
      </c>
      <c r="AR77" s="96" t="e">
        <f ca="true">+IF(AND(ISNUMBER(OFFSET('Sanitation Data'!$H$10,0,10*ROW('Sanitation Data'!H71))),'Data Summary'!DG77="Yes"),OFFSET('Sanitation Data'!$H$10,0,10*ROW('Sanitation Data'!H71)),NA())</f>
        <v>#N/A</v>
      </c>
      <c r="AS77" s="96" t="e">
        <f ca="true">+IF(AND(ISNUMBER(OFFSET('Sanitation Data'!$H$11,0,10*ROW('Sanitation Data'!H71))),'Data Summary'!DH77="Yes"),OFFSET('Sanitation Data'!$H$11,0,10*ROW('Sanitation Data'!H71)),NA())</f>
        <v>#N/A</v>
      </c>
      <c r="AT77" s="96" t="e">
        <f ca="true">+IF(AND(ISNUMBER(OFFSET('Sanitation Data'!$H$12,0,10*ROW('Sanitation Data'!H71))),'Data Summary'!DI77="Yes"),OFFSET('Sanitation Data'!$H$12,0,10*ROW('Sanitation Data'!H71)),NA())</f>
        <v>#N/A</v>
      </c>
      <c r="AU77" s="96" t="e">
        <f ca="true">+IF(AND(ISNUMBER(OFFSET('Sanitation Data'!$I$4,0,10*ROW('Sanitation Data'!I71))),'Data Summary'!DJ77="Yes"),100-OFFSET('Sanitation Data'!$I$4,0,10*ROW('Sanitation Data'!I71)),NA())</f>
        <v>#N/A</v>
      </c>
      <c r="AV77" s="96" t="e">
        <f ca="true">+IF(AND(ISNUMBER(OFFSET('Sanitation Data'!$I$6,0,10*ROW('Sanitation Data'!I71))),'Data Summary'!DK77="Yes"),OFFSET('Sanitation Data'!$I$6,0,10*ROW('Sanitation Data'!I71)),NA())</f>
        <v>#N/A</v>
      </c>
      <c r="AW77" s="96" t="e">
        <f ca="true">+IF(AND(ISNUMBER(OFFSET('Sanitation Data'!$I$10,0,10*ROW('Sanitation Data'!I71))),'Data Summary'!DL77="Yes"),OFFSET('Sanitation Data'!$I$10,0,10*ROW('Sanitation Data'!I71)),NA())</f>
        <v>#N/A</v>
      </c>
      <c r="AX77" s="96" t="e">
        <f ca="true">+IF(AND(ISNUMBER(OFFSET('Sanitation Data'!$I$11,0,10*ROW('Sanitation Data'!I71))),'Data Summary'!DM77="Yes"),OFFSET('Sanitation Data'!$I$11,0,10*ROW('Sanitation Data'!I71)),NA())</f>
        <v>#N/A</v>
      </c>
      <c r="AY77" s="96" t="e">
        <f ca="true">+IF(AND(ISNUMBER(OFFSET('Sanitation Data'!$I$12,0,10*ROW('Sanitation Data'!I71))),'Data Summary'!DN77="Yes"),OFFSET('Sanitation Data'!$I$12,0,10*ROW('Sanitation Data'!I71)),NA())</f>
        <v>#N/A</v>
      </c>
      <c r="AZ77" s="97" t="e">
        <f ca="true">+IF(AND(ISNUMBER(OFFSET('Hygiene Data'!$D$5,0,10*ROW('Hygiene Data'!D71))),'Data Summary'!DO77="Yes"),OFFSET('Hygiene Data'!$D$5,0,10*ROW('Hygiene Data'!D71)),NA())</f>
        <v>#N/A</v>
      </c>
      <c r="BA77" s="97" t="e">
        <f ca="true">+IF(AND(ISNUMBER(OFFSET('Hygiene Data'!$D$7,0,10*ROW('Hygiene Data'!D71))),'Data Summary'!DP77="Yes"),OFFSET('Hygiene Data'!$D$7,0,10*ROW('Hygiene Data'!D71)),NA())</f>
        <v>#N/A</v>
      </c>
      <c r="BB77" s="97" t="e">
        <f ca="true">+IF(AND(ISNUMBER(OFFSET('Hygiene Data'!$D$9,0,10*ROW('Hygiene Data'!D71))),'Data Summary'!DQ77="Yes"),OFFSET('Hygiene Data'!$D$9,0,10*ROW('Hygiene Data'!D71)),NA())</f>
        <v>#N/A</v>
      </c>
      <c r="BC77" s="97" t="e">
        <f ca="true">+IF(AND(ISNUMBER(OFFSET('Hygiene Data'!$E$5,0,10*ROW('Hygiene Data'!E71))),'Data Summary'!DR77="Yes"),OFFSET('Hygiene Data'!$E$5,0,10*ROW('Hygiene Data'!E71)),NA())</f>
        <v>#N/A</v>
      </c>
      <c r="BD77" s="97" t="e">
        <f ca="true">+IF(AND(ISNUMBER(OFFSET('Hygiene Data'!$E$7,0,10*ROW('Hygiene Data'!E71))),'Data Summary'!DS77="Yes"),OFFSET('Hygiene Data'!$E$7,0,10*ROW('Hygiene Data'!E71)),NA())</f>
        <v>#N/A</v>
      </c>
      <c r="BE77" s="97" t="e">
        <f ca="true">+IF(AND(ISNUMBER(OFFSET('Hygiene Data'!$E$9,0,10*ROW('Hygiene Data'!E71))),'Data Summary'!DT77="Yes"),OFFSET('Hygiene Data'!$E$9,0,10*ROW('Hygiene Data'!E71)),NA())</f>
        <v>#N/A</v>
      </c>
      <c r="BF77" s="97" t="e">
        <f ca="true">+IF(AND(ISNUMBER(OFFSET('Hygiene Data'!$F$5,0,10*ROW('Hygiene Data'!F71))),'Data Summary'!DU77="Yes"),OFFSET('Hygiene Data'!$F$5,0,10*ROW('Hygiene Data'!F71)),NA())</f>
        <v>#N/A</v>
      </c>
      <c r="BG77" s="97" t="e">
        <f ca="true">+IF(AND(ISNUMBER(OFFSET('Hygiene Data'!$F$7,0,10*ROW('Hygiene Data'!F71))),'Data Summary'!DV77="Yes"),OFFSET('Hygiene Data'!$F$7,0,10*ROW('Hygiene Data'!F71)),NA())</f>
        <v>#N/A</v>
      </c>
      <c r="BH77" s="97" t="e">
        <f ca="true">+IF(AND(ISNUMBER(OFFSET('Hygiene Data'!$F$9,0,10*ROW('Hygiene Data'!F71))),'Data Summary'!DW77="Yes"),OFFSET('Hygiene Data'!$F$9,0,10*ROW('Hygiene Data'!F71)),NA())</f>
        <v>#N/A</v>
      </c>
      <c r="BI77" s="97" t="e">
        <f ca="true">+IF(AND(ISNUMBER(OFFSET('Hygiene Data'!$G$5,0,10*ROW('Hygiene Data'!G71))),'Data Summary'!DX77="Yes"),OFFSET('Hygiene Data'!$G$5,0,10*ROW('Hygiene Data'!G71)),NA())</f>
        <v>#N/A</v>
      </c>
      <c r="BJ77" s="97" t="e">
        <f ca="true">+IF(AND(ISNUMBER(OFFSET('Hygiene Data'!$G$7,0,10*ROW('Hygiene Data'!G71))),'Data Summary'!DY77="Yes"),OFFSET('Hygiene Data'!$G$7,0,10*ROW('Hygiene Data'!G71)),NA())</f>
        <v>#N/A</v>
      </c>
      <c r="BK77" s="97" t="e">
        <f ca="true">+IF(AND(ISNUMBER(OFFSET('Hygiene Data'!$G$9,0,10*ROW('Hygiene Data'!G71))),'Data Summary'!DZ77="Yes"),OFFSET('Hygiene Data'!$G$9,0,10*ROW('Hygiene Data'!G71)),NA())</f>
        <v>#N/A</v>
      </c>
      <c r="BL77" s="97" t="e">
        <f ca="true">+IF(AND(ISNUMBER(OFFSET('Hygiene Data'!$H$5,0,10*ROW('Hygiene Data'!H71))),'Data Summary'!EA77="Yes"),OFFSET('Hygiene Data'!$H$5,0,10*ROW('Hygiene Data'!H71)),NA())</f>
        <v>#N/A</v>
      </c>
      <c r="BM77" s="97" t="e">
        <f ca="true">+IF(AND(ISNUMBER(OFFSET('Hygiene Data'!$H$7,0,10*ROW('Hygiene Data'!H71))),'Data Summary'!EB77="Yes"),OFFSET('Hygiene Data'!$H$7,0,10*ROW('Hygiene Data'!H71)),NA())</f>
        <v>#N/A</v>
      </c>
      <c r="BN77" s="97" t="e">
        <f ca="true">+IF(AND(ISNUMBER(OFFSET('Hygiene Data'!$H$9,0,10*ROW('Hygiene Data'!H71))),'Data Summary'!EC77="Yes"),OFFSET('Hygiene Data'!$H$9,0,10*ROW('Hygiene Data'!H71)),NA())</f>
        <v>#N/A</v>
      </c>
      <c r="BO77" s="97" t="e">
        <f ca="true">+IF(AND(ISNUMBER(OFFSET('Hygiene Data'!$I$5,0,10*ROW('Hygiene Data'!I71))),'Data Summary'!ED77="Yes"),OFFSET('Hygiene Data'!$I$5,0,10*ROW('Hygiene Data'!I71)),NA())</f>
        <v>#N/A</v>
      </c>
      <c r="BP77" s="97" t="e">
        <f ca="true">+IF(AND(ISNUMBER(OFFSET('Hygiene Data'!$I$7,0,10*ROW('Hygiene Data'!I71))),'Data Summary'!EE77="Yes"),OFFSET('Hygiene Data'!$I$7,0,10*ROW('Hygiene Data'!I71)),NA())</f>
        <v>#N/A</v>
      </c>
      <c r="BQ77" s="97"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6" t="str">
        <f ca="true">+IF(ISTEXT('Data Summary'!B78),'Data Summary'!B78,"")</f>
        <v/>
      </c>
      <c r="C78" s="330" t="e">
        <f ca="true">+VALUE('Data Summary'!C78)</f>
        <v>#VALUE!</v>
      </c>
      <c r="D78" s="95" t="e">
        <f ca="true">+IF(AND(ISNUMBER(OFFSET('Water Data'!$D$4,0,10*ROW('Water Data'!D72))),'Data Summary'!BS78="Yes"),100-OFFSET('Water Data'!$D$4,0,10*ROW('Water Data'!D72)),NA())</f>
        <v>#N/A</v>
      </c>
      <c r="E78" s="95" t="e">
        <f ca="true">+IF(AND(ISNUMBER(OFFSET('Water Data'!$D$6,0,10*ROW('Water Data'!D72))),'Data Summary'!BT78="Yes"),OFFSET('Water Data'!$D$6,0,10*ROW('Water Data'!D72)),NA())</f>
        <v>#N/A</v>
      </c>
      <c r="F78" s="95" t="e">
        <f ca="true">+IF(AND(ISNUMBER(OFFSET('Water Data'!$D$9,0,10*ROW('Water Data'!D72))),'Data Summary'!BU78="Yes"),OFFSET('Water Data'!$D$9,0,10*ROW('Water Data'!D72)),NA())</f>
        <v>#N/A</v>
      </c>
      <c r="G78" s="95" t="e">
        <f ca="true">+IF(AND(ISNUMBER(OFFSET('Water Data'!$E$4,0,10*ROW('Water Data'!E72))),'Data Summary'!BV78="Yes"),100-OFFSET('Water Data'!$E$4,0,10*ROW('Water Data'!E72)),NA())</f>
        <v>#N/A</v>
      </c>
      <c r="H78" s="95" t="e">
        <f ca="true">+IF(AND(ISNUMBER(OFFSET('Water Data'!$E$6,0,10*ROW('Water Data'!E72))),'Data Summary'!BW78="Yes"),OFFSET('Water Data'!$E$6,0,10*ROW('Water Data'!E72)),NA())</f>
        <v>#N/A</v>
      </c>
      <c r="I78" s="95" t="e">
        <f ca="true">+IF(AND(ISNUMBER(OFFSET('Water Data'!$E$9,0,10*ROW('Water Data'!E72))),'Data Summary'!BX78="Yes"),OFFSET('Water Data'!$E$9,0,10*ROW('Water Data'!E72)),NA())</f>
        <v>#N/A</v>
      </c>
      <c r="J78" s="95" t="e">
        <f ca="true">+IF(AND(ISNUMBER(OFFSET('Water Data'!$F$4,0,10*ROW('Water Data'!F72))),'Data Summary'!BY78="Yes"),100-OFFSET('Water Data'!$F$4,0,10*ROW('Water Data'!F72)),NA())</f>
        <v>#N/A</v>
      </c>
      <c r="K78" s="95" t="e">
        <f ca="true">+IF(AND(ISNUMBER(OFFSET('Water Data'!$F$6,0,10*ROW('Water Data'!F72))),'Data Summary'!BZ78="Yes"),OFFSET('Water Data'!$F$6,0,10*ROW('Water Data'!F72)),NA())</f>
        <v>#N/A</v>
      </c>
      <c r="L78" s="95" t="e">
        <f ca="true">+IF(AND(ISNUMBER(OFFSET('Water Data'!$F$9,0,10*ROW('Water Data'!F72))),'Data Summary'!CA78="Yes"),OFFSET('Water Data'!$F$9,0,10*ROW('Water Data'!F72)),NA())</f>
        <v>#N/A</v>
      </c>
      <c r="M78" s="95" t="e">
        <f ca="true">+IF(AND(ISNUMBER(OFFSET('Water Data'!$G$4,0,10*ROW('Water Data'!G72))),'Data Summary'!CB78="Yes"),100-OFFSET('Water Data'!$G$4,0,10*ROW('Water Data'!G72)),NA())</f>
        <v>#N/A</v>
      </c>
      <c r="N78" s="95" t="e">
        <f ca="true">+IF(AND(ISNUMBER(OFFSET('Water Data'!$G$6,0,10*ROW('Water Data'!G72))),'Data Summary'!CC78="Yes"),OFFSET('Water Data'!$G$6,0,10*ROW('Water Data'!G72)),NA())</f>
        <v>#N/A</v>
      </c>
      <c r="O78" s="95" t="e">
        <f ca="true">+IF(AND(ISNUMBER(OFFSET('Water Data'!$G$9,0,10*ROW('Water Data'!G72))),'Data Summary'!CD78="Yes"),OFFSET('Water Data'!$G$9,0,10*ROW('Water Data'!G72)),NA())</f>
        <v>#N/A</v>
      </c>
      <c r="P78" s="95" t="e">
        <f ca="true">+IF(AND(ISNUMBER(OFFSET('Water Data'!$H$4,0,10*ROW('Water Data'!H72))),'Data Summary'!CE78="Yes"),100-OFFSET('Water Data'!$H$4,0,10*ROW('Water Data'!H72)),NA())</f>
        <v>#N/A</v>
      </c>
      <c r="Q78" s="95" t="e">
        <f ca="true">+IF(AND(ISNUMBER(OFFSET('Water Data'!$H$6,0,10*ROW('Water Data'!H72))),'Data Summary'!CF78="Yes"),OFFSET('Water Data'!$H$6,0,10*ROW('Water Data'!H72)),NA())</f>
        <v>#N/A</v>
      </c>
      <c r="R78" s="95" t="e">
        <f ca="true">+IF(AND(ISNUMBER(OFFSET('Water Data'!$H$9,0,10*ROW('Water Data'!H72))),'Data Summary'!CG78="Yes"),OFFSET('Water Data'!$H$9,0,10*ROW('Water Data'!H72)),NA())</f>
        <v>#N/A</v>
      </c>
      <c r="S78" s="95" t="e">
        <f ca="true">+IF(AND(ISNUMBER(OFFSET('Water Data'!$I$4,0,10*ROW('Water Data'!I72))),'Data Summary'!CH78="Yes"),100-OFFSET('Water Data'!$I$4,0,10*ROW('Water Data'!I72)),NA())</f>
        <v>#N/A</v>
      </c>
      <c r="T78" s="95" t="e">
        <f ca="true">+IF(AND(ISNUMBER(OFFSET('Water Data'!$I$6,0,10*ROW('Water Data'!I72))),'Data Summary'!CI78="Yes"),OFFSET('Water Data'!$I$6,0,10*ROW('Water Data'!I72)),NA())</f>
        <v>#N/A</v>
      </c>
      <c r="U78" s="95" t="e">
        <f ca="true">+IF(AND(ISNUMBER(OFFSET('Water Data'!$I$9,0,10*ROW('Water Data'!I72))),'Data Summary'!CJ78="Yes"),OFFSET('Water Data'!$I$9,0,10*ROW('Water Data'!I72)),NA())</f>
        <v>#N/A</v>
      </c>
      <c r="V78" s="96" t="e">
        <f ca="true">+IF(AND(ISNUMBER(OFFSET('Sanitation Data'!$D$4,0,10*ROW('Sanitation Data'!D72))),'Data Summary'!CK78="Yes"),100-OFFSET('Sanitation Data'!$D$4,0,10*ROW('Sanitation Data'!D72)),NA())</f>
        <v>#N/A</v>
      </c>
      <c r="W78" s="96" t="e">
        <f ca="true">+IF(AND(ISNUMBER(OFFSET('Sanitation Data'!$D$6,0,10*ROW('Sanitation Data'!D72))),'Data Summary'!CL78="Yes"),OFFSET('Sanitation Data'!$D$6,0,10*ROW('Sanitation Data'!D72)),NA())</f>
        <v>#N/A</v>
      </c>
      <c r="X78" s="96" t="e">
        <f ca="true">+IF(AND(ISNUMBER(OFFSET('Sanitation Data'!$D$10,0,10*ROW('Sanitation Data'!D72))),'Data Summary'!CM78="Yes"),OFFSET('Sanitation Data'!$D$10,0,10*ROW('Sanitation Data'!D72)),NA())</f>
        <v>#N/A</v>
      </c>
      <c r="Y78" s="96" t="e">
        <f ca="true">+IF(AND(ISNUMBER(OFFSET('Sanitation Data'!$D$11,0,10*ROW('Sanitation Data'!D72))),'Data Summary'!CN78="Yes"),OFFSET('Sanitation Data'!$D$11,0,10*ROW('Sanitation Data'!D72)),NA())</f>
        <v>#N/A</v>
      </c>
      <c r="Z78" s="96" t="e">
        <f ca="true">+IF(AND(ISNUMBER(OFFSET('Sanitation Data'!$D$12,0,10*ROW('Sanitation Data'!D72))),'Data Summary'!CO78="Yes"),OFFSET('Sanitation Data'!$D$12,0,10*ROW('Sanitation Data'!D72)),NA())</f>
        <v>#N/A</v>
      </c>
      <c r="AA78" s="96" t="e">
        <f ca="true">+IF(AND(ISNUMBER(OFFSET('Sanitation Data'!$E$4,0,10*ROW('Sanitation Data'!E72))),'Data Summary'!CP78="Yes"),100-OFFSET('Sanitation Data'!$E$4,0,10*ROW('Sanitation Data'!E72)),NA())</f>
        <v>#N/A</v>
      </c>
      <c r="AB78" s="96" t="e">
        <f ca="true">+IF(AND(ISNUMBER(OFFSET('Sanitation Data'!$E$6,0,10*ROW('Sanitation Data'!E72))),'Data Summary'!CQ78="Yes"),OFFSET('Sanitation Data'!$E$6,0,10*ROW('Sanitation Data'!E72)),NA())</f>
        <v>#N/A</v>
      </c>
      <c r="AC78" s="96" t="e">
        <f ca="true">+IF(AND(ISNUMBER(OFFSET('Sanitation Data'!$E$10,0,10*ROW('Sanitation Data'!E72))),'Data Summary'!CR78="Yes"),OFFSET('Sanitation Data'!$E$10,0,10*ROW('Sanitation Data'!E72)),NA())</f>
        <v>#N/A</v>
      </c>
      <c r="AD78" s="96" t="e">
        <f ca="true">+IF(AND(ISNUMBER(OFFSET('Sanitation Data'!$E$11,0,10*ROW('Sanitation Data'!E72))),'Data Summary'!CS78="Yes"),OFFSET('Sanitation Data'!$E$11,0,10*ROW('Sanitation Data'!E72)),NA())</f>
        <v>#N/A</v>
      </c>
      <c r="AE78" s="96" t="e">
        <f ca="true">+IF(AND(ISNUMBER(OFFSET('Sanitation Data'!$E$12,0,10*ROW('Sanitation Data'!E72))),'Data Summary'!CT78="Yes"),OFFSET('Sanitation Data'!$E$12,0,10*ROW('Sanitation Data'!E72)),NA())</f>
        <v>#N/A</v>
      </c>
      <c r="AF78" s="96" t="e">
        <f ca="true">+IF(AND(ISNUMBER(OFFSET('Sanitation Data'!$F$4,0,10*ROW('Sanitation Data'!F72))),'Data Summary'!CU78="Yes"),100-OFFSET('Sanitation Data'!$F$4,0,10*ROW('Sanitation Data'!F72)),NA())</f>
        <v>#N/A</v>
      </c>
      <c r="AG78" s="96" t="e">
        <f ca="true">+IF(AND(ISNUMBER(OFFSET('Sanitation Data'!$F$6,0,10*ROW('Sanitation Data'!F72))),'Data Summary'!CV78="Yes"),OFFSET('Sanitation Data'!$F$6,0,10*ROW('Sanitation Data'!F72)),NA())</f>
        <v>#N/A</v>
      </c>
      <c r="AH78" s="96" t="e">
        <f ca="true">+IF(AND(ISNUMBER(OFFSET('Sanitation Data'!$F$10,0,10*ROW('Sanitation Data'!F72))),'Data Summary'!CW78="Yes"),OFFSET('Sanitation Data'!$F$10,0,10*ROW('Sanitation Data'!F72)),NA())</f>
        <v>#N/A</v>
      </c>
      <c r="AI78" s="96" t="e">
        <f ca="true">+IF(AND(ISNUMBER(OFFSET('Sanitation Data'!$F$11,0,10*ROW('Sanitation Data'!F72))),'Data Summary'!CX78="Yes"),OFFSET('Sanitation Data'!$F$11,0,10*ROW('Sanitation Data'!F72)),NA())</f>
        <v>#N/A</v>
      </c>
      <c r="AJ78" s="96" t="e">
        <f ca="true">+IF(AND(ISNUMBER(OFFSET('Sanitation Data'!$F$12,0,10*ROW('Sanitation Data'!F72))),'Data Summary'!CY78="Yes"),OFFSET('Sanitation Data'!$F$12,0,10*ROW('Sanitation Data'!F72)),NA())</f>
        <v>#N/A</v>
      </c>
      <c r="AK78" s="96" t="e">
        <f ca="true">+IF(AND(ISNUMBER(OFFSET('Sanitation Data'!$G$4,0,10*ROW('Sanitation Data'!G72))),'Data Summary'!CZ78="Yes"),100-OFFSET('Sanitation Data'!$G$4,0,10*ROW('Sanitation Data'!G72)),NA())</f>
        <v>#N/A</v>
      </c>
      <c r="AL78" s="96" t="e">
        <f ca="true">+IF(AND(ISNUMBER(OFFSET('Sanitation Data'!$G$6,0,10*ROW('Sanitation Data'!G72))),'Data Summary'!DA78="Yes"),OFFSET('Sanitation Data'!$G$6,0,10*ROW('Sanitation Data'!G72)),NA())</f>
        <v>#N/A</v>
      </c>
      <c r="AM78" s="96" t="e">
        <f ca="true">+IF(AND(ISNUMBER(OFFSET('Sanitation Data'!$G$10,0,10*ROW('Sanitation Data'!G72))),'Data Summary'!DB78="Yes"),OFFSET('Sanitation Data'!$G$10,0,10*ROW('Sanitation Data'!G72)),NA())</f>
        <v>#N/A</v>
      </c>
      <c r="AN78" s="96" t="e">
        <f ca="true">+IF(AND(ISNUMBER(OFFSET('Sanitation Data'!$G$11,0,10*ROW('Sanitation Data'!G72))),'Data Summary'!DC78="Yes"),OFFSET('Sanitation Data'!$G$11,0,10*ROW('Sanitation Data'!G72)),NA())</f>
        <v>#N/A</v>
      </c>
      <c r="AO78" s="96" t="e">
        <f ca="true">+IF(AND(ISNUMBER(OFFSET('Sanitation Data'!$G$12,0,10*ROW('Sanitation Data'!G72))),'Data Summary'!DD78="Yes"),OFFSET('Sanitation Data'!$G$12,0,10*ROW('Sanitation Data'!G72)),NA())</f>
        <v>#N/A</v>
      </c>
      <c r="AP78" s="96" t="e">
        <f ca="true">+IF(AND(ISNUMBER(OFFSET('Sanitation Data'!$H$4,0,10*ROW('Sanitation Data'!H72))),'Data Summary'!DE78="Yes"),100-OFFSET('Sanitation Data'!$H$4,0,10*ROW('Sanitation Data'!H72)),NA())</f>
        <v>#N/A</v>
      </c>
      <c r="AQ78" s="96" t="e">
        <f ca="true">+IF(AND(ISNUMBER(OFFSET('Sanitation Data'!$H$6,0,10*ROW('Sanitation Data'!H72))),'Data Summary'!DF78="Yes"),OFFSET('Sanitation Data'!$H$6,0,10*ROW('Sanitation Data'!H72)),NA())</f>
        <v>#N/A</v>
      </c>
      <c r="AR78" s="96" t="e">
        <f ca="true">+IF(AND(ISNUMBER(OFFSET('Sanitation Data'!$H$10,0,10*ROW('Sanitation Data'!H72))),'Data Summary'!DG78="Yes"),OFFSET('Sanitation Data'!$H$10,0,10*ROW('Sanitation Data'!H72)),NA())</f>
        <v>#N/A</v>
      </c>
      <c r="AS78" s="96" t="e">
        <f ca="true">+IF(AND(ISNUMBER(OFFSET('Sanitation Data'!$H$11,0,10*ROW('Sanitation Data'!H72))),'Data Summary'!DH78="Yes"),OFFSET('Sanitation Data'!$H$11,0,10*ROW('Sanitation Data'!H72)),NA())</f>
        <v>#N/A</v>
      </c>
      <c r="AT78" s="96" t="e">
        <f ca="true">+IF(AND(ISNUMBER(OFFSET('Sanitation Data'!$H$12,0,10*ROW('Sanitation Data'!H72))),'Data Summary'!DI78="Yes"),OFFSET('Sanitation Data'!$H$12,0,10*ROW('Sanitation Data'!H72)),NA())</f>
        <v>#N/A</v>
      </c>
      <c r="AU78" s="96" t="e">
        <f ca="true">+IF(AND(ISNUMBER(OFFSET('Sanitation Data'!$I$4,0,10*ROW('Sanitation Data'!I72))),'Data Summary'!DJ78="Yes"),100-OFFSET('Sanitation Data'!$I$4,0,10*ROW('Sanitation Data'!I72)),NA())</f>
        <v>#N/A</v>
      </c>
      <c r="AV78" s="96" t="e">
        <f ca="true">+IF(AND(ISNUMBER(OFFSET('Sanitation Data'!$I$6,0,10*ROW('Sanitation Data'!I72))),'Data Summary'!DK78="Yes"),OFFSET('Sanitation Data'!$I$6,0,10*ROW('Sanitation Data'!I72)),NA())</f>
        <v>#N/A</v>
      </c>
      <c r="AW78" s="96" t="e">
        <f ca="true">+IF(AND(ISNUMBER(OFFSET('Sanitation Data'!$I$10,0,10*ROW('Sanitation Data'!I72))),'Data Summary'!DL78="Yes"),OFFSET('Sanitation Data'!$I$10,0,10*ROW('Sanitation Data'!I72)),NA())</f>
        <v>#N/A</v>
      </c>
      <c r="AX78" s="96" t="e">
        <f ca="true">+IF(AND(ISNUMBER(OFFSET('Sanitation Data'!$I$11,0,10*ROW('Sanitation Data'!I72))),'Data Summary'!DM78="Yes"),OFFSET('Sanitation Data'!$I$11,0,10*ROW('Sanitation Data'!I72)),NA())</f>
        <v>#N/A</v>
      </c>
      <c r="AY78" s="96" t="e">
        <f ca="true">+IF(AND(ISNUMBER(OFFSET('Sanitation Data'!$I$12,0,10*ROW('Sanitation Data'!I72))),'Data Summary'!DN78="Yes"),OFFSET('Sanitation Data'!$I$12,0,10*ROW('Sanitation Data'!I72)),NA())</f>
        <v>#N/A</v>
      </c>
      <c r="AZ78" s="97" t="e">
        <f ca="true">+IF(AND(ISNUMBER(OFFSET('Hygiene Data'!$D$5,0,10*ROW('Hygiene Data'!D72))),'Data Summary'!DO78="Yes"),OFFSET('Hygiene Data'!$D$5,0,10*ROW('Hygiene Data'!D72)),NA())</f>
        <v>#N/A</v>
      </c>
      <c r="BA78" s="97" t="e">
        <f ca="true">+IF(AND(ISNUMBER(OFFSET('Hygiene Data'!$D$7,0,10*ROW('Hygiene Data'!D72))),'Data Summary'!DP78="Yes"),OFFSET('Hygiene Data'!$D$7,0,10*ROW('Hygiene Data'!D72)),NA())</f>
        <v>#N/A</v>
      </c>
      <c r="BB78" s="97" t="e">
        <f ca="true">+IF(AND(ISNUMBER(OFFSET('Hygiene Data'!$D$9,0,10*ROW('Hygiene Data'!D72))),'Data Summary'!DQ78="Yes"),OFFSET('Hygiene Data'!$D$9,0,10*ROW('Hygiene Data'!D72)),NA())</f>
        <v>#N/A</v>
      </c>
      <c r="BC78" s="97" t="e">
        <f ca="true">+IF(AND(ISNUMBER(OFFSET('Hygiene Data'!$E$5,0,10*ROW('Hygiene Data'!E72))),'Data Summary'!DR78="Yes"),OFFSET('Hygiene Data'!$E$5,0,10*ROW('Hygiene Data'!E72)),NA())</f>
        <v>#N/A</v>
      </c>
      <c r="BD78" s="97" t="e">
        <f ca="true">+IF(AND(ISNUMBER(OFFSET('Hygiene Data'!$E$7,0,10*ROW('Hygiene Data'!E72))),'Data Summary'!DS78="Yes"),OFFSET('Hygiene Data'!$E$7,0,10*ROW('Hygiene Data'!E72)),NA())</f>
        <v>#N/A</v>
      </c>
      <c r="BE78" s="97" t="e">
        <f ca="true">+IF(AND(ISNUMBER(OFFSET('Hygiene Data'!$E$9,0,10*ROW('Hygiene Data'!E72))),'Data Summary'!DT78="Yes"),OFFSET('Hygiene Data'!$E$9,0,10*ROW('Hygiene Data'!E72)),NA())</f>
        <v>#N/A</v>
      </c>
      <c r="BF78" s="97" t="e">
        <f ca="true">+IF(AND(ISNUMBER(OFFSET('Hygiene Data'!$F$5,0,10*ROW('Hygiene Data'!F72))),'Data Summary'!DU78="Yes"),OFFSET('Hygiene Data'!$F$5,0,10*ROW('Hygiene Data'!F72)),NA())</f>
        <v>#N/A</v>
      </c>
      <c r="BG78" s="97" t="e">
        <f ca="true">+IF(AND(ISNUMBER(OFFSET('Hygiene Data'!$F$7,0,10*ROW('Hygiene Data'!F72))),'Data Summary'!DV78="Yes"),OFFSET('Hygiene Data'!$F$7,0,10*ROW('Hygiene Data'!F72)),NA())</f>
        <v>#N/A</v>
      </c>
      <c r="BH78" s="97" t="e">
        <f ca="true">+IF(AND(ISNUMBER(OFFSET('Hygiene Data'!$F$9,0,10*ROW('Hygiene Data'!F72))),'Data Summary'!DW78="Yes"),OFFSET('Hygiene Data'!$F$9,0,10*ROW('Hygiene Data'!F72)),NA())</f>
        <v>#N/A</v>
      </c>
      <c r="BI78" s="97" t="e">
        <f ca="true">+IF(AND(ISNUMBER(OFFSET('Hygiene Data'!$G$5,0,10*ROW('Hygiene Data'!G72))),'Data Summary'!DX78="Yes"),OFFSET('Hygiene Data'!$G$5,0,10*ROW('Hygiene Data'!G72)),NA())</f>
        <v>#N/A</v>
      </c>
      <c r="BJ78" s="97" t="e">
        <f ca="true">+IF(AND(ISNUMBER(OFFSET('Hygiene Data'!$G$7,0,10*ROW('Hygiene Data'!G72))),'Data Summary'!DY78="Yes"),OFFSET('Hygiene Data'!$G$7,0,10*ROW('Hygiene Data'!G72)),NA())</f>
        <v>#N/A</v>
      </c>
      <c r="BK78" s="97" t="e">
        <f ca="true">+IF(AND(ISNUMBER(OFFSET('Hygiene Data'!$G$9,0,10*ROW('Hygiene Data'!G72))),'Data Summary'!DZ78="Yes"),OFFSET('Hygiene Data'!$G$9,0,10*ROW('Hygiene Data'!G72)),NA())</f>
        <v>#N/A</v>
      </c>
      <c r="BL78" s="97" t="e">
        <f ca="true">+IF(AND(ISNUMBER(OFFSET('Hygiene Data'!$H$5,0,10*ROW('Hygiene Data'!H72))),'Data Summary'!EA78="Yes"),OFFSET('Hygiene Data'!$H$5,0,10*ROW('Hygiene Data'!H72)),NA())</f>
        <v>#N/A</v>
      </c>
      <c r="BM78" s="97" t="e">
        <f ca="true">+IF(AND(ISNUMBER(OFFSET('Hygiene Data'!$H$7,0,10*ROW('Hygiene Data'!H72))),'Data Summary'!EB78="Yes"),OFFSET('Hygiene Data'!$H$7,0,10*ROW('Hygiene Data'!H72)),NA())</f>
        <v>#N/A</v>
      </c>
      <c r="BN78" s="97" t="e">
        <f ca="true">+IF(AND(ISNUMBER(OFFSET('Hygiene Data'!$H$9,0,10*ROW('Hygiene Data'!H72))),'Data Summary'!EC78="Yes"),OFFSET('Hygiene Data'!$H$9,0,10*ROW('Hygiene Data'!H72)),NA())</f>
        <v>#N/A</v>
      </c>
      <c r="BO78" s="97" t="e">
        <f ca="true">+IF(AND(ISNUMBER(OFFSET('Hygiene Data'!$I$5,0,10*ROW('Hygiene Data'!I72))),'Data Summary'!ED78="Yes"),OFFSET('Hygiene Data'!$I$5,0,10*ROW('Hygiene Data'!I72)),NA())</f>
        <v>#N/A</v>
      </c>
      <c r="BP78" s="97" t="e">
        <f ca="true">+IF(AND(ISNUMBER(OFFSET('Hygiene Data'!$I$7,0,10*ROW('Hygiene Data'!I72))),'Data Summary'!EE78="Yes"),OFFSET('Hygiene Data'!$I$7,0,10*ROW('Hygiene Data'!I72)),NA())</f>
        <v>#N/A</v>
      </c>
      <c r="BQ78" s="97"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6" t="str">
        <f ca="true">+IF(ISTEXT('Data Summary'!B79),'Data Summary'!B79,"")</f>
        <v/>
      </c>
      <c r="C79" s="330" t="e">
        <f ca="true">+VALUE('Data Summary'!C79)</f>
        <v>#VALUE!</v>
      </c>
      <c r="D79" s="95" t="e">
        <f ca="true">+IF(AND(ISNUMBER(OFFSET('Water Data'!$D$4,0,10*ROW('Water Data'!D73))),'Data Summary'!BS79="Yes"),100-OFFSET('Water Data'!$D$4,0,10*ROW('Water Data'!D73)),NA())</f>
        <v>#N/A</v>
      </c>
      <c r="E79" s="95" t="e">
        <f ca="true">+IF(AND(ISNUMBER(OFFSET('Water Data'!$D$6,0,10*ROW('Water Data'!D73))),'Data Summary'!BT79="Yes"),OFFSET('Water Data'!$D$6,0,10*ROW('Water Data'!D73)),NA())</f>
        <v>#N/A</v>
      </c>
      <c r="F79" s="95" t="e">
        <f ca="true">+IF(AND(ISNUMBER(OFFSET('Water Data'!$D$9,0,10*ROW('Water Data'!D73))),'Data Summary'!BU79="Yes"),OFFSET('Water Data'!$D$9,0,10*ROW('Water Data'!D73)),NA())</f>
        <v>#N/A</v>
      </c>
      <c r="G79" s="95" t="e">
        <f ca="true">+IF(AND(ISNUMBER(OFFSET('Water Data'!$E$4,0,10*ROW('Water Data'!E73))),'Data Summary'!BV79="Yes"),100-OFFSET('Water Data'!$E$4,0,10*ROW('Water Data'!E73)),NA())</f>
        <v>#N/A</v>
      </c>
      <c r="H79" s="95" t="e">
        <f ca="true">+IF(AND(ISNUMBER(OFFSET('Water Data'!$E$6,0,10*ROW('Water Data'!E73))),'Data Summary'!BW79="Yes"),OFFSET('Water Data'!$E$6,0,10*ROW('Water Data'!E73)),NA())</f>
        <v>#N/A</v>
      </c>
      <c r="I79" s="95" t="e">
        <f ca="true">+IF(AND(ISNUMBER(OFFSET('Water Data'!$E$9,0,10*ROW('Water Data'!E73))),'Data Summary'!BX79="Yes"),OFFSET('Water Data'!$E$9,0,10*ROW('Water Data'!E73)),NA())</f>
        <v>#N/A</v>
      </c>
      <c r="J79" s="95" t="e">
        <f ca="true">+IF(AND(ISNUMBER(OFFSET('Water Data'!$F$4,0,10*ROW('Water Data'!F73))),'Data Summary'!BY79="Yes"),100-OFFSET('Water Data'!$F$4,0,10*ROW('Water Data'!F73)),NA())</f>
        <v>#N/A</v>
      </c>
      <c r="K79" s="95" t="e">
        <f ca="true">+IF(AND(ISNUMBER(OFFSET('Water Data'!$F$6,0,10*ROW('Water Data'!F73))),'Data Summary'!BZ79="Yes"),OFFSET('Water Data'!$F$6,0,10*ROW('Water Data'!F73)),NA())</f>
        <v>#N/A</v>
      </c>
      <c r="L79" s="95" t="e">
        <f ca="true">+IF(AND(ISNUMBER(OFFSET('Water Data'!$F$9,0,10*ROW('Water Data'!F73))),'Data Summary'!CA79="Yes"),OFFSET('Water Data'!$F$9,0,10*ROW('Water Data'!F73)),NA())</f>
        <v>#N/A</v>
      </c>
      <c r="M79" s="95" t="e">
        <f ca="true">+IF(AND(ISNUMBER(OFFSET('Water Data'!$G$4,0,10*ROW('Water Data'!G73))),'Data Summary'!CB79="Yes"),100-OFFSET('Water Data'!$G$4,0,10*ROW('Water Data'!G73)),NA())</f>
        <v>#N/A</v>
      </c>
      <c r="N79" s="95" t="e">
        <f ca="true">+IF(AND(ISNUMBER(OFFSET('Water Data'!$G$6,0,10*ROW('Water Data'!G73))),'Data Summary'!CC79="Yes"),OFFSET('Water Data'!$G$6,0,10*ROW('Water Data'!G73)),NA())</f>
        <v>#N/A</v>
      </c>
      <c r="O79" s="95" t="e">
        <f ca="true">+IF(AND(ISNUMBER(OFFSET('Water Data'!$G$9,0,10*ROW('Water Data'!G73))),'Data Summary'!CD79="Yes"),OFFSET('Water Data'!$G$9,0,10*ROW('Water Data'!G73)),NA())</f>
        <v>#N/A</v>
      </c>
      <c r="P79" s="95" t="e">
        <f ca="true">+IF(AND(ISNUMBER(OFFSET('Water Data'!$H$4,0,10*ROW('Water Data'!H73))),'Data Summary'!CE79="Yes"),100-OFFSET('Water Data'!$H$4,0,10*ROW('Water Data'!H73)),NA())</f>
        <v>#N/A</v>
      </c>
      <c r="Q79" s="95" t="e">
        <f ca="true">+IF(AND(ISNUMBER(OFFSET('Water Data'!$H$6,0,10*ROW('Water Data'!H73))),'Data Summary'!CF79="Yes"),OFFSET('Water Data'!$H$6,0,10*ROW('Water Data'!H73)),NA())</f>
        <v>#N/A</v>
      </c>
      <c r="R79" s="95" t="e">
        <f ca="true">+IF(AND(ISNUMBER(OFFSET('Water Data'!$H$9,0,10*ROW('Water Data'!H73))),'Data Summary'!CG79="Yes"),OFFSET('Water Data'!$H$9,0,10*ROW('Water Data'!H73)),NA())</f>
        <v>#N/A</v>
      </c>
      <c r="S79" s="95" t="e">
        <f ca="true">+IF(AND(ISNUMBER(OFFSET('Water Data'!$I$4,0,10*ROW('Water Data'!I73))),'Data Summary'!CH79="Yes"),100-OFFSET('Water Data'!$I$4,0,10*ROW('Water Data'!I73)),NA())</f>
        <v>#N/A</v>
      </c>
      <c r="T79" s="95" t="e">
        <f ca="true">+IF(AND(ISNUMBER(OFFSET('Water Data'!$I$6,0,10*ROW('Water Data'!I73))),'Data Summary'!CI79="Yes"),OFFSET('Water Data'!$I$6,0,10*ROW('Water Data'!I73)),NA())</f>
        <v>#N/A</v>
      </c>
      <c r="U79" s="95" t="e">
        <f ca="true">+IF(AND(ISNUMBER(OFFSET('Water Data'!$I$9,0,10*ROW('Water Data'!I73))),'Data Summary'!CJ79="Yes"),OFFSET('Water Data'!$I$9,0,10*ROW('Water Data'!I73)),NA())</f>
        <v>#N/A</v>
      </c>
      <c r="V79" s="96" t="e">
        <f ca="true">+IF(AND(ISNUMBER(OFFSET('Sanitation Data'!$D$4,0,10*ROW('Sanitation Data'!D73))),'Data Summary'!CK79="Yes"),100-OFFSET('Sanitation Data'!$D$4,0,10*ROW('Sanitation Data'!D73)),NA())</f>
        <v>#N/A</v>
      </c>
      <c r="W79" s="96" t="e">
        <f ca="true">+IF(AND(ISNUMBER(OFFSET('Sanitation Data'!$D$6,0,10*ROW('Sanitation Data'!D73))),'Data Summary'!CL79="Yes"),OFFSET('Sanitation Data'!$D$6,0,10*ROW('Sanitation Data'!D73)),NA())</f>
        <v>#N/A</v>
      </c>
      <c r="X79" s="96" t="e">
        <f ca="true">+IF(AND(ISNUMBER(OFFSET('Sanitation Data'!$D$10,0,10*ROW('Sanitation Data'!D73))),'Data Summary'!CM79="Yes"),OFFSET('Sanitation Data'!$D$10,0,10*ROW('Sanitation Data'!D73)),NA())</f>
        <v>#N/A</v>
      </c>
      <c r="Y79" s="96" t="e">
        <f ca="true">+IF(AND(ISNUMBER(OFFSET('Sanitation Data'!$D$11,0,10*ROW('Sanitation Data'!D73))),'Data Summary'!CN79="Yes"),OFFSET('Sanitation Data'!$D$11,0,10*ROW('Sanitation Data'!D73)),NA())</f>
        <v>#N/A</v>
      </c>
      <c r="Z79" s="96" t="e">
        <f ca="true">+IF(AND(ISNUMBER(OFFSET('Sanitation Data'!$D$12,0,10*ROW('Sanitation Data'!D73))),'Data Summary'!CO79="Yes"),OFFSET('Sanitation Data'!$D$12,0,10*ROW('Sanitation Data'!D73)),NA())</f>
        <v>#N/A</v>
      </c>
      <c r="AA79" s="96" t="e">
        <f ca="true">+IF(AND(ISNUMBER(OFFSET('Sanitation Data'!$E$4,0,10*ROW('Sanitation Data'!E73))),'Data Summary'!CP79="Yes"),100-OFFSET('Sanitation Data'!$E$4,0,10*ROW('Sanitation Data'!E73)),NA())</f>
        <v>#N/A</v>
      </c>
      <c r="AB79" s="96" t="e">
        <f ca="true">+IF(AND(ISNUMBER(OFFSET('Sanitation Data'!$E$6,0,10*ROW('Sanitation Data'!E73))),'Data Summary'!CQ79="Yes"),OFFSET('Sanitation Data'!$E$6,0,10*ROW('Sanitation Data'!E73)),NA())</f>
        <v>#N/A</v>
      </c>
      <c r="AC79" s="96" t="e">
        <f ca="true">+IF(AND(ISNUMBER(OFFSET('Sanitation Data'!$E$10,0,10*ROW('Sanitation Data'!E73))),'Data Summary'!CR79="Yes"),OFFSET('Sanitation Data'!$E$10,0,10*ROW('Sanitation Data'!E73)),NA())</f>
        <v>#N/A</v>
      </c>
      <c r="AD79" s="96" t="e">
        <f ca="true">+IF(AND(ISNUMBER(OFFSET('Sanitation Data'!$E$11,0,10*ROW('Sanitation Data'!E73))),'Data Summary'!CS79="Yes"),OFFSET('Sanitation Data'!$E$11,0,10*ROW('Sanitation Data'!E73)),NA())</f>
        <v>#N/A</v>
      </c>
      <c r="AE79" s="96" t="e">
        <f ca="true">+IF(AND(ISNUMBER(OFFSET('Sanitation Data'!$E$12,0,10*ROW('Sanitation Data'!E73))),'Data Summary'!CT79="Yes"),OFFSET('Sanitation Data'!$E$12,0,10*ROW('Sanitation Data'!E73)),NA())</f>
        <v>#N/A</v>
      </c>
      <c r="AF79" s="96" t="e">
        <f ca="true">+IF(AND(ISNUMBER(OFFSET('Sanitation Data'!$F$4,0,10*ROW('Sanitation Data'!F73))),'Data Summary'!CU79="Yes"),100-OFFSET('Sanitation Data'!$F$4,0,10*ROW('Sanitation Data'!F73)),NA())</f>
        <v>#N/A</v>
      </c>
      <c r="AG79" s="96" t="e">
        <f ca="true">+IF(AND(ISNUMBER(OFFSET('Sanitation Data'!$F$6,0,10*ROW('Sanitation Data'!F73))),'Data Summary'!CV79="Yes"),OFFSET('Sanitation Data'!$F$6,0,10*ROW('Sanitation Data'!F73)),NA())</f>
        <v>#N/A</v>
      </c>
      <c r="AH79" s="96" t="e">
        <f ca="true">+IF(AND(ISNUMBER(OFFSET('Sanitation Data'!$F$10,0,10*ROW('Sanitation Data'!F73))),'Data Summary'!CW79="Yes"),OFFSET('Sanitation Data'!$F$10,0,10*ROW('Sanitation Data'!F73)),NA())</f>
        <v>#N/A</v>
      </c>
      <c r="AI79" s="96" t="e">
        <f ca="true">+IF(AND(ISNUMBER(OFFSET('Sanitation Data'!$F$11,0,10*ROW('Sanitation Data'!F73))),'Data Summary'!CX79="Yes"),OFFSET('Sanitation Data'!$F$11,0,10*ROW('Sanitation Data'!F73)),NA())</f>
        <v>#N/A</v>
      </c>
      <c r="AJ79" s="96" t="e">
        <f ca="true">+IF(AND(ISNUMBER(OFFSET('Sanitation Data'!$F$12,0,10*ROW('Sanitation Data'!F73))),'Data Summary'!CY79="Yes"),OFFSET('Sanitation Data'!$F$12,0,10*ROW('Sanitation Data'!F73)),NA())</f>
        <v>#N/A</v>
      </c>
      <c r="AK79" s="96" t="e">
        <f ca="true">+IF(AND(ISNUMBER(OFFSET('Sanitation Data'!$G$4,0,10*ROW('Sanitation Data'!G73))),'Data Summary'!CZ79="Yes"),100-OFFSET('Sanitation Data'!$G$4,0,10*ROW('Sanitation Data'!G73)),NA())</f>
        <v>#N/A</v>
      </c>
      <c r="AL79" s="96" t="e">
        <f ca="true">+IF(AND(ISNUMBER(OFFSET('Sanitation Data'!$G$6,0,10*ROW('Sanitation Data'!G73))),'Data Summary'!DA79="Yes"),OFFSET('Sanitation Data'!$G$6,0,10*ROW('Sanitation Data'!G73)),NA())</f>
        <v>#N/A</v>
      </c>
      <c r="AM79" s="96" t="e">
        <f ca="true">+IF(AND(ISNUMBER(OFFSET('Sanitation Data'!$G$10,0,10*ROW('Sanitation Data'!G73))),'Data Summary'!DB79="Yes"),OFFSET('Sanitation Data'!$G$10,0,10*ROW('Sanitation Data'!G73)),NA())</f>
        <v>#N/A</v>
      </c>
      <c r="AN79" s="96" t="e">
        <f ca="true">+IF(AND(ISNUMBER(OFFSET('Sanitation Data'!$G$11,0,10*ROW('Sanitation Data'!G73))),'Data Summary'!DC79="Yes"),OFFSET('Sanitation Data'!$G$11,0,10*ROW('Sanitation Data'!G73)),NA())</f>
        <v>#N/A</v>
      </c>
      <c r="AO79" s="96" t="e">
        <f ca="true">+IF(AND(ISNUMBER(OFFSET('Sanitation Data'!$G$12,0,10*ROW('Sanitation Data'!G73))),'Data Summary'!DD79="Yes"),OFFSET('Sanitation Data'!$G$12,0,10*ROW('Sanitation Data'!G73)),NA())</f>
        <v>#N/A</v>
      </c>
      <c r="AP79" s="96" t="e">
        <f ca="true">+IF(AND(ISNUMBER(OFFSET('Sanitation Data'!$H$4,0,10*ROW('Sanitation Data'!H73))),'Data Summary'!DE79="Yes"),100-OFFSET('Sanitation Data'!$H$4,0,10*ROW('Sanitation Data'!H73)),NA())</f>
        <v>#N/A</v>
      </c>
      <c r="AQ79" s="96" t="e">
        <f ca="true">+IF(AND(ISNUMBER(OFFSET('Sanitation Data'!$H$6,0,10*ROW('Sanitation Data'!H73))),'Data Summary'!DF79="Yes"),OFFSET('Sanitation Data'!$H$6,0,10*ROW('Sanitation Data'!H73)),NA())</f>
        <v>#N/A</v>
      </c>
      <c r="AR79" s="96" t="e">
        <f ca="true">+IF(AND(ISNUMBER(OFFSET('Sanitation Data'!$H$10,0,10*ROW('Sanitation Data'!H73))),'Data Summary'!DG79="Yes"),OFFSET('Sanitation Data'!$H$10,0,10*ROW('Sanitation Data'!H73)),NA())</f>
        <v>#N/A</v>
      </c>
      <c r="AS79" s="96" t="e">
        <f ca="true">+IF(AND(ISNUMBER(OFFSET('Sanitation Data'!$H$11,0,10*ROW('Sanitation Data'!H73))),'Data Summary'!DH79="Yes"),OFFSET('Sanitation Data'!$H$11,0,10*ROW('Sanitation Data'!H73)),NA())</f>
        <v>#N/A</v>
      </c>
      <c r="AT79" s="96" t="e">
        <f ca="true">+IF(AND(ISNUMBER(OFFSET('Sanitation Data'!$H$12,0,10*ROW('Sanitation Data'!H73))),'Data Summary'!DI79="Yes"),OFFSET('Sanitation Data'!$H$12,0,10*ROW('Sanitation Data'!H73)),NA())</f>
        <v>#N/A</v>
      </c>
      <c r="AU79" s="96" t="e">
        <f ca="true">+IF(AND(ISNUMBER(OFFSET('Sanitation Data'!$I$4,0,10*ROW('Sanitation Data'!I73))),'Data Summary'!DJ79="Yes"),100-OFFSET('Sanitation Data'!$I$4,0,10*ROW('Sanitation Data'!I73)),NA())</f>
        <v>#N/A</v>
      </c>
      <c r="AV79" s="96" t="e">
        <f ca="true">+IF(AND(ISNUMBER(OFFSET('Sanitation Data'!$I$6,0,10*ROW('Sanitation Data'!I73))),'Data Summary'!DK79="Yes"),OFFSET('Sanitation Data'!$I$6,0,10*ROW('Sanitation Data'!I73)),NA())</f>
        <v>#N/A</v>
      </c>
      <c r="AW79" s="96" t="e">
        <f ca="true">+IF(AND(ISNUMBER(OFFSET('Sanitation Data'!$I$10,0,10*ROW('Sanitation Data'!I73))),'Data Summary'!DL79="Yes"),OFFSET('Sanitation Data'!$I$10,0,10*ROW('Sanitation Data'!I73)),NA())</f>
        <v>#N/A</v>
      </c>
      <c r="AX79" s="96" t="e">
        <f ca="true">+IF(AND(ISNUMBER(OFFSET('Sanitation Data'!$I$11,0,10*ROW('Sanitation Data'!I73))),'Data Summary'!DM79="Yes"),OFFSET('Sanitation Data'!$I$11,0,10*ROW('Sanitation Data'!I73)),NA())</f>
        <v>#N/A</v>
      </c>
      <c r="AY79" s="96" t="e">
        <f ca="true">+IF(AND(ISNUMBER(OFFSET('Sanitation Data'!$I$12,0,10*ROW('Sanitation Data'!I73))),'Data Summary'!DN79="Yes"),OFFSET('Sanitation Data'!$I$12,0,10*ROW('Sanitation Data'!I73)),NA())</f>
        <v>#N/A</v>
      </c>
      <c r="AZ79" s="97" t="e">
        <f ca="true">+IF(AND(ISNUMBER(OFFSET('Hygiene Data'!$D$5,0,10*ROW('Hygiene Data'!D73))),'Data Summary'!DO79="Yes"),OFFSET('Hygiene Data'!$D$5,0,10*ROW('Hygiene Data'!D73)),NA())</f>
        <v>#N/A</v>
      </c>
      <c r="BA79" s="97" t="e">
        <f ca="true">+IF(AND(ISNUMBER(OFFSET('Hygiene Data'!$D$7,0,10*ROW('Hygiene Data'!D73))),'Data Summary'!DP79="Yes"),OFFSET('Hygiene Data'!$D$7,0,10*ROW('Hygiene Data'!D73)),NA())</f>
        <v>#N/A</v>
      </c>
      <c r="BB79" s="97" t="e">
        <f ca="true">+IF(AND(ISNUMBER(OFFSET('Hygiene Data'!$D$9,0,10*ROW('Hygiene Data'!D73))),'Data Summary'!DQ79="Yes"),OFFSET('Hygiene Data'!$D$9,0,10*ROW('Hygiene Data'!D73)),NA())</f>
        <v>#N/A</v>
      </c>
      <c r="BC79" s="97" t="e">
        <f ca="true">+IF(AND(ISNUMBER(OFFSET('Hygiene Data'!$E$5,0,10*ROW('Hygiene Data'!E73))),'Data Summary'!DR79="Yes"),OFFSET('Hygiene Data'!$E$5,0,10*ROW('Hygiene Data'!E73)),NA())</f>
        <v>#N/A</v>
      </c>
      <c r="BD79" s="97" t="e">
        <f ca="true">+IF(AND(ISNUMBER(OFFSET('Hygiene Data'!$E$7,0,10*ROW('Hygiene Data'!E73))),'Data Summary'!DS79="Yes"),OFFSET('Hygiene Data'!$E$7,0,10*ROW('Hygiene Data'!E73)),NA())</f>
        <v>#N/A</v>
      </c>
      <c r="BE79" s="97" t="e">
        <f ca="true">+IF(AND(ISNUMBER(OFFSET('Hygiene Data'!$E$9,0,10*ROW('Hygiene Data'!E73))),'Data Summary'!DT79="Yes"),OFFSET('Hygiene Data'!$E$9,0,10*ROW('Hygiene Data'!E73)),NA())</f>
        <v>#N/A</v>
      </c>
      <c r="BF79" s="97" t="e">
        <f ca="true">+IF(AND(ISNUMBER(OFFSET('Hygiene Data'!$F$5,0,10*ROW('Hygiene Data'!F73))),'Data Summary'!DU79="Yes"),OFFSET('Hygiene Data'!$F$5,0,10*ROW('Hygiene Data'!F73)),NA())</f>
        <v>#N/A</v>
      </c>
      <c r="BG79" s="97" t="e">
        <f ca="true">+IF(AND(ISNUMBER(OFFSET('Hygiene Data'!$F$7,0,10*ROW('Hygiene Data'!F73))),'Data Summary'!DV79="Yes"),OFFSET('Hygiene Data'!$F$7,0,10*ROW('Hygiene Data'!F73)),NA())</f>
        <v>#N/A</v>
      </c>
      <c r="BH79" s="97" t="e">
        <f ca="true">+IF(AND(ISNUMBER(OFFSET('Hygiene Data'!$F$9,0,10*ROW('Hygiene Data'!F73))),'Data Summary'!DW79="Yes"),OFFSET('Hygiene Data'!$F$9,0,10*ROW('Hygiene Data'!F73)),NA())</f>
        <v>#N/A</v>
      </c>
      <c r="BI79" s="97" t="e">
        <f ca="true">+IF(AND(ISNUMBER(OFFSET('Hygiene Data'!$G$5,0,10*ROW('Hygiene Data'!G73))),'Data Summary'!DX79="Yes"),OFFSET('Hygiene Data'!$G$5,0,10*ROW('Hygiene Data'!G73)),NA())</f>
        <v>#N/A</v>
      </c>
      <c r="BJ79" s="97" t="e">
        <f ca="true">+IF(AND(ISNUMBER(OFFSET('Hygiene Data'!$G$7,0,10*ROW('Hygiene Data'!G73))),'Data Summary'!DY79="Yes"),OFFSET('Hygiene Data'!$G$7,0,10*ROW('Hygiene Data'!G73)),NA())</f>
        <v>#N/A</v>
      </c>
      <c r="BK79" s="97" t="e">
        <f ca="true">+IF(AND(ISNUMBER(OFFSET('Hygiene Data'!$G$9,0,10*ROW('Hygiene Data'!G73))),'Data Summary'!DZ79="Yes"),OFFSET('Hygiene Data'!$G$9,0,10*ROW('Hygiene Data'!G73)),NA())</f>
        <v>#N/A</v>
      </c>
      <c r="BL79" s="97" t="e">
        <f ca="true">+IF(AND(ISNUMBER(OFFSET('Hygiene Data'!$H$5,0,10*ROW('Hygiene Data'!H73))),'Data Summary'!EA79="Yes"),OFFSET('Hygiene Data'!$H$5,0,10*ROW('Hygiene Data'!H73)),NA())</f>
        <v>#N/A</v>
      </c>
      <c r="BM79" s="97" t="e">
        <f ca="true">+IF(AND(ISNUMBER(OFFSET('Hygiene Data'!$H$7,0,10*ROW('Hygiene Data'!H73))),'Data Summary'!EB79="Yes"),OFFSET('Hygiene Data'!$H$7,0,10*ROW('Hygiene Data'!H73)),NA())</f>
        <v>#N/A</v>
      </c>
      <c r="BN79" s="97" t="e">
        <f ca="true">+IF(AND(ISNUMBER(OFFSET('Hygiene Data'!$H$9,0,10*ROW('Hygiene Data'!H73))),'Data Summary'!EC79="Yes"),OFFSET('Hygiene Data'!$H$9,0,10*ROW('Hygiene Data'!H73)),NA())</f>
        <v>#N/A</v>
      </c>
      <c r="BO79" s="97" t="e">
        <f ca="true">+IF(AND(ISNUMBER(OFFSET('Hygiene Data'!$I$5,0,10*ROW('Hygiene Data'!I73))),'Data Summary'!ED79="Yes"),OFFSET('Hygiene Data'!$I$5,0,10*ROW('Hygiene Data'!I73)),NA())</f>
        <v>#N/A</v>
      </c>
      <c r="BP79" s="97" t="e">
        <f ca="true">+IF(AND(ISNUMBER(OFFSET('Hygiene Data'!$I$7,0,10*ROW('Hygiene Data'!I73))),'Data Summary'!EE79="Yes"),OFFSET('Hygiene Data'!$I$7,0,10*ROW('Hygiene Data'!I73)),NA())</f>
        <v>#N/A</v>
      </c>
      <c r="BQ79" s="97"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6" t="str">
        <f ca="true">+IF(ISTEXT('Data Summary'!B80),'Data Summary'!B80,"")</f>
        <v/>
      </c>
      <c r="C80" s="330" t="e">
        <f ca="true">+VALUE('Data Summary'!C80)</f>
        <v>#VALUE!</v>
      </c>
      <c r="D80" s="95" t="e">
        <f ca="true">+IF(AND(ISNUMBER(OFFSET('Water Data'!$D$4,0,10*ROW('Water Data'!D74))),'Data Summary'!BS80="Yes"),100-OFFSET('Water Data'!$D$4,0,10*ROW('Water Data'!D74)),NA())</f>
        <v>#N/A</v>
      </c>
      <c r="E80" s="95" t="e">
        <f ca="true">+IF(AND(ISNUMBER(OFFSET('Water Data'!$D$6,0,10*ROW('Water Data'!D74))),'Data Summary'!BT80="Yes"),OFFSET('Water Data'!$D$6,0,10*ROW('Water Data'!D74)),NA())</f>
        <v>#N/A</v>
      </c>
      <c r="F80" s="95" t="e">
        <f ca="true">+IF(AND(ISNUMBER(OFFSET('Water Data'!$D$9,0,10*ROW('Water Data'!D74))),'Data Summary'!BU80="Yes"),OFFSET('Water Data'!$D$9,0,10*ROW('Water Data'!D74)),NA())</f>
        <v>#N/A</v>
      </c>
      <c r="G80" s="95" t="e">
        <f ca="true">+IF(AND(ISNUMBER(OFFSET('Water Data'!$E$4,0,10*ROW('Water Data'!E74))),'Data Summary'!BV80="Yes"),100-OFFSET('Water Data'!$E$4,0,10*ROW('Water Data'!E74)),NA())</f>
        <v>#N/A</v>
      </c>
      <c r="H80" s="95" t="e">
        <f ca="true">+IF(AND(ISNUMBER(OFFSET('Water Data'!$E$6,0,10*ROW('Water Data'!E74))),'Data Summary'!BW80="Yes"),OFFSET('Water Data'!$E$6,0,10*ROW('Water Data'!E74)),NA())</f>
        <v>#N/A</v>
      </c>
      <c r="I80" s="95" t="e">
        <f ca="true">+IF(AND(ISNUMBER(OFFSET('Water Data'!$E$9,0,10*ROW('Water Data'!E74))),'Data Summary'!BX80="Yes"),OFFSET('Water Data'!$E$9,0,10*ROW('Water Data'!E74)),NA())</f>
        <v>#N/A</v>
      </c>
      <c r="J80" s="95" t="e">
        <f ca="true">+IF(AND(ISNUMBER(OFFSET('Water Data'!$F$4,0,10*ROW('Water Data'!F74))),'Data Summary'!BY80="Yes"),100-OFFSET('Water Data'!$F$4,0,10*ROW('Water Data'!F74)),NA())</f>
        <v>#N/A</v>
      </c>
      <c r="K80" s="95" t="e">
        <f ca="true">+IF(AND(ISNUMBER(OFFSET('Water Data'!$F$6,0,10*ROW('Water Data'!F74))),'Data Summary'!BZ80="Yes"),OFFSET('Water Data'!$F$6,0,10*ROW('Water Data'!F74)),NA())</f>
        <v>#N/A</v>
      </c>
      <c r="L80" s="95" t="e">
        <f ca="true">+IF(AND(ISNUMBER(OFFSET('Water Data'!$F$9,0,10*ROW('Water Data'!F74))),'Data Summary'!CA80="Yes"),OFFSET('Water Data'!$F$9,0,10*ROW('Water Data'!F74)),NA())</f>
        <v>#N/A</v>
      </c>
      <c r="M80" s="95" t="e">
        <f ca="true">+IF(AND(ISNUMBER(OFFSET('Water Data'!$G$4,0,10*ROW('Water Data'!G74))),'Data Summary'!CB80="Yes"),100-OFFSET('Water Data'!$G$4,0,10*ROW('Water Data'!G74)),NA())</f>
        <v>#N/A</v>
      </c>
      <c r="N80" s="95" t="e">
        <f ca="true">+IF(AND(ISNUMBER(OFFSET('Water Data'!$G$6,0,10*ROW('Water Data'!G74))),'Data Summary'!CC80="Yes"),OFFSET('Water Data'!$G$6,0,10*ROW('Water Data'!G74)),NA())</f>
        <v>#N/A</v>
      </c>
      <c r="O80" s="95" t="e">
        <f ca="true">+IF(AND(ISNUMBER(OFFSET('Water Data'!$G$9,0,10*ROW('Water Data'!G74))),'Data Summary'!CD80="Yes"),OFFSET('Water Data'!$G$9,0,10*ROW('Water Data'!G74)),NA())</f>
        <v>#N/A</v>
      </c>
      <c r="P80" s="95" t="e">
        <f ca="true">+IF(AND(ISNUMBER(OFFSET('Water Data'!$H$4,0,10*ROW('Water Data'!H74))),'Data Summary'!CE80="Yes"),100-OFFSET('Water Data'!$H$4,0,10*ROW('Water Data'!H74)),NA())</f>
        <v>#N/A</v>
      </c>
      <c r="Q80" s="95" t="e">
        <f ca="true">+IF(AND(ISNUMBER(OFFSET('Water Data'!$H$6,0,10*ROW('Water Data'!H74))),'Data Summary'!CF80="Yes"),OFFSET('Water Data'!$H$6,0,10*ROW('Water Data'!H74)),NA())</f>
        <v>#N/A</v>
      </c>
      <c r="R80" s="95" t="e">
        <f ca="true">+IF(AND(ISNUMBER(OFFSET('Water Data'!$H$9,0,10*ROW('Water Data'!H74))),'Data Summary'!CG80="Yes"),OFFSET('Water Data'!$H$9,0,10*ROW('Water Data'!H74)),NA())</f>
        <v>#N/A</v>
      </c>
      <c r="S80" s="95" t="e">
        <f ca="true">+IF(AND(ISNUMBER(OFFSET('Water Data'!$I$4,0,10*ROW('Water Data'!I74))),'Data Summary'!CH80="Yes"),100-OFFSET('Water Data'!$I$4,0,10*ROW('Water Data'!I74)),NA())</f>
        <v>#N/A</v>
      </c>
      <c r="T80" s="95" t="e">
        <f ca="true">+IF(AND(ISNUMBER(OFFSET('Water Data'!$I$6,0,10*ROW('Water Data'!I74))),'Data Summary'!CI80="Yes"),OFFSET('Water Data'!$I$6,0,10*ROW('Water Data'!I74)),NA())</f>
        <v>#N/A</v>
      </c>
      <c r="U80" s="95" t="e">
        <f ca="true">+IF(AND(ISNUMBER(OFFSET('Water Data'!$I$9,0,10*ROW('Water Data'!I74))),'Data Summary'!CJ80="Yes"),OFFSET('Water Data'!$I$9,0,10*ROW('Water Data'!I74)),NA())</f>
        <v>#N/A</v>
      </c>
      <c r="V80" s="96" t="e">
        <f ca="true">+IF(AND(ISNUMBER(OFFSET('Sanitation Data'!$D$4,0,10*ROW('Sanitation Data'!D74))),'Data Summary'!CK80="Yes"),100-OFFSET('Sanitation Data'!$D$4,0,10*ROW('Sanitation Data'!D74)),NA())</f>
        <v>#N/A</v>
      </c>
      <c r="W80" s="96" t="e">
        <f ca="true">+IF(AND(ISNUMBER(OFFSET('Sanitation Data'!$D$6,0,10*ROW('Sanitation Data'!D74))),'Data Summary'!CL80="Yes"),OFFSET('Sanitation Data'!$D$6,0,10*ROW('Sanitation Data'!D74)),NA())</f>
        <v>#N/A</v>
      </c>
      <c r="X80" s="96" t="e">
        <f ca="true">+IF(AND(ISNUMBER(OFFSET('Sanitation Data'!$D$10,0,10*ROW('Sanitation Data'!D74))),'Data Summary'!CM80="Yes"),OFFSET('Sanitation Data'!$D$10,0,10*ROW('Sanitation Data'!D74)),NA())</f>
        <v>#N/A</v>
      </c>
      <c r="Y80" s="96" t="e">
        <f ca="true">+IF(AND(ISNUMBER(OFFSET('Sanitation Data'!$D$11,0,10*ROW('Sanitation Data'!D74))),'Data Summary'!CN80="Yes"),OFFSET('Sanitation Data'!$D$11,0,10*ROW('Sanitation Data'!D74)),NA())</f>
        <v>#N/A</v>
      </c>
      <c r="Z80" s="96" t="e">
        <f ca="true">+IF(AND(ISNUMBER(OFFSET('Sanitation Data'!$D$12,0,10*ROW('Sanitation Data'!D74))),'Data Summary'!CO80="Yes"),OFFSET('Sanitation Data'!$D$12,0,10*ROW('Sanitation Data'!D74)),NA())</f>
        <v>#N/A</v>
      </c>
      <c r="AA80" s="96" t="e">
        <f ca="true">+IF(AND(ISNUMBER(OFFSET('Sanitation Data'!$E$4,0,10*ROW('Sanitation Data'!E74))),'Data Summary'!CP80="Yes"),100-OFFSET('Sanitation Data'!$E$4,0,10*ROW('Sanitation Data'!E74)),NA())</f>
        <v>#N/A</v>
      </c>
      <c r="AB80" s="96" t="e">
        <f ca="true">+IF(AND(ISNUMBER(OFFSET('Sanitation Data'!$E$6,0,10*ROW('Sanitation Data'!E74))),'Data Summary'!CQ80="Yes"),OFFSET('Sanitation Data'!$E$6,0,10*ROW('Sanitation Data'!E74)),NA())</f>
        <v>#N/A</v>
      </c>
      <c r="AC80" s="96" t="e">
        <f ca="true">+IF(AND(ISNUMBER(OFFSET('Sanitation Data'!$E$10,0,10*ROW('Sanitation Data'!E74))),'Data Summary'!CR80="Yes"),OFFSET('Sanitation Data'!$E$10,0,10*ROW('Sanitation Data'!E74)),NA())</f>
        <v>#N/A</v>
      </c>
      <c r="AD80" s="96" t="e">
        <f ca="true">+IF(AND(ISNUMBER(OFFSET('Sanitation Data'!$E$11,0,10*ROW('Sanitation Data'!E74))),'Data Summary'!CS80="Yes"),OFFSET('Sanitation Data'!$E$11,0,10*ROW('Sanitation Data'!E74)),NA())</f>
        <v>#N/A</v>
      </c>
      <c r="AE80" s="96" t="e">
        <f ca="true">+IF(AND(ISNUMBER(OFFSET('Sanitation Data'!$E$12,0,10*ROW('Sanitation Data'!E74))),'Data Summary'!CT80="Yes"),OFFSET('Sanitation Data'!$E$12,0,10*ROW('Sanitation Data'!E74)),NA())</f>
        <v>#N/A</v>
      </c>
      <c r="AF80" s="96" t="e">
        <f ca="true">+IF(AND(ISNUMBER(OFFSET('Sanitation Data'!$F$4,0,10*ROW('Sanitation Data'!F74))),'Data Summary'!CU80="Yes"),100-OFFSET('Sanitation Data'!$F$4,0,10*ROW('Sanitation Data'!F74)),NA())</f>
        <v>#N/A</v>
      </c>
      <c r="AG80" s="96" t="e">
        <f ca="true">+IF(AND(ISNUMBER(OFFSET('Sanitation Data'!$F$6,0,10*ROW('Sanitation Data'!F74))),'Data Summary'!CV80="Yes"),OFFSET('Sanitation Data'!$F$6,0,10*ROW('Sanitation Data'!F74)),NA())</f>
        <v>#N/A</v>
      </c>
      <c r="AH80" s="96" t="e">
        <f ca="true">+IF(AND(ISNUMBER(OFFSET('Sanitation Data'!$F$10,0,10*ROW('Sanitation Data'!F74))),'Data Summary'!CW80="Yes"),OFFSET('Sanitation Data'!$F$10,0,10*ROW('Sanitation Data'!F74)),NA())</f>
        <v>#N/A</v>
      </c>
      <c r="AI80" s="96" t="e">
        <f ca="true">+IF(AND(ISNUMBER(OFFSET('Sanitation Data'!$F$11,0,10*ROW('Sanitation Data'!F74))),'Data Summary'!CX80="Yes"),OFFSET('Sanitation Data'!$F$11,0,10*ROW('Sanitation Data'!F74)),NA())</f>
        <v>#N/A</v>
      </c>
      <c r="AJ80" s="96" t="e">
        <f ca="true">+IF(AND(ISNUMBER(OFFSET('Sanitation Data'!$F$12,0,10*ROW('Sanitation Data'!F74))),'Data Summary'!CY80="Yes"),OFFSET('Sanitation Data'!$F$12,0,10*ROW('Sanitation Data'!F74)),NA())</f>
        <v>#N/A</v>
      </c>
      <c r="AK80" s="96" t="e">
        <f ca="true">+IF(AND(ISNUMBER(OFFSET('Sanitation Data'!$G$4,0,10*ROW('Sanitation Data'!G74))),'Data Summary'!CZ80="Yes"),100-OFFSET('Sanitation Data'!$G$4,0,10*ROW('Sanitation Data'!G74)),NA())</f>
        <v>#N/A</v>
      </c>
      <c r="AL80" s="96" t="e">
        <f ca="true">+IF(AND(ISNUMBER(OFFSET('Sanitation Data'!$G$6,0,10*ROW('Sanitation Data'!G74))),'Data Summary'!DA80="Yes"),OFFSET('Sanitation Data'!$G$6,0,10*ROW('Sanitation Data'!G74)),NA())</f>
        <v>#N/A</v>
      </c>
      <c r="AM80" s="96" t="e">
        <f ca="true">+IF(AND(ISNUMBER(OFFSET('Sanitation Data'!$G$10,0,10*ROW('Sanitation Data'!G74))),'Data Summary'!DB80="Yes"),OFFSET('Sanitation Data'!$G$10,0,10*ROW('Sanitation Data'!G74)),NA())</f>
        <v>#N/A</v>
      </c>
      <c r="AN80" s="96" t="e">
        <f ca="true">+IF(AND(ISNUMBER(OFFSET('Sanitation Data'!$G$11,0,10*ROW('Sanitation Data'!G74))),'Data Summary'!DC80="Yes"),OFFSET('Sanitation Data'!$G$11,0,10*ROW('Sanitation Data'!G74)),NA())</f>
        <v>#N/A</v>
      </c>
      <c r="AO80" s="96" t="e">
        <f ca="true">+IF(AND(ISNUMBER(OFFSET('Sanitation Data'!$G$12,0,10*ROW('Sanitation Data'!G74))),'Data Summary'!DD80="Yes"),OFFSET('Sanitation Data'!$G$12,0,10*ROW('Sanitation Data'!G74)),NA())</f>
        <v>#N/A</v>
      </c>
      <c r="AP80" s="96" t="e">
        <f ca="true">+IF(AND(ISNUMBER(OFFSET('Sanitation Data'!$H$4,0,10*ROW('Sanitation Data'!H74))),'Data Summary'!DE80="Yes"),100-OFFSET('Sanitation Data'!$H$4,0,10*ROW('Sanitation Data'!H74)),NA())</f>
        <v>#N/A</v>
      </c>
      <c r="AQ80" s="96" t="e">
        <f ca="true">+IF(AND(ISNUMBER(OFFSET('Sanitation Data'!$H$6,0,10*ROW('Sanitation Data'!H74))),'Data Summary'!DF80="Yes"),OFFSET('Sanitation Data'!$H$6,0,10*ROW('Sanitation Data'!H74)),NA())</f>
        <v>#N/A</v>
      </c>
      <c r="AR80" s="96" t="e">
        <f ca="true">+IF(AND(ISNUMBER(OFFSET('Sanitation Data'!$H$10,0,10*ROW('Sanitation Data'!H74))),'Data Summary'!DG80="Yes"),OFFSET('Sanitation Data'!$H$10,0,10*ROW('Sanitation Data'!H74)),NA())</f>
        <v>#N/A</v>
      </c>
      <c r="AS80" s="96" t="e">
        <f ca="true">+IF(AND(ISNUMBER(OFFSET('Sanitation Data'!$H$11,0,10*ROW('Sanitation Data'!H74))),'Data Summary'!DH80="Yes"),OFFSET('Sanitation Data'!$H$11,0,10*ROW('Sanitation Data'!H74)),NA())</f>
        <v>#N/A</v>
      </c>
      <c r="AT80" s="96" t="e">
        <f ca="true">+IF(AND(ISNUMBER(OFFSET('Sanitation Data'!$H$12,0,10*ROW('Sanitation Data'!H74))),'Data Summary'!DI80="Yes"),OFFSET('Sanitation Data'!$H$12,0,10*ROW('Sanitation Data'!H74)),NA())</f>
        <v>#N/A</v>
      </c>
      <c r="AU80" s="96" t="e">
        <f ca="true">+IF(AND(ISNUMBER(OFFSET('Sanitation Data'!$I$4,0,10*ROW('Sanitation Data'!I74))),'Data Summary'!DJ80="Yes"),100-OFFSET('Sanitation Data'!$I$4,0,10*ROW('Sanitation Data'!I74)),NA())</f>
        <v>#N/A</v>
      </c>
      <c r="AV80" s="96" t="e">
        <f ca="true">+IF(AND(ISNUMBER(OFFSET('Sanitation Data'!$I$6,0,10*ROW('Sanitation Data'!I74))),'Data Summary'!DK80="Yes"),OFFSET('Sanitation Data'!$I$6,0,10*ROW('Sanitation Data'!I74)),NA())</f>
        <v>#N/A</v>
      </c>
      <c r="AW80" s="96" t="e">
        <f ca="true">+IF(AND(ISNUMBER(OFFSET('Sanitation Data'!$I$10,0,10*ROW('Sanitation Data'!I74))),'Data Summary'!DL80="Yes"),OFFSET('Sanitation Data'!$I$10,0,10*ROW('Sanitation Data'!I74)),NA())</f>
        <v>#N/A</v>
      </c>
      <c r="AX80" s="96" t="e">
        <f ca="true">+IF(AND(ISNUMBER(OFFSET('Sanitation Data'!$I$11,0,10*ROW('Sanitation Data'!I74))),'Data Summary'!DM80="Yes"),OFFSET('Sanitation Data'!$I$11,0,10*ROW('Sanitation Data'!I74)),NA())</f>
        <v>#N/A</v>
      </c>
      <c r="AY80" s="96" t="e">
        <f ca="true">+IF(AND(ISNUMBER(OFFSET('Sanitation Data'!$I$12,0,10*ROW('Sanitation Data'!I74))),'Data Summary'!DN80="Yes"),OFFSET('Sanitation Data'!$I$12,0,10*ROW('Sanitation Data'!I74)),NA())</f>
        <v>#N/A</v>
      </c>
      <c r="AZ80" s="97" t="e">
        <f ca="true">+IF(AND(ISNUMBER(OFFSET('Hygiene Data'!$D$5,0,10*ROW('Hygiene Data'!D74))),'Data Summary'!DO80="Yes"),OFFSET('Hygiene Data'!$D$5,0,10*ROW('Hygiene Data'!D74)),NA())</f>
        <v>#N/A</v>
      </c>
      <c r="BA80" s="97" t="e">
        <f ca="true">+IF(AND(ISNUMBER(OFFSET('Hygiene Data'!$D$7,0,10*ROW('Hygiene Data'!D74))),'Data Summary'!DP80="Yes"),OFFSET('Hygiene Data'!$D$7,0,10*ROW('Hygiene Data'!D74)),NA())</f>
        <v>#N/A</v>
      </c>
      <c r="BB80" s="97" t="e">
        <f ca="true">+IF(AND(ISNUMBER(OFFSET('Hygiene Data'!$D$9,0,10*ROW('Hygiene Data'!D74))),'Data Summary'!DQ80="Yes"),OFFSET('Hygiene Data'!$D$9,0,10*ROW('Hygiene Data'!D74)),NA())</f>
        <v>#N/A</v>
      </c>
      <c r="BC80" s="97" t="e">
        <f ca="true">+IF(AND(ISNUMBER(OFFSET('Hygiene Data'!$E$5,0,10*ROW('Hygiene Data'!E74))),'Data Summary'!DR80="Yes"),OFFSET('Hygiene Data'!$E$5,0,10*ROW('Hygiene Data'!E74)),NA())</f>
        <v>#N/A</v>
      </c>
      <c r="BD80" s="97" t="e">
        <f ca="true">+IF(AND(ISNUMBER(OFFSET('Hygiene Data'!$E$7,0,10*ROW('Hygiene Data'!E74))),'Data Summary'!DS80="Yes"),OFFSET('Hygiene Data'!$E$7,0,10*ROW('Hygiene Data'!E74)),NA())</f>
        <v>#N/A</v>
      </c>
      <c r="BE80" s="97" t="e">
        <f ca="true">+IF(AND(ISNUMBER(OFFSET('Hygiene Data'!$E$9,0,10*ROW('Hygiene Data'!E74))),'Data Summary'!DT80="Yes"),OFFSET('Hygiene Data'!$E$9,0,10*ROW('Hygiene Data'!E74)),NA())</f>
        <v>#N/A</v>
      </c>
      <c r="BF80" s="97" t="e">
        <f ca="true">+IF(AND(ISNUMBER(OFFSET('Hygiene Data'!$F$5,0,10*ROW('Hygiene Data'!F74))),'Data Summary'!DU80="Yes"),OFFSET('Hygiene Data'!$F$5,0,10*ROW('Hygiene Data'!F74)),NA())</f>
        <v>#N/A</v>
      </c>
      <c r="BG80" s="97" t="e">
        <f ca="true">+IF(AND(ISNUMBER(OFFSET('Hygiene Data'!$F$7,0,10*ROW('Hygiene Data'!F74))),'Data Summary'!DV80="Yes"),OFFSET('Hygiene Data'!$F$7,0,10*ROW('Hygiene Data'!F74)),NA())</f>
        <v>#N/A</v>
      </c>
      <c r="BH80" s="97" t="e">
        <f ca="true">+IF(AND(ISNUMBER(OFFSET('Hygiene Data'!$F$9,0,10*ROW('Hygiene Data'!F74))),'Data Summary'!DW80="Yes"),OFFSET('Hygiene Data'!$F$9,0,10*ROW('Hygiene Data'!F74)),NA())</f>
        <v>#N/A</v>
      </c>
      <c r="BI80" s="97" t="e">
        <f ca="true">+IF(AND(ISNUMBER(OFFSET('Hygiene Data'!$G$5,0,10*ROW('Hygiene Data'!G74))),'Data Summary'!DX80="Yes"),OFFSET('Hygiene Data'!$G$5,0,10*ROW('Hygiene Data'!G74)),NA())</f>
        <v>#N/A</v>
      </c>
      <c r="BJ80" s="97" t="e">
        <f ca="true">+IF(AND(ISNUMBER(OFFSET('Hygiene Data'!$G$7,0,10*ROW('Hygiene Data'!G74))),'Data Summary'!DY80="Yes"),OFFSET('Hygiene Data'!$G$7,0,10*ROW('Hygiene Data'!G74)),NA())</f>
        <v>#N/A</v>
      </c>
      <c r="BK80" s="97" t="e">
        <f ca="true">+IF(AND(ISNUMBER(OFFSET('Hygiene Data'!$G$9,0,10*ROW('Hygiene Data'!G74))),'Data Summary'!DZ80="Yes"),OFFSET('Hygiene Data'!$G$9,0,10*ROW('Hygiene Data'!G74)),NA())</f>
        <v>#N/A</v>
      </c>
      <c r="BL80" s="97" t="e">
        <f ca="true">+IF(AND(ISNUMBER(OFFSET('Hygiene Data'!$H$5,0,10*ROW('Hygiene Data'!H74))),'Data Summary'!EA80="Yes"),OFFSET('Hygiene Data'!$H$5,0,10*ROW('Hygiene Data'!H74)),NA())</f>
        <v>#N/A</v>
      </c>
      <c r="BM80" s="97" t="e">
        <f ca="true">+IF(AND(ISNUMBER(OFFSET('Hygiene Data'!$H$7,0,10*ROW('Hygiene Data'!H74))),'Data Summary'!EB80="Yes"),OFFSET('Hygiene Data'!$H$7,0,10*ROW('Hygiene Data'!H74)),NA())</f>
        <v>#N/A</v>
      </c>
      <c r="BN80" s="97" t="e">
        <f ca="true">+IF(AND(ISNUMBER(OFFSET('Hygiene Data'!$H$9,0,10*ROW('Hygiene Data'!H74))),'Data Summary'!EC80="Yes"),OFFSET('Hygiene Data'!$H$9,0,10*ROW('Hygiene Data'!H74)),NA())</f>
        <v>#N/A</v>
      </c>
      <c r="BO80" s="97" t="e">
        <f ca="true">+IF(AND(ISNUMBER(OFFSET('Hygiene Data'!$I$5,0,10*ROW('Hygiene Data'!I74))),'Data Summary'!ED80="Yes"),OFFSET('Hygiene Data'!$I$5,0,10*ROW('Hygiene Data'!I74)),NA())</f>
        <v>#N/A</v>
      </c>
      <c r="BP80" s="97" t="e">
        <f ca="true">+IF(AND(ISNUMBER(OFFSET('Hygiene Data'!$I$7,0,10*ROW('Hygiene Data'!I74))),'Data Summary'!EE80="Yes"),OFFSET('Hygiene Data'!$I$7,0,10*ROW('Hygiene Data'!I74)),NA())</f>
        <v>#N/A</v>
      </c>
      <c r="BQ80" s="97"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6" t="str">
        <f ca="true">+IF(ISTEXT('Data Summary'!B81),'Data Summary'!B81,"")</f>
        <v/>
      </c>
      <c r="C81" s="330" t="e">
        <f ca="true">+VALUE('Data Summary'!C81)</f>
        <v>#VALUE!</v>
      </c>
      <c r="D81" s="95" t="e">
        <f ca="true">+IF(AND(ISNUMBER(OFFSET('Water Data'!$D$4,0,10*ROW('Water Data'!D75))),'Data Summary'!BS81="Yes"),100-OFFSET('Water Data'!$D$4,0,10*ROW('Water Data'!D75)),NA())</f>
        <v>#N/A</v>
      </c>
      <c r="E81" s="95" t="e">
        <f ca="true">+IF(AND(ISNUMBER(OFFSET('Water Data'!$D$6,0,10*ROW('Water Data'!D75))),'Data Summary'!BT81="Yes"),OFFSET('Water Data'!$D$6,0,10*ROW('Water Data'!D75)),NA())</f>
        <v>#N/A</v>
      </c>
      <c r="F81" s="95" t="e">
        <f ca="true">+IF(AND(ISNUMBER(OFFSET('Water Data'!$D$9,0,10*ROW('Water Data'!D75))),'Data Summary'!BU81="Yes"),OFFSET('Water Data'!$D$9,0,10*ROW('Water Data'!D75)),NA())</f>
        <v>#N/A</v>
      </c>
      <c r="G81" s="95" t="e">
        <f ca="true">+IF(AND(ISNUMBER(OFFSET('Water Data'!$E$4,0,10*ROW('Water Data'!E75))),'Data Summary'!BV81="Yes"),100-OFFSET('Water Data'!$E$4,0,10*ROW('Water Data'!E75)),NA())</f>
        <v>#N/A</v>
      </c>
      <c r="H81" s="95" t="e">
        <f ca="true">+IF(AND(ISNUMBER(OFFSET('Water Data'!$E$6,0,10*ROW('Water Data'!E75))),'Data Summary'!BW81="Yes"),OFFSET('Water Data'!$E$6,0,10*ROW('Water Data'!E75)),NA())</f>
        <v>#N/A</v>
      </c>
      <c r="I81" s="95" t="e">
        <f ca="true">+IF(AND(ISNUMBER(OFFSET('Water Data'!$E$9,0,10*ROW('Water Data'!E75))),'Data Summary'!BX81="Yes"),OFFSET('Water Data'!$E$9,0,10*ROW('Water Data'!E75)),NA())</f>
        <v>#N/A</v>
      </c>
      <c r="J81" s="95" t="e">
        <f ca="true">+IF(AND(ISNUMBER(OFFSET('Water Data'!$F$4,0,10*ROW('Water Data'!F75))),'Data Summary'!BY81="Yes"),100-OFFSET('Water Data'!$F$4,0,10*ROW('Water Data'!F75)),NA())</f>
        <v>#N/A</v>
      </c>
      <c r="K81" s="95" t="e">
        <f ca="true">+IF(AND(ISNUMBER(OFFSET('Water Data'!$F$6,0,10*ROW('Water Data'!F75))),'Data Summary'!BZ81="Yes"),OFFSET('Water Data'!$F$6,0,10*ROW('Water Data'!F75)),NA())</f>
        <v>#N/A</v>
      </c>
      <c r="L81" s="95" t="e">
        <f ca="true">+IF(AND(ISNUMBER(OFFSET('Water Data'!$F$9,0,10*ROW('Water Data'!F75))),'Data Summary'!CA81="Yes"),OFFSET('Water Data'!$F$9,0,10*ROW('Water Data'!F75)),NA())</f>
        <v>#N/A</v>
      </c>
      <c r="M81" s="95" t="e">
        <f ca="true">+IF(AND(ISNUMBER(OFFSET('Water Data'!$G$4,0,10*ROW('Water Data'!G75))),'Data Summary'!CB81="Yes"),100-OFFSET('Water Data'!$G$4,0,10*ROW('Water Data'!G75)),NA())</f>
        <v>#N/A</v>
      </c>
      <c r="N81" s="95" t="e">
        <f ca="true">+IF(AND(ISNUMBER(OFFSET('Water Data'!$G$6,0,10*ROW('Water Data'!G75))),'Data Summary'!CC81="Yes"),OFFSET('Water Data'!$G$6,0,10*ROW('Water Data'!G75)),NA())</f>
        <v>#N/A</v>
      </c>
      <c r="O81" s="95" t="e">
        <f ca="true">+IF(AND(ISNUMBER(OFFSET('Water Data'!$G$9,0,10*ROW('Water Data'!G75))),'Data Summary'!CD81="Yes"),OFFSET('Water Data'!$G$9,0,10*ROW('Water Data'!G75)),NA())</f>
        <v>#N/A</v>
      </c>
      <c r="P81" s="95" t="e">
        <f ca="true">+IF(AND(ISNUMBER(OFFSET('Water Data'!$H$4,0,10*ROW('Water Data'!H75))),'Data Summary'!CE81="Yes"),100-OFFSET('Water Data'!$H$4,0,10*ROW('Water Data'!H75)),NA())</f>
        <v>#N/A</v>
      </c>
      <c r="Q81" s="95" t="e">
        <f ca="true">+IF(AND(ISNUMBER(OFFSET('Water Data'!$H$6,0,10*ROW('Water Data'!H75))),'Data Summary'!CF81="Yes"),OFFSET('Water Data'!$H$6,0,10*ROW('Water Data'!H75)),NA())</f>
        <v>#N/A</v>
      </c>
      <c r="R81" s="95" t="e">
        <f ca="true">+IF(AND(ISNUMBER(OFFSET('Water Data'!$H$9,0,10*ROW('Water Data'!H75))),'Data Summary'!CG81="Yes"),OFFSET('Water Data'!$H$9,0,10*ROW('Water Data'!H75)),NA())</f>
        <v>#N/A</v>
      </c>
      <c r="S81" s="95" t="e">
        <f ca="true">+IF(AND(ISNUMBER(OFFSET('Water Data'!$I$4,0,10*ROW('Water Data'!I75))),'Data Summary'!CH81="Yes"),100-OFFSET('Water Data'!$I$4,0,10*ROW('Water Data'!I75)),NA())</f>
        <v>#N/A</v>
      </c>
      <c r="T81" s="95" t="e">
        <f ca="true">+IF(AND(ISNUMBER(OFFSET('Water Data'!$I$6,0,10*ROW('Water Data'!I75))),'Data Summary'!CI81="Yes"),OFFSET('Water Data'!$I$6,0,10*ROW('Water Data'!I75)),NA())</f>
        <v>#N/A</v>
      </c>
      <c r="U81" s="95" t="e">
        <f ca="true">+IF(AND(ISNUMBER(OFFSET('Water Data'!$I$9,0,10*ROW('Water Data'!I75))),'Data Summary'!CJ81="Yes"),OFFSET('Water Data'!$I$9,0,10*ROW('Water Data'!I75)),NA())</f>
        <v>#N/A</v>
      </c>
      <c r="V81" s="96" t="e">
        <f ca="true">+IF(AND(ISNUMBER(OFFSET('Sanitation Data'!$D$4,0,10*ROW('Sanitation Data'!D75))),'Data Summary'!CK81="Yes"),100-OFFSET('Sanitation Data'!$D$4,0,10*ROW('Sanitation Data'!D75)),NA())</f>
        <v>#N/A</v>
      </c>
      <c r="W81" s="96" t="e">
        <f ca="true">+IF(AND(ISNUMBER(OFFSET('Sanitation Data'!$D$6,0,10*ROW('Sanitation Data'!D75))),'Data Summary'!CL81="Yes"),OFFSET('Sanitation Data'!$D$6,0,10*ROW('Sanitation Data'!D75)),NA())</f>
        <v>#N/A</v>
      </c>
      <c r="X81" s="96" t="e">
        <f ca="true">+IF(AND(ISNUMBER(OFFSET('Sanitation Data'!$D$10,0,10*ROW('Sanitation Data'!D75))),'Data Summary'!CM81="Yes"),OFFSET('Sanitation Data'!$D$10,0,10*ROW('Sanitation Data'!D75)),NA())</f>
        <v>#N/A</v>
      </c>
      <c r="Y81" s="96" t="e">
        <f ca="true">+IF(AND(ISNUMBER(OFFSET('Sanitation Data'!$D$11,0,10*ROW('Sanitation Data'!D75))),'Data Summary'!CN81="Yes"),OFFSET('Sanitation Data'!$D$11,0,10*ROW('Sanitation Data'!D75)),NA())</f>
        <v>#N/A</v>
      </c>
      <c r="Z81" s="96" t="e">
        <f ca="true">+IF(AND(ISNUMBER(OFFSET('Sanitation Data'!$D$12,0,10*ROW('Sanitation Data'!D75))),'Data Summary'!CO81="Yes"),OFFSET('Sanitation Data'!$D$12,0,10*ROW('Sanitation Data'!D75)),NA())</f>
        <v>#N/A</v>
      </c>
      <c r="AA81" s="96" t="e">
        <f ca="true">+IF(AND(ISNUMBER(OFFSET('Sanitation Data'!$E$4,0,10*ROW('Sanitation Data'!E75))),'Data Summary'!CP81="Yes"),100-OFFSET('Sanitation Data'!$E$4,0,10*ROW('Sanitation Data'!E75)),NA())</f>
        <v>#N/A</v>
      </c>
      <c r="AB81" s="96" t="e">
        <f ca="true">+IF(AND(ISNUMBER(OFFSET('Sanitation Data'!$E$6,0,10*ROW('Sanitation Data'!E75))),'Data Summary'!CQ81="Yes"),OFFSET('Sanitation Data'!$E$6,0,10*ROW('Sanitation Data'!E75)),NA())</f>
        <v>#N/A</v>
      </c>
      <c r="AC81" s="96" t="e">
        <f ca="true">+IF(AND(ISNUMBER(OFFSET('Sanitation Data'!$E$10,0,10*ROW('Sanitation Data'!E75))),'Data Summary'!CR81="Yes"),OFFSET('Sanitation Data'!$E$10,0,10*ROW('Sanitation Data'!E75)),NA())</f>
        <v>#N/A</v>
      </c>
      <c r="AD81" s="96" t="e">
        <f ca="true">+IF(AND(ISNUMBER(OFFSET('Sanitation Data'!$E$11,0,10*ROW('Sanitation Data'!E75))),'Data Summary'!CS81="Yes"),OFFSET('Sanitation Data'!$E$11,0,10*ROW('Sanitation Data'!E75)),NA())</f>
        <v>#N/A</v>
      </c>
      <c r="AE81" s="96" t="e">
        <f ca="true">+IF(AND(ISNUMBER(OFFSET('Sanitation Data'!$E$12,0,10*ROW('Sanitation Data'!E75))),'Data Summary'!CT81="Yes"),OFFSET('Sanitation Data'!$E$12,0,10*ROW('Sanitation Data'!E75)),NA())</f>
        <v>#N/A</v>
      </c>
      <c r="AF81" s="96" t="e">
        <f ca="true">+IF(AND(ISNUMBER(OFFSET('Sanitation Data'!$F$4,0,10*ROW('Sanitation Data'!F75))),'Data Summary'!CU81="Yes"),100-OFFSET('Sanitation Data'!$F$4,0,10*ROW('Sanitation Data'!F75)),NA())</f>
        <v>#N/A</v>
      </c>
      <c r="AG81" s="96" t="e">
        <f ca="true">+IF(AND(ISNUMBER(OFFSET('Sanitation Data'!$F$6,0,10*ROW('Sanitation Data'!F75))),'Data Summary'!CV81="Yes"),OFFSET('Sanitation Data'!$F$6,0,10*ROW('Sanitation Data'!F75)),NA())</f>
        <v>#N/A</v>
      </c>
      <c r="AH81" s="96" t="e">
        <f ca="true">+IF(AND(ISNUMBER(OFFSET('Sanitation Data'!$F$10,0,10*ROW('Sanitation Data'!F75))),'Data Summary'!CW81="Yes"),OFFSET('Sanitation Data'!$F$10,0,10*ROW('Sanitation Data'!F75)),NA())</f>
        <v>#N/A</v>
      </c>
      <c r="AI81" s="96" t="e">
        <f ca="true">+IF(AND(ISNUMBER(OFFSET('Sanitation Data'!$F$11,0,10*ROW('Sanitation Data'!F75))),'Data Summary'!CX81="Yes"),OFFSET('Sanitation Data'!$F$11,0,10*ROW('Sanitation Data'!F75)),NA())</f>
        <v>#N/A</v>
      </c>
      <c r="AJ81" s="96" t="e">
        <f ca="true">+IF(AND(ISNUMBER(OFFSET('Sanitation Data'!$F$12,0,10*ROW('Sanitation Data'!F75))),'Data Summary'!CY81="Yes"),OFFSET('Sanitation Data'!$F$12,0,10*ROW('Sanitation Data'!F75)),NA())</f>
        <v>#N/A</v>
      </c>
      <c r="AK81" s="96" t="e">
        <f ca="true">+IF(AND(ISNUMBER(OFFSET('Sanitation Data'!$G$4,0,10*ROW('Sanitation Data'!G75))),'Data Summary'!CZ81="Yes"),100-OFFSET('Sanitation Data'!$G$4,0,10*ROW('Sanitation Data'!G75)),NA())</f>
        <v>#N/A</v>
      </c>
      <c r="AL81" s="96" t="e">
        <f ca="true">+IF(AND(ISNUMBER(OFFSET('Sanitation Data'!$G$6,0,10*ROW('Sanitation Data'!G75))),'Data Summary'!DA81="Yes"),OFFSET('Sanitation Data'!$G$6,0,10*ROW('Sanitation Data'!G75)),NA())</f>
        <v>#N/A</v>
      </c>
      <c r="AM81" s="96" t="e">
        <f ca="true">+IF(AND(ISNUMBER(OFFSET('Sanitation Data'!$G$10,0,10*ROW('Sanitation Data'!G75))),'Data Summary'!DB81="Yes"),OFFSET('Sanitation Data'!$G$10,0,10*ROW('Sanitation Data'!G75)),NA())</f>
        <v>#N/A</v>
      </c>
      <c r="AN81" s="96" t="e">
        <f ca="true">+IF(AND(ISNUMBER(OFFSET('Sanitation Data'!$G$11,0,10*ROW('Sanitation Data'!G75))),'Data Summary'!DC81="Yes"),OFFSET('Sanitation Data'!$G$11,0,10*ROW('Sanitation Data'!G75)),NA())</f>
        <v>#N/A</v>
      </c>
      <c r="AO81" s="96" t="e">
        <f ca="true">+IF(AND(ISNUMBER(OFFSET('Sanitation Data'!$G$12,0,10*ROW('Sanitation Data'!G75))),'Data Summary'!DD81="Yes"),OFFSET('Sanitation Data'!$G$12,0,10*ROW('Sanitation Data'!G75)),NA())</f>
        <v>#N/A</v>
      </c>
      <c r="AP81" s="96" t="e">
        <f ca="true">+IF(AND(ISNUMBER(OFFSET('Sanitation Data'!$H$4,0,10*ROW('Sanitation Data'!H75))),'Data Summary'!DE81="Yes"),100-OFFSET('Sanitation Data'!$H$4,0,10*ROW('Sanitation Data'!H75)),NA())</f>
        <v>#N/A</v>
      </c>
      <c r="AQ81" s="96" t="e">
        <f ca="true">+IF(AND(ISNUMBER(OFFSET('Sanitation Data'!$H$6,0,10*ROW('Sanitation Data'!H75))),'Data Summary'!DF81="Yes"),OFFSET('Sanitation Data'!$H$6,0,10*ROW('Sanitation Data'!H75)),NA())</f>
        <v>#N/A</v>
      </c>
      <c r="AR81" s="96" t="e">
        <f ca="true">+IF(AND(ISNUMBER(OFFSET('Sanitation Data'!$H$10,0,10*ROW('Sanitation Data'!H75))),'Data Summary'!DG81="Yes"),OFFSET('Sanitation Data'!$H$10,0,10*ROW('Sanitation Data'!H75)),NA())</f>
        <v>#N/A</v>
      </c>
      <c r="AS81" s="96" t="e">
        <f ca="true">+IF(AND(ISNUMBER(OFFSET('Sanitation Data'!$H$11,0,10*ROW('Sanitation Data'!H75))),'Data Summary'!DH81="Yes"),OFFSET('Sanitation Data'!$H$11,0,10*ROW('Sanitation Data'!H75)),NA())</f>
        <v>#N/A</v>
      </c>
      <c r="AT81" s="96" t="e">
        <f ca="true">+IF(AND(ISNUMBER(OFFSET('Sanitation Data'!$H$12,0,10*ROW('Sanitation Data'!H75))),'Data Summary'!DI81="Yes"),OFFSET('Sanitation Data'!$H$12,0,10*ROW('Sanitation Data'!H75)),NA())</f>
        <v>#N/A</v>
      </c>
      <c r="AU81" s="96" t="e">
        <f ca="true">+IF(AND(ISNUMBER(OFFSET('Sanitation Data'!$I$4,0,10*ROW('Sanitation Data'!I75))),'Data Summary'!DJ81="Yes"),100-OFFSET('Sanitation Data'!$I$4,0,10*ROW('Sanitation Data'!I75)),NA())</f>
        <v>#N/A</v>
      </c>
      <c r="AV81" s="96" t="e">
        <f ca="true">+IF(AND(ISNUMBER(OFFSET('Sanitation Data'!$I$6,0,10*ROW('Sanitation Data'!I75))),'Data Summary'!DK81="Yes"),OFFSET('Sanitation Data'!$I$6,0,10*ROW('Sanitation Data'!I75)),NA())</f>
        <v>#N/A</v>
      </c>
      <c r="AW81" s="96" t="e">
        <f ca="true">+IF(AND(ISNUMBER(OFFSET('Sanitation Data'!$I$10,0,10*ROW('Sanitation Data'!I75))),'Data Summary'!DL81="Yes"),OFFSET('Sanitation Data'!$I$10,0,10*ROW('Sanitation Data'!I75)),NA())</f>
        <v>#N/A</v>
      </c>
      <c r="AX81" s="96" t="e">
        <f ca="true">+IF(AND(ISNUMBER(OFFSET('Sanitation Data'!$I$11,0,10*ROW('Sanitation Data'!I75))),'Data Summary'!DM81="Yes"),OFFSET('Sanitation Data'!$I$11,0,10*ROW('Sanitation Data'!I75)),NA())</f>
        <v>#N/A</v>
      </c>
      <c r="AY81" s="96" t="e">
        <f ca="true">+IF(AND(ISNUMBER(OFFSET('Sanitation Data'!$I$12,0,10*ROW('Sanitation Data'!I75))),'Data Summary'!DN81="Yes"),OFFSET('Sanitation Data'!$I$12,0,10*ROW('Sanitation Data'!I75)),NA())</f>
        <v>#N/A</v>
      </c>
      <c r="AZ81" s="97" t="e">
        <f ca="true">+IF(AND(ISNUMBER(OFFSET('Hygiene Data'!$D$5,0,10*ROW('Hygiene Data'!D75))),'Data Summary'!DO81="Yes"),OFFSET('Hygiene Data'!$D$5,0,10*ROW('Hygiene Data'!D75)),NA())</f>
        <v>#N/A</v>
      </c>
      <c r="BA81" s="97" t="e">
        <f ca="true">+IF(AND(ISNUMBER(OFFSET('Hygiene Data'!$D$7,0,10*ROW('Hygiene Data'!D75))),'Data Summary'!DP81="Yes"),OFFSET('Hygiene Data'!$D$7,0,10*ROW('Hygiene Data'!D75)),NA())</f>
        <v>#N/A</v>
      </c>
      <c r="BB81" s="97" t="e">
        <f ca="true">+IF(AND(ISNUMBER(OFFSET('Hygiene Data'!$D$9,0,10*ROW('Hygiene Data'!D75))),'Data Summary'!DQ81="Yes"),OFFSET('Hygiene Data'!$D$9,0,10*ROW('Hygiene Data'!D75)),NA())</f>
        <v>#N/A</v>
      </c>
      <c r="BC81" s="97" t="e">
        <f ca="true">+IF(AND(ISNUMBER(OFFSET('Hygiene Data'!$E$5,0,10*ROW('Hygiene Data'!E75))),'Data Summary'!DR81="Yes"),OFFSET('Hygiene Data'!$E$5,0,10*ROW('Hygiene Data'!E75)),NA())</f>
        <v>#N/A</v>
      </c>
      <c r="BD81" s="97" t="e">
        <f ca="true">+IF(AND(ISNUMBER(OFFSET('Hygiene Data'!$E$7,0,10*ROW('Hygiene Data'!E75))),'Data Summary'!DS81="Yes"),OFFSET('Hygiene Data'!$E$7,0,10*ROW('Hygiene Data'!E75)),NA())</f>
        <v>#N/A</v>
      </c>
      <c r="BE81" s="97" t="e">
        <f ca="true">+IF(AND(ISNUMBER(OFFSET('Hygiene Data'!$E$9,0,10*ROW('Hygiene Data'!E75))),'Data Summary'!DT81="Yes"),OFFSET('Hygiene Data'!$E$9,0,10*ROW('Hygiene Data'!E75)),NA())</f>
        <v>#N/A</v>
      </c>
      <c r="BF81" s="97" t="e">
        <f ca="true">+IF(AND(ISNUMBER(OFFSET('Hygiene Data'!$F$5,0,10*ROW('Hygiene Data'!F75))),'Data Summary'!DU81="Yes"),OFFSET('Hygiene Data'!$F$5,0,10*ROW('Hygiene Data'!F75)),NA())</f>
        <v>#N/A</v>
      </c>
      <c r="BG81" s="97" t="e">
        <f ca="true">+IF(AND(ISNUMBER(OFFSET('Hygiene Data'!$F$7,0,10*ROW('Hygiene Data'!F75))),'Data Summary'!DV81="Yes"),OFFSET('Hygiene Data'!$F$7,0,10*ROW('Hygiene Data'!F75)),NA())</f>
        <v>#N/A</v>
      </c>
      <c r="BH81" s="97" t="e">
        <f ca="true">+IF(AND(ISNUMBER(OFFSET('Hygiene Data'!$F$9,0,10*ROW('Hygiene Data'!F75))),'Data Summary'!DW81="Yes"),OFFSET('Hygiene Data'!$F$9,0,10*ROW('Hygiene Data'!F75)),NA())</f>
        <v>#N/A</v>
      </c>
      <c r="BI81" s="97" t="e">
        <f ca="true">+IF(AND(ISNUMBER(OFFSET('Hygiene Data'!$G$5,0,10*ROW('Hygiene Data'!G75))),'Data Summary'!DX81="Yes"),OFFSET('Hygiene Data'!$G$5,0,10*ROW('Hygiene Data'!G75)),NA())</f>
        <v>#N/A</v>
      </c>
      <c r="BJ81" s="97" t="e">
        <f ca="true">+IF(AND(ISNUMBER(OFFSET('Hygiene Data'!$G$7,0,10*ROW('Hygiene Data'!G75))),'Data Summary'!DY81="Yes"),OFFSET('Hygiene Data'!$G$7,0,10*ROW('Hygiene Data'!G75)),NA())</f>
        <v>#N/A</v>
      </c>
      <c r="BK81" s="97" t="e">
        <f ca="true">+IF(AND(ISNUMBER(OFFSET('Hygiene Data'!$G$9,0,10*ROW('Hygiene Data'!G75))),'Data Summary'!DZ81="Yes"),OFFSET('Hygiene Data'!$G$9,0,10*ROW('Hygiene Data'!G75)),NA())</f>
        <v>#N/A</v>
      </c>
      <c r="BL81" s="97" t="e">
        <f ca="true">+IF(AND(ISNUMBER(OFFSET('Hygiene Data'!$H$5,0,10*ROW('Hygiene Data'!H75))),'Data Summary'!EA81="Yes"),OFFSET('Hygiene Data'!$H$5,0,10*ROW('Hygiene Data'!H75)),NA())</f>
        <v>#N/A</v>
      </c>
      <c r="BM81" s="97" t="e">
        <f ca="true">+IF(AND(ISNUMBER(OFFSET('Hygiene Data'!$H$7,0,10*ROW('Hygiene Data'!H75))),'Data Summary'!EB81="Yes"),OFFSET('Hygiene Data'!$H$7,0,10*ROW('Hygiene Data'!H75)),NA())</f>
        <v>#N/A</v>
      </c>
      <c r="BN81" s="97" t="e">
        <f ca="true">+IF(AND(ISNUMBER(OFFSET('Hygiene Data'!$H$9,0,10*ROW('Hygiene Data'!H75))),'Data Summary'!EC81="Yes"),OFFSET('Hygiene Data'!$H$9,0,10*ROW('Hygiene Data'!H75)),NA())</f>
        <v>#N/A</v>
      </c>
      <c r="BO81" s="97" t="e">
        <f ca="true">+IF(AND(ISNUMBER(OFFSET('Hygiene Data'!$I$5,0,10*ROW('Hygiene Data'!I75))),'Data Summary'!ED81="Yes"),OFFSET('Hygiene Data'!$I$5,0,10*ROW('Hygiene Data'!I75)),NA())</f>
        <v>#N/A</v>
      </c>
      <c r="BP81" s="97" t="e">
        <f ca="true">+IF(AND(ISNUMBER(OFFSET('Hygiene Data'!$I$7,0,10*ROW('Hygiene Data'!I75))),'Data Summary'!EE81="Yes"),OFFSET('Hygiene Data'!$I$7,0,10*ROW('Hygiene Data'!I75)),NA())</f>
        <v>#N/A</v>
      </c>
      <c r="BQ81" s="97"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6" t="str">
        <f ca="true">+IF(ISTEXT('Data Summary'!B82),'Data Summary'!B82,"")</f>
        <v/>
      </c>
      <c r="C82" s="330" t="e">
        <f ca="true">+VALUE('Data Summary'!C82)</f>
        <v>#VALUE!</v>
      </c>
      <c r="D82" s="95" t="e">
        <f ca="true">+IF(AND(ISNUMBER(OFFSET('Water Data'!$D$4,0,10*ROW('Water Data'!D76))),'Data Summary'!BS82="Yes"),100-OFFSET('Water Data'!$D$4,0,10*ROW('Water Data'!D76)),NA())</f>
        <v>#N/A</v>
      </c>
      <c r="E82" s="95" t="e">
        <f ca="true">+IF(AND(ISNUMBER(OFFSET('Water Data'!$D$6,0,10*ROW('Water Data'!D76))),'Data Summary'!BT82="Yes"),OFFSET('Water Data'!$D$6,0,10*ROW('Water Data'!D76)),NA())</f>
        <v>#N/A</v>
      </c>
      <c r="F82" s="95" t="e">
        <f ca="true">+IF(AND(ISNUMBER(OFFSET('Water Data'!$D$9,0,10*ROW('Water Data'!D76))),'Data Summary'!BU82="Yes"),OFFSET('Water Data'!$D$9,0,10*ROW('Water Data'!D76)),NA())</f>
        <v>#N/A</v>
      </c>
      <c r="G82" s="95" t="e">
        <f ca="true">+IF(AND(ISNUMBER(OFFSET('Water Data'!$E$4,0,10*ROW('Water Data'!E76))),'Data Summary'!BV82="Yes"),100-OFFSET('Water Data'!$E$4,0,10*ROW('Water Data'!E76)),NA())</f>
        <v>#N/A</v>
      </c>
      <c r="H82" s="95" t="e">
        <f ca="true">+IF(AND(ISNUMBER(OFFSET('Water Data'!$E$6,0,10*ROW('Water Data'!E76))),'Data Summary'!BW82="Yes"),OFFSET('Water Data'!$E$6,0,10*ROW('Water Data'!E76)),NA())</f>
        <v>#N/A</v>
      </c>
      <c r="I82" s="95" t="e">
        <f ca="true">+IF(AND(ISNUMBER(OFFSET('Water Data'!$E$9,0,10*ROW('Water Data'!E76))),'Data Summary'!BX82="Yes"),OFFSET('Water Data'!$E$9,0,10*ROW('Water Data'!E76)),NA())</f>
        <v>#N/A</v>
      </c>
      <c r="J82" s="95" t="e">
        <f ca="true">+IF(AND(ISNUMBER(OFFSET('Water Data'!$F$4,0,10*ROW('Water Data'!F76))),'Data Summary'!BY82="Yes"),100-OFFSET('Water Data'!$F$4,0,10*ROW('Water Data'!F76)),NA())</f>
        <v>#N/A</v>
      </c>
      <c r="K82" s="95" t="e">
        <f ca="true">+IF(AND(ISNUMBER(OFFSET('Water Data'!$F$6,0,10*ROW('Water Data'!F76))),'Data Summary'!BZ82="Yes"),OFFSET('Water Data'!$F$6,0,10*ROW('Water Data'!F76)),NA())</f>
        <v>#N/A</v>
      </c>
      <c r="L82" s="95" t="e">
        <f ca="true">+IF(AND(ISNUMBER(OFFSET('Water Data'!$F$9,0,10*ROW('Water Data'!F76))),'Data Summary'!CA82="Yes"),OFFSET('Water Data'!$F$9,0,10*ROW('Water Data'!F76)),NA())</f>
        <v>#N/A</v>
      </c>
      <c r="M82" s="95" t="e">
        <f ca="true">+IF(AND(ISNUMBER(OFFSET('Water Data'!$G$4,0,10*ROW('Water Data'!G76))),'Data Summary'!CB82="Yes"),100-OFFSET('Water Data'!$G$4,0,10*ROW('Water Data'!G76)),NA())</f>
        <v>#N/A</v>
      </c>
      <c r="N82" s="95" t="e">
        <f ca="true">+IF(AND(ISNUMBER(OFFSET('Water Data'!$G$6,0,10*ROW('Water Data'!G76))),'Data Summary'!CC82="Yes"),OFFSET('Water Data'!$G$6,0,10*ROW('Water Data'!G76)),NA())</f>
        <v>#N/A</v>
      </c>
      <c r="O82" s="95" t="e">
        <f ca="true">+IF(AND(ISNUMBER(OFFSET('Water Data'!$G$9,0,10*ROW('Water Data'!G76))),'Data Summary'!CD82="Yes"),OFFSET('Water Data'!$G$9,0,10*ROW('Water Data'!G76)),NA())</f>
        <v>#N/A</v>
      </c>
      <c r="P82" s="95" t="e">
        <f ca="true">+IF(AND(ISNUMBER(OFFSET('Water Data'!$H$4,0,10*ROW('Water Data'!H76))),'Data Summary'!CE82="Yes"),100-OFFSET('Water Data'!$H$4,0,10*ROW('Water Data'!H76)),NA())</f>
        <v>#N/A</v>
      </c>
      <c r="Q82" s="95" t="e">
        <f ca="true">+IF(AND(ISNUMBER(OFFSET('Water Data'!$H$6,0,10*ROW('Water Data'!H76))),'Data Summary'!CF82="Yes"),OFFSET('Water Data'!$H$6,0,10*ROW('Water Data'!H76)),NA())</f>
        <v>#N/A</v>
      </c>
      <c r="R82" s="95" t="e">
        <f ca="true">+IF(AND(ISNUMBER(OFFSET('Water Data'!$H$9,0,10*ROW('Water Data'!H76))),'Data Summary'!CG82="Yes"),OFFSET('Water Data'!$H$9,0,10*ROW('Water Data'!H76)),NA())</f>
        <v>#N/A</v>
      </c>
      <c r="S82" s="95" t="e">
        <f ca="true">+IF(AND(ISNUMBER(OFFSET('Water Data'!$I$4,0,10*ROW('Water Data'!I76))),'Data Summary'!CH82="Yes"),100-OFFSET('Water Data'!$I$4,0,10*ROW('Water Data'!I76)),NA())</f>
        <v>#N/A</v>
      </c>
      <c r="T82" s="95" t="e">
        <f ca="true">+IF(AND(ISNUMBER(OFFSET('Water Data'!$I$6,0,10*ROW('Water Data'!I76))),'Data Summary'!CI82="Yes"),OFFSET('Water Data'!$I$6,0,10*ROW('Water Data'!I76)),NA())</f>
        <v>#N/A</v>
      </c>
      <c r="U82" s="95" t="e">
        <f ca="true">+IF(AND(ISNUMBER(OFFSET('Water Data'!$I$9,0,10*ROW('Water Data'!I76))),'Data Summary'!CJ82="Yes"),OFFSET('Water Data'!$I$9,0,10*ROW('Water Data'!I76)),NA())</f>
        <v>#N/A</v>
      </c>
      <c r="V82" s="96" t="e">
        <f ca="true">+IF(AND(ISNUMBER(OFFSET('Sanitation Data'!$D$4,0,10*ROW('Sanitation Data'!D76))),'Data Summary'!CK82="Yes"),100-OFFSET('Sanitation Data'!$D$4,0,10*ROW('Sanitation Data'!D76)),NA())</f>
        <v>#N/A</v>
      </c>
      <c r="W82" s="96" t="e">
        <f ca="true">+IF(AND(ISNUMBER(OFFSET('Sanitation Data'!$D$6,0,10*ROW('Sanitation Data'!D76))),'Data Summary'!CL82="Yes"),OFFSET('Sanitation Data'!$D$6,0,10*ROW('Sanitation Data'!D76)),NA())</f>
        <v>#N/A</v>
      </c>
      <c r="X82" s="96" t="e">
        <f ca="true">+IF(AND(ISNUMBER(OFFSET('Sanitation Data'!$D$10,0,10*ROW('Sanitation Data'!D76))),'Data Summary'!CM82="Yes"),OFFSET('Sanitation Data'!$D$10,0,10*ROW('Sanitation Data'!D76)),NA())</f>
        <v>#N/A</v>
      </c>
      <c r="Y82" s="96" t="e">
        <f ca="true">+IF(AND(ISNUMBER(OFFSET('Sanitation Data'!$D$11,0,10*ROW('Sanitation Data'!D76))),'Data Summary'!CN82="Yes"),OFFSET('Sanitation Data'!$D$11,0,10*ROW('Sanitation Data'!D76)),NA())</f>
        <v>#N/A</v>
      </c>
      <c r="Z82" s="96" t="e">
        <f ca="true">+IF(AND(ISNUMBER(OFFSET('Sanitation Data'!$D$12,0,10*ROW('Sanitation Data'!D76))),'Data Summary'!CO82="Yes"),OFFSET('Sanitation Data'!$D$12,0,10*ROW('Sanitation Data'!D76)),NA())</f>
        <v>#N/A</v>
      </c>
      <c r="AA82" s="96" t="e">
        <f ca="true">+IF(AND(ISNUMBER(OFFSET('Sanitation Data'!$E$4,0,10*ROW('Sanitation Data'!E76))),'Data Summary'!CP82="Yes"),100-OFFSET('Sanitation Data'!$E$4,0,10*ROW('Sanitation Data'!E76)),NA())</f>
        <v>#N/A</v>
      </c>
      <c r="AB82" s="96" t="e">
        <f ca="true">+IF(AND(ISNUMBER(OFFSET('Sanitation Data'!$E$6,0,10*ROW('Sanitation Data'!E76))),'Data Summary'!CQ82="Yes"),OFFSET('Sanitation Data'!$E$6,0,10*ROW('Sanitation Data'!E76)),NA())</f>
        <v>#N/A</v>
      </c>
      <c r="AC82" s="96" t="e">
        <f ca="true">+IF(AND(ISNUMBER(OFFSET('Sanitation Data'!$E$10,0,10*ROW('Sanitation Data'!E76))),'Data Summary'!CR82="Yes"),OFFSET('Sanitation Data'!$E$10,0,10*ROW('Sanitation Data'!E76)),NA())</f>
        <v>#N/A</v>
      </c>
      <c r="AD82" s="96" t="e">
        <f ca="true">+IF(AND(ISNUMBER(OFFSET('Sanitation Data'!$E$11,0,10*ROW('Sanitation Data'!E76))),'Data Summary'!CS82="Yes"),OFFSET('Sanitation Data'!$E$11,0,10*ROW('Sanitation Data'!E76)),NA())</f>
        <v>#N/A</v>
      </c>
      <c r="AE82" s="96" t="e">
        <f ca="true">+IF(AND(ISNUMBER(OFFSET('Sanitation Data'!$E$12,0,10*ROW('Sanitation Data'!E76))),'Data Summary'!CT82="Yes"),OFFSET('Sanitation Data'!$E$12,0,10*ROW('Sanitation Data'!E76)),NA())</f>
        <v>#N/A</v>
      </c>
      <c r="AF82" s="96" t="e">
        <f ca="true">+IF(AND(ISNUMBER(OFFSET('Sanitation Data'!$F$4,0,10*ROW('Sanitation Data'!F76))),'Data Summary'!CU82="Yes"),100-OFFSET('Sanitation Data'!$F$4,0,10*ROW('Sanitation Data'!F76)),NA())</f>
        <v>#N/A</v>
      </c>
      <c r="AG82" s="96" t="e">
        <f ca="true">+IF(AND(ISNUMBER(OFFSET('Sanitation Data'!$F$6,0,10*ROW('Sanitation Data'!F76))),'Data Summary'!CV82="Yes"),OFFSET('Sanitation Data'!$F$6,0,10*ROW('Sanitation Data'!F76)),NA())</f>
        <v>#N/A</v>
      </c>
      <c r="AH82" s="96" t="e">
        <f ca="true">+IF(AND(ISNUMBER(OFFSET('Sanitation Data'!$F$10,0,10*ROW('Sanitation Data'!F76))),'Data Summary'!CW82="Yes"),OFFSET('Sanitation Data'!$F$10,0,10*ROW('Sanitation Data'!F76)),NA())</f>
        <v>#N/A</v>
      </c>
      <c r="AI82" s="96" t="e">
        <f ca="true">+IF(AND(ISNUMBER(OFFSET('Sanitation Data'!$F$11,0,10*ROW('Sanitation Data'!F76))),'Data Summary'!CX82="Yes"),OFFSET('Sanitation Data'!$F$11,0,10*ROW('Sanitation Data'!F76)),NA())</f>
        <v>#N/A</v>
      </c>
      <c r="AJ82" s="96" t="e">
        <f ca="true">+IF(AND(ISNUMBER(OFFSET('Sanitation Data'!$F$12,0,10*ROW('Sanitation Data'!F76))),'Data Summary'!CY82="Yes"),OFFSET('Sanitation Data'!$F$12,0,10*ROW('Sanitation Data'!F76)),NA())</f>
        <v>#N/A</v>
      </c>
      <c r="AK82" s="96" t="e">
        <f ca="true">+IF(AND(ISNUMBER(OFFSET('Sanitation Data'!$G$4,0,10*ROW('Sanitation Data'!G76))),'Data Summary'!CZ82="Yes"),100-OFFSET('Sanitation Data'!$G$4,0,10*ROW('Sanitation Data'!G76)),NA())</f>
        <v>#N/A</v>
      </c>
      <c r="AL82" s="96" t="e">
        <f ca="true">+IF(AND(ISNUMBER(OFFSET('Sanitation Data'!$G$6,0,10*ROW('Sanitation Data'!G76))),'Data Summary'!DA82="Yes"),OFFSET('Sanitation Data'!$G$6,0,10*ROW('Sanitation Data'!G76)),NA())</f>
        <v>#N/A</v>
      </c>
      <c r="AM82" s="96" t="e">
        <f ca="true">+IF(AND(ISNUMBER(OFFSET('Sanitation Data'!$G$10,0,10*ROW('Sanitation Data'!G76))),'Data Summary'!DB82="Yes"),OFFSET('Sanitation Data'!$G$10,0,10*ROW('Sanitation Data'!G76)),NA())</f>
        <v>#N/A</v>
      </c>
      <c r="AN82" s="96" t="e">
        <f ca="true">+IF(AND(ISNUMBER(OFFSET('Sanitation Data'!$G$11,0,10*ROW('Sanitation Data'!G76))),'Data Summary'!DC82="Yes"),OFFSET('Sanitation Data'!$G$11,0,10*ROW('Sanitation Data'!G76)),NA())</f>
        <v>#N/A</v>
      </c>
      <c r="AO82" s="96" t="e">
        <f ca="true">+IF(AND(ISNUMBER(OFFSET('Sanitation Data'!$G$12,0,10*ROW('Sanitation Data'!G76))),'Data Summary'!DD82="Yes"),OFFSET('Sanitation Data'!$G$12,0,10*ROW('Sanitation Data'!G76)),NA())</f>
        <v>#N/A</v>
      </c>
      <c r="AP82" s="96" t="e">
        <f ca="true">+IF(AND(ISNUMBER(OFFSET('Sanitation Data'!$H$4,0,10*ROW('Sanitation Data'!H76))),'Data Summary'!DE82="Yes"),100-OFFSET('Sanitation Data'!$H$4,0,10*ROW('Sanitation Data'!H76)),NA())</f>
        <v>#N/A</v>
      </c>
      <c r="AQ82" s="96" t="e">
        <f ca="true">+IF(AND(ISNUMBER(OFFSET('Sanitation Data'!$H$6,0,10*ROW('Sanitation Data'!H76))),'Data Summary'!DF82="Yes"),OFFSET('Sanitation Data'!$H$6,0,10*ROW('Sanitation Data'!H76)),NA())</f>
        <v>#N/A</v>
      </c>
      <c r="AR82" s="96" t="e">
        <f ca="true">+IF(AND(ISNUMBER(OFFSET('Sanitation Data'!$H$10,0,10*ROW('Sanitation Data'!H76))),'Data Summary'!DG82="Yes"),OFFSET('Sanitation Data'!$H$10,0,10*ROW('Sanitation Data'!H76)),NA())</f>
        <v>#N/A</v>
      </c>
      <c r="AS82" s="96" t="e">
        <f ca="true">+IF(AND(ISNUMBER(OFFSET('Sanitation Data'!$H$11,0,10*ROW('Sanitation Data'!H76))),'Data Summary'!DH82="Yes"),OFFSET('Sanitation Data'!$H$11,0,10*ROW('Sanitation Data'!H76)),NA())</f>
        <v>#N/A</v>
      </c>
      <c r="AT82" s="96" t="e">
        <f ca="true">+IF(AND(ISNUMBER(OFFSET('Sanitation Data'!$H$12,0,10*ROW('Sanitation Data'!H76))),'Data Summary'!DI82="Yes"),OFFSET('Sanitation Data'!$H$12,0,10*ROW('Sanitation Data'!H76)),NA())</f>
        <v>#N/A</v>
      </c>
      <c r="AU82" s="96" t="e">
        <f ca="true">+IF(AND(ISNUMBER(OFFSET('Sanitation Data'!$I$4,0,10*ROW('Sanitation Data'!I76))),'Data Summary'!DJ82="Yes"),100-OFFSET('Sanitation Data'!$I$4,0,10*ROW('Sanitation Data'!I76)),NA())</f>
        <v>#N/A</v>
      </c>
      <c r="AV82" s="96" t="e">
        <f ca="true">+IF(AND(ISNUMBER(OFFSET('Sanitation Data'!$I$6,0,10*ROW('Sanitation Data'!I76))),'Data Summary'!DK82="Yes"),OFFSET('Sanitation Data'!$I$6,0,10*ROW('Sanitation Data'!I76)),NA())</f>
        <v>#N/A</v>
      </c>
      <c r="AW82" s="96" t="e">
        <f ca="true">+IF(AND(ISNUMBER(OFFSET('Sanitation Data'!$I$10,0,10*ROW('Sanitation Data'!I76))),'Data Summary'!DL82="Yes"),OFFSET('Sanitation Data'!$I$10,0,10*ROW('Sanitation Data'!I76)),NA())</f>
        <v>#N/A</v>
      </c>
      <c r="AX82" s="96" t="e">
        <f ca="true">+IF(AND(ISNUMBER(OFFSET('Sanitation Data'!$I$11,0,10*ROW('Sanitation Data'!I76))),'Data Summary'!DM82="Yes"),OFFSET('Sanitation Data'!$I$11,0,10*ROW('Sanitation Data'!I76)),NA())</f>
        <v>#N/A</v>
      </c>
      <c r="AY82" s="96" t="e">
        <f ca="true">+IF(AND(ISNUMBER(OFFSET('Sanitation Data'!$I$12,0,10*ROW('Sanitation Data'!I76))),'Data Summary'!DN82="Yes"),OFFSET('Sanitation Data'!$I$12,0,10*ROW('Sanitation Data'!I76)),NA())</f>
        <v>#N/A</v>
      </c>
      <c r="AZ82" s="97" t="e">
        <f ca="true">+IF(AND(ISNUMBER(OFFSET('Hygiene Data'!$D$5,0,10*ROW('Hygiene Data'!D76))),'Data Summary'!DO82="Yes"),OFFSET('Hygiene Data'!$D$5,0,10*ROW('Hygiene Data'!D76)),NA())</f>
        <v>#N/A</v>
      </c>
      <c r="BA82" s="97" t="e">
        <f ca="true">+IF(AND(ISNUMBER(OFFSET('Hygiene Data'!$D$7,0,10*ROW('Hygiene Data'!D76))),'Data Summary'!DP82="Yes"),OFFSET('Hygiene Data'!$D$7,0,10*ROW('Hygiene Data'!D76)),NA())</f>
        <v>#N/A</v>
      </c>
      <c r="BB82" s="97" t="e">
        <f ca="true">+IF(AND(ISNUMBER(OFFSET('Hygiene Data'!$D$9,0,10*ROW('Hygiene Data'!D76))),'Data Summary'!DQ82="Yes"),OFFSET('Hygiene Data'!$D$9,0,10*ROW('Hygiene Data'!D76)),NA())</f>
        <v>#N/A</v>
      </c>
      <c r="BC82" s="97" t="e">
        <f ca="true">+IF(AND(ISNUMBER(OFFSET('Hygiene Data'!$E$5,0,10*ROW('Hygiene Data'!E76))),'Data Summary'!DR82="Yes"),OFFSET('Hygiene Data'!$E$5,0,10*ROW('Hygiene Data'!E76)),NA())</f>
        <v>#N/A</v>
      </c>
      <c r="BD82" s="97" t="e">
        <f ca="true">+IF(AND(ISNUMBER(OFFSET('Hygiene Data'!$E$7,0,10*ROW('Hygiene Data'!E76))),'Data Summary'!DS82="Yes"),OFFSET('Hygiene Data'!$E$7,0,10*ROW('Hygiene Data'!E76)),NA())</f>
        <v>#N/A</v>
      </c>
      <c r="BE82" s="97" t="e">
        <f ca="true">+IF(AND(ISNUMBER(OFFSET('Hygiene Data'!$E$9,0,10*ROW('Hygiene Data'!E76))),'Data Summary'!DT82="Yes"),OFFSET('Hygiene Data'!$E$9,0,10*ROW('Hygiene Data'!E76)),NA())</f>
        <v>#N/A</v>
      </c>
      <c r="BF82" s="97" t="e">
        <f ca="true">+IF(AND(ISNUMBER(OFFSET('Hygiene Data'!$F$5,0,10*ROW('Hygiene Data'!F76))),'Data Summary'!DU82="Yes"),OFFSET('Hygiene Data'!$F$5,0,10*ROW('Hygiene Data'!F76)),NA())</f>
        <v>#N/A</v>
      </c>
      <c r="BG82" s="97" t="e">
        <f ca="true">+IF(AND(ISNUMBER(OFFSET('Hygiene Data'!$F$7,0,10*ROW('Hygiene Data'!F76))),'Data Summary'!DV82="Yes"),OFFSET('Hygiene Data'!$F$7,0,10*ROW('Hygiene Data'!F76)),NA())</f>
        <v>#N/A</v>
      </c>
      <c r="BH82" s="97" t="e">
        <f ca="true">+IF(AND(ISNUMBER(OFFSET('Hygiene Data'!$F$9,0,10*ROW('Hygiene Data'!F76))),'Data Summary'!DW82="Yes"),OFFSET('Hygiene Data'!$F$9,0,10*ROW('Hygiene Data'!F76)),NA())</f>
        <v>#N/A</v>
      </c>
      <c r="BI82" s="97" t="e">
        <f ca="true">+IF(AND(ISNUMBER(OFFSET('Hygiene Data'!$G$5,0,10*ROW('Hygiene Data'!G76))),'Data Summary'!DX82="Yes"),OFFSET('Hygiene Data'!$G$5,0,10*ROW('Hygiene Data'!G76)),NA())</f>
        <v>#N/A</v>
      </c>
      <c r="BJ82" s="97" t="e">
        <f ca="true">+IF(AND(ISNUMBER(OFFSET('Hygiene Data'!$G$7,0,10*ROW('Hygiene Data'!G76))),'Data Summary'!DY82="Yes"),OFFSET('Hygiene Data'!$G$7,0,10*ROW('Hygiene Data'!G76)),NA())</f>
        <v>#N/A</v>
      </c>
      <c r="BK82" s="97" t="e">
        <f ca="true">+IF(AND(ISNUMBER(OFFSET('Hygiene Data'!$G$9,0,10*ROW('Hygiene Data'!G76))),'Data Summary'!DZ82="Yes"),OFFSET('Hygiene Data'!$G$9,0,10*ROW('Hygiene Data'!G76)),NA())</f>
        <v>#N/A</v>
      </c>
      <c r="BL82" s="97" t="e">
        <f ca="true">+IF(AND(ISNUMBER(OFFSET('Hygiene Data'!$H$5,0,10*ROW('Hygiene Data'!H76))),'Data Summary'!EA82="Yes"),OFFSET('Hygiene Data'!$H$5,0,10*ROW('Hygiene Data'!H76)),NA())</f>
        <v>#N/A</v>
      </c>
      <c r="BM82" s="97" t="e">
        <f ca="true">+IF(AND(ISNUMBER(OFFSET('Hygiene Data'!$H$7,0,10*ROW('Hygiene Data'!H76))),'Data Summary'!EB82="Yes"),OFFSET('Hygiene Data'!$H$7,0,10*ROW('Hygiene Data'!H76)),NA())</f>
        <v>#N/A</v>
      </c>
      <c r="BN82" s="97" t="e">
        <f ca="true">+IF(AND(ISNUMBER(OFFSET('Hygiene Data'!$H$9,0,10*ROW('Hygiene Data'!H76))),'Data Summary'!EC82="Yes"),OFFSET('Hygiene Data'!$H$9,0,10*ROW('Hygiene Data'!H76)),NA())</f>
        <v>#N/A</v>
      </c>
      <c r="BO82" s="97" t="e">
        <f ca="true">+IF(AND(ISNUMBER(OFFSET('Hygiene Data'!$I$5,0,10*ROW('Hygiene Data'!I76))),'Data Summary'!ED82="Yes"),OFFSET('Hygiene Data'!$I$5,0,10*ROW('Hygiene Data'!I76)),NA())</f>
        <v>#N/A</v>
      </c>
      <c r="BP82" s="97" t="e">
        <f ca="true">+IF(AND(ISNUMBER(OFFSET('Hygiene Data'!$I$7,0,10*ROW('Hygiene Data'!I76))),'Data Summary'!EE82="Yes"),OFFSET('Hygiene Data'!$I$7,0,10*ROW('Hygiene Data'!I76)),NA())</f>
        <v>#N/A</v>
      </c>
      <c r="BQ82" s="97"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6" t="str">
        <f ca="true">+IF(ISTEXT('Data Summary'!B83),'Data Summary'!B83,"")</f>
        <v/>
      </c>
      <c r="C83" s="330" t="e">
        <f ca="true">+VALUE('Data Summary'!C83)</f>
        <v>#VALUE!</v>
      </c>
      <c r="D83" s="95" t="e">
        <f ca="true">+IF(AND(ISNUMBER(OFFSET('Water Data'!$D$4,0,10*ROW('Water Data'!D77))),'Data Summary'!BS83="Yes"),100-OFFSET('Water Data'!$D$4,0,10*ROW('Water Data'!D77)),NA())</f>
        <v>#N/A</v>
      </c>
      <c r="E83" s="95" t="e">
        <f ca="true">+IF(AND(ISNUMBER(OFFSET('Water Data'!$D$6,0,10*ROW('Water Data'!D77))),'Data Summary'!BT83="Yes"),OFFSET('Water Data'!$D$6,0,10*ROW('Water Data'!D77)),NA())</f>
        <v>#N/A</v>
      </c>
      <c r="F83" s="95" t="e">
        <f ca="true">+IF(AND(ISNUMBER(OFFSET('Water Data'!$D$9,0,10*ROW('Water Data'!D77))),'Data Summary'!BU83="Yes"),OFFSET('Water Data'!$D$9,0,10*ROW('Water Data'!D77)),NA())</f>
        <v>#N/A</v>
      </c>
      <c r="G83" s="95" t="e">
        <f ca="true">+IF(AND(ISNUMBER(OFFSET('Water Data'!$E$4,0,10*ROW('Water Data'!E77))),'Data Summary'!BV83="Yes"),100-OFFSET('Water Data'!$E$4,0,10*ROW('Water Data'!E77)),NA())</f>
        <v>#N/A</v>
      </c>
      <c r="H83" s="95" t="e">
        <f ca="true">+IF(AND(ISNUMBER(OFFSET('Water Data'!$E$6,0,10*ROW('Water Data'!E77))),'Data Summary'!BW83="Yes"),OFFSET('Water Data'!$E$6,0,10*ROW('Water Data'!E77)),NA())</f>
        <v>#N/A</v>
      </c>
      <c r="I83" s="95" t="e">
        <f ca="true">+IF(AND(ISNUMBER(OFFSET('Water Data'!$E$9,0,10*ROW('Water Data'!E77))),'Data Summary'!BX83="Yes"),OFFSET('Water Data'!$E$9,0,10*ROW('Water Data'!E77)),NA())</f>
        <v>#N/A</v>
      </c>
      <c r="J83" s="95" t="e">
        <f ca="true">+IF(AND(ISNUMBER(OFFSET('Water Data'!$F$4,0,10*ROW('Water Data'!F77))),'Data Summary'!BY83="Yes"),100-OFFSET('Water Data'!$F$4,0,10*ROW('Water Data'!F77)),NA())</f>
        <v>#N/A</v>
      </c>
      <c r="K83" s="95" t="e">
        <f ca="true">+IF(AND(ISNUMBER(OFFSET('Water Data'!$F$6,0,10*ROW('Water Data'!F77))),'Data Summary'!BZ83="Yes"),OFFSET('Water Data'!$F$6,0,10*ROW('Water Data'!F77)),NA())</f>
        <v>#N/A</v>
      </c>
      <c r="L83" s="95" t="e">
        <f ca="true">+IF(AND(ISNUMBER(OFFSET('Water Data'!$F$9,0,10*ROW('Water Data'!F77))),'Data Summary'!CA83="Yes"),OFFSET('Water Data'!$F$9,0,10*ROW('Water Data'!F77)),NA())</f>
        <v>#N/A</v>
      </c>
      <c r="M83" s="95" t="e">
        <f ca="true">+IF(AND(ISNUMBER(OFFSET('Water Data'!$G$4,0,10*ROW('Water Data'!G77))),'Data Summary'!CB83="Yes"),100-OFFSET('Water Data'!$G$4,0,10*ROW('Water Data'!G77)),NA())</f>
        <v>#N/A</v>
      </c>
      <c r="N83" s="95" t="e">
        <f ca="true">+IF(AND(ISNUMBER(OFFSET('Water Data'!$G$6,0,10*ROW('Water Data'!G77))),'Data Summary'!CC83="Yes"),OFFSET('Water Data'!$G$6,0,10*ROW('Water Data'!G77)),NA())</f>
        <v>#N/A</v>
      </c>
      <c r="O83" s="95" t="e">
        <f ca="true">+IF(AND(ISNUMBER(OFFSET('Water Data'!$G$9,0,10*ROW('Water Data'!G77))),'Data Summary'!CD83="Yes"),OFFSET('Water Data'!$G$9,0,10*ROW('Water Data'!G77)),NA())</f>
        <v>#N/A</v>
      </c>
      <c r="P83" s="95" t="e">
        <f ca="true">+IF(AND(ISNUMBER(OFFSET('Water Data'!$H$4,0,10*ROW('Water Data'!H77))),'Data Summary'!CE83="Yes"),100-OFFSET('Water Data'!$H$4,0,10*ROW('Water Data'!H77)),NA())</f>
        <v>#N/A</v>
      </c>
      <c r="Q83" s="95" t="e">
        <f ca="true">+IF(AND(ISNUMBER(OFFSET('Water Data'!$H$6,0,10*ROW('Water Data'!H77))),'Data Summary'!CF83="Yes"),OFFSET('Water Data'!$H$6,0,10*ROW('Water Data'!H77)),NA())</f>
        <v>#N/A</v>
      </c>
      <c r="R83" s="95" t="e">
        <f ca="true">+IF(AND(ISNUMBER(OFFSET('Water Data'!$H$9,0,10*ROW('Water Data'!H77))),'Data Summary'!CG83="Yes"),OFFSET('Water Data'!$H$9,0,10*ROW('Water Data'!H77)),NA())</f>
        <v>#N/A</v>
      </c>
      <c r="S83" s="95" t="e">
        <f ca="true">+IF(AND(ISNUMBER(OFFSET('Water Data'!$I$4,0,10*ROW('Water Data'!I77))),'Data Summary'!CH83="Yes"),100-OFFSET('Water Data'!$I$4,0,10*ROW('Water Data'!I77)),NA())</f>
        <v>#N/A</v>
      </c>
      <c r="T83" s="95" t="e">
        <f ca="true">+IF(AND(ISNUMBER(OFFSET('Water Data'!$I$6,0,10*ROW('Water Data'!I77))),'Data Summary'!CI83="Yes"),OFFSET('Water Data'!$I$6,0,10*ROW('Water Data'!I77)),NA())</f>
        <v>#N/A</v>
      </c>
      <c r="U83" s="95" t="e">
        <f ca="true">+IF(AND(ISNUMBER(OFFSET('Water Data'!$I$9,0,10*ROW('Water Data'!I77))),'Data Summary'!CJ83="Yes"),OFFSET('Water Data'!$I$9,0,10*ROW('Water Data'!I77)),NA())</f>
        <v>#N/A</v>
      </c>
      <c r="V83" s="96" t="e">
        <f ca="true">+IF(AND(ISNUMBER(OFFSET('Sanitation Data'!$D$4,0,10*ROW('Sanitation Data'!D77))),'Data Summary'!CK83="Yes"),100-OFFSET('Sanitation Data'!$D$4,0,10*ROW('Sanitation Data'!D77)),NA())</f>
        <v>#N/A</v>
      </c>
      <c r="W83" s="96" t="e">
        <f ca="true">+IF(AND(ISNUMBER(OFFSET('Sanitation Data'!$D$6,0,10*ROW('Sanitation Data'!D77))),'Data Summary'!CL83="Yes"),OFFSET('Sanitation Data'!$D$6,0,10*ROW('Sanitation Data'!D77)),NA())</f>
        <v>#N/A</v>
      </c>
      <c r="X83" s="96" t="e">
        <f ca="true">+IF(AND(ISNUMBER(OFFSET('Sanitation Data'!$D$10,0,10*ROW('Sanitation Data'!D77))),'Data Summary'!CM83="Yes"),OFFSET('Sanitation Data'!$D$10,0,10*ROW('Sanitation Data'!D77)),NA())</f>
        <v>#N/A</v>
      </c>
      <c r="Y83" s="96" t="e">
        <f ca="true">+IF(AND(ISNUMBER(OFFSET('Sanitation Data'!$D$11,0,10*ROW('Sanitation Data'!D77))),'Data Summary'!CN83="Yes"),OFFSET('Sanitation Data'!$D$11,0,10*ROW('Sanitation Data'!D77)),NA())</f>
        <v>#N/A</v>
      </c>
      <c r="Z83" s="96" t="e">
        <f ca="true">+IF(AND(ISNUMBER(OFFSET('Sanitation Data'!$D$12,0,10*ROW('Sanitation Data'!D77))),'Data Summary'!CO83="Yes"),OFFSET('Sanitation Data'!$D$12,0,10*ROW('Sanitation Data'!D77)),NA())</f>
        <v>#N/A</v>
      </c>
      <c r="AA83" s="96" t="e">
        <f ca="true">+IF(AND(ISNUMBER(OFFSET('Sanitation Data'!$E$4,0,10*ROW('Sanitation Data'!E77))),'Data Summary'!CP83="Yes"),100-OFFSET('Sanitation Data'!$E$4,0,10*ROW('Sanitation Data'!E77)),NA())</f>
        <v>#N/A</v>
      </c>
      <c r="AB83" s="96" t="e">
        <f ca="true">+IF(AND(ISNUMBER(OFFSET('Sanitation Data'!$E$6,0,10*ROW('Sanitation Data'!E77))),'Data Summary'!CQ83="Yes"),OFFSET('Sanitation Data'!$E$6,0,10*ROW('Sanitation Data'!E77)),NA())</f>
        <v>#N/A</v>
      </c>
      <c r="AC83" s="96" t="e">
        <f ca="true">+IF(AND(ISNUMBER(OFFSET('Sanitation Data'!$E$10,0,10*ROW('Sanitation Data'!E77))),'Data Summary'!CR83="Yes"),OFFSET('Sanitation Data'!$E$10,0,10*ROW('Sanitation Data'!E77)),NA())</f>
        <v>#N/A</v>
      </c>
      <c r="AD83" s="96" t="e">
        <f ca="true">+IF(AND(ISNUMBER(OFFSET('Sanitation Data'!$E$11,0,10*ROW('Sanitation Data'!E77))),'Data Summary'!CS83="Yes"),OFFSET('Sanitation Data'!$E$11,0,10*ROW('Sanitation Data'!E77)),NA())</f>
        <v>#N/A</v>
      </c>
      <c r="AE83" s="96" t="e">
        <f ca="true">+IF(AND(ISNUMBER(OFFSET('Sanitation Data'!$E$12,0,10*ROW('Sanitation Data'!E77))),'Data Summary'!CT83="Yes"),OFFSET('Sanitation Data'!$E$12,0,10*ROW('Sanitation Data'!E77)),NA())</f>
        <v>#N/A</v>
      </c>
      <c r="AF83" s="96" t="e">
        <f ca="true">+IF(AND(ISNUMBER(OFFSET('Sanitation Data'!$F$4,0,10*ROW('Sanitation Data'!F77))),'Data Summary'!CU83="Yes"),100-OFFSET('Sanitation Data'!$F$4,0,10*ROW('Sanitation Data'!F77)),NA())</f>
        <v>#N/A</v>
      </c>
      <c r="AG83" s="96" t="e">
        <f ca="true">+IF(AND(ISNUMBER(OFFSET('Sanitation Data'!$F$6,0,10*ROW('Sanitation Data'!F77))),'Data Summary'!CV83="Yes"),OFFSET('Sanitation Data'!$F$6,0,10*ROW('Sanitation Data'!F77)),NA())</f>
        <v>#N/A</v>
      </c>
      <c r="AH83" s="96" t="e">
        <f ca="true">+IF(AND(ISNUMBER(OFFSET('Sanitation Data'!$F$10,0,10*ROW('Sanitation Data'!F77))),'Data Summary'!CW83="Yes"),OFFSET('Sanitation Data'!$F$10,0,10*ROW('Sanitation Data'!F77)),NA())</f>
        <v>#N/A</v>
      </c>
      <c r="AI83" s="96" t="e">
        <f ca="true">+IF(AND(ISNUMBER(OFFSET('Sanitation Data'!$F$11,0,10*ROW('Sanitation Data'!F77))),'Data Summary'!CX83="Yes"),OFFSET('Sanitation Data'!$F$11,0,10*ROW('Sanitation Data'!F77)),NA())</f>
        <v>#N/A</v>
      </c>
      <c r="AJ83" s="96" t="e">
        <f ca="true">+IF(AND(ISNUMBER(OFFSET('Sanitation Data'!$F$12,0,10*ROW('Sanitation Data'!F77))),'Data Summary'!CY83="Yes"),OFFSET('Sanitation Data'!$F$12,0,10*ROW('Sanitation Data'!F77)),NA())</f>
        <v>#N/A</v>
      </c>
      <c r="AK83" s="96" t="e">
        <f ca="true">+IF(AND(ISNUMBER(OFFSET('Sanitation Data'!$G$4,0,10*ROW('Sanitation Data'!G77))),'Data Summary'!CZ83="Yes"),100-OFFSET('Sanitation Data'!$G$4,0,10*ROW('Sanitation Data'!G77)),NA())</f>
        <v>#N/A</v>
      </c>
      <c r="AL83" s="96" t="e">
        <f ca="true">+IF(AND(ISNUMBER(OFFSET('Sanitation Data'!$G$6,0,10*ROW('Sanitation Data'!G77))),'Data Summary'!DA83="Yes"),OFFSET('Sanitation Data'!$G$6,0,10*ROW('Sanitation Data'!G77)),NA())</f>
        <v>#N/A</v>
      </c>
      <c r="AM83" s="96" t="e">
        <f ca="true">+IF(AND(ISNUMBER(OFFSET('Sanitation Data'!$G$10,0,10*ROW('Sanitation Data'!G77))),'Data Summary'!DB83="Yes"),OFFSET('Sanitation Data'!$G$10,0,10*ROW('Sanitation Data'!G77)),NA())</f>
        <v>#N/A</v>
      </c>
      <c r="AN83" s="96" t="e">
        <f ca="true">+IF(AND(ISNUMBER(OFFSET('Sanitation Data'!$G$11,0,10*ROW('Sanitation Data'!G77))),'Data Summary'!DC83="Yes"),OFFSET('Sanitation Data'!$G$11,0,10*ROW('Sanitation Data'!G77)),NA())</f>
        <v>#N/A</v>
      </c>
      <c r="AO83" s="96" t="e">
        <f ca="true">+IF(AND(ISNUMBER(OFFSET('Sanitation Data'!$G$12,0,10*ROW('Sanitation Data'!G77))),'Data Summary'!DD83="Yes"),OFFSET('Sanitation Data'!$G$12,0,10*ROW('Sanitation Data'!G77)),NA())</f>
        <v>#N/A</v>
      </c>
      <c r="AP83" s="96" t="e">
        <f ca="true">+IF(AND(ISNUMBER(OFFSET('Sanitation Data'!$H$4,0,10*ROW('Sanitation Data'!H77))),'Data Summary'!DE83="Yes"),100-OFFSET('Sanitation Data'!$H$4,0,10*ROW('Sanitation Data'!H77)),NA())</f>
        <v>#N/A</v>
      </c>
      <c r="AQ83" s="96" t="e">
        <f ca="true">+IF(AND(ISNUMBER(OFFSET('Sanitation Data'!$H$6,0,10*ROW('Sanitation Data'!H77))),'Data Summary'!DF83="Yes"),OFFSET('Sanitation Data'!$H$6,0,10*ROW('Sanitation Data'!H77)),NA())</f>
        <v>#N/A</v>
      </c>
      <c r="AR83" s="96" t="e">
        <f ca="true">+IF(AND(ISNUMBER(OFFSET('Sanitation Data'!$H$10,0,10*ROW('Sanitation Data'!H77))),'Data Summary'!DG83="Yes"),OFFSET('Sanitation Data'!$H$10,0,10*ROW('Sanitation Data'!H77)),NA())</f>
        <v>#N/A</v>
      </c>
      <c r="AS83" s="96" t="e">
        <f ca="true">+IF(AND(ISNUMBER(OFFSET('Sanitation Data'!$H$11,0,10*ROW('Sanitation Data'!H77))),'Data Summary'!DH83="Yes"),OFFSET('Sanitation Data'!$H$11,0,10*ROW('Sanitation Data'!H77)),NA())</f>
        <v>#N/A</v>
      </c>
      <c r="AT83" s="96" t="e">
        <f ca="true">+IF(AND(ISNUMBER(OFFSET('Sanitation Data'!$H$12,0,10*ROW('Sanitation Data'!H77))),'Data Summary'!DI83="Yes"),OFFSET('Sanitation Data'!$H$12,0,10*ROW('Sanitation Data'!H77)),NA())</f>
        <v>#N/A</v>
      </c>
      <c r="AU83" s="96" t="e">
        <f ca="true">+IF(AND(ISNUMBER(OFFSET('Sanitation Data'!$I$4,0,10*ROW('Sanitation Data'!I77))),'Data Summary'!DJ83="Yes"),100-OFFSET('Sanitation Data'!$I$4,0,10*ROW('Sanitation Data'!I77)),NA())</f>
        <v>#N/A</v>
      </c>
      <c r="AV83" s="96" t="e">
        <f ca="true">+IF(AND(ISNUMBER(OFFSET('Sanitation Data'!$I$6,0,10*ROW('Sanitation Data'!I77))),'Data Summary'!DK83="Yes"),OFFSET('Sanitation Data'!$I$6,0,10*ROW('Sanitation Data'!I77)),NA())</f>
        <v>#N/A</v>
      </c>
      <c r="AW83" s="96" t="e">
        <f ca="true">+IF(AND(ISNUMBER(OFFSET('Sanitation Data'!$I$10,0,10*ROW('Sanitation Data'!I77))),'Data Summary'!DL83="Yes"),OFFSET('Sanitation Data'!$I$10,0,10*ROW('Sanitation Data'!I77)),NA())</f>
        <v>#N/A</v>
      </c>
      <c r="AX83" s="96" t="e">
        <f ca="true">+IF(AND(ISNUMBER(OFFSET('Sanitation Data'!$I$11,0,10*ROW('Sanitation Data'!I77))),'Data Summary'!DM83="Yes"),OFFSET('Sanitation Data'!$I$11,0,10*ROW('Sanitation Data'!I77)),NA())</f>
        <v>#N/A</v>
      </c>
      <c r="AY83" s="96" t="e">
        <f ca="true">+IF(AND(ISNUMBER(OFFSET('Sanitation Data'!$I$12,0,10*ROW('Sanitation Data'!I77))),'Data Summary'!DN83="Yes"),OFFSET('Sanitation Data'!$I$12,0,10*ROW('Sanitation Data'!I77)),NA())</f>
        <v>#N/A</v>
      </c>
      <c r="AZ83" s="97" t="e">
        <f ca="true">+IF(AND(ISNUMBER(OFFSET('Hygiene Data'!$D$5,0,10*ROW('Hygiene Data'!D77))),'Data Summary'!DO83="Yes"),OFFSET('Hygiene Data'!$D$5,0,10*ROW('Hygiene Data'!D77)),NA())</f>
        <v>#N/A</v>
      </c>
      <c r="BA83" s="97" t="e">
        <f ca="true">+IF(AND(ISNUMBER(OFFSET('Hygiene Data'!$D$7,0,10*ROW('Hygiene Data'!D77))),'Data Summary'!DP83="Yes"),OFFSET('Hygiene Data'!$D$7,0,10*ROW('Hygiene Data'!D77)),NA())</f>
        <v>#N/A</v>
      </c>
      <c r="BB83" s="97" t="e">
        <f ca="true">+IF(AND(ISNUMBER(OFFSET('Hygiene Data'!$D$9,0,10*ROW('Hygiene Data'!D77))),'Data Summary'!DQ83="Yes"),OFFSET('Hygiene Data'!$D$9,0,10*ROW('Hygiene Data'!D77)),NA())</f>
        <v>#N/A</v>
      </c>
      <c r="BC83" s="97" t="e">
        <f ca="true">+IF(AND(ISNUMBER(OFFSET('Hygiene Data'!$E$5,0,10*ROW('Hygiene Data'!E77))),'Data Summary'!DR83="Yes"),OFFSET('Hygiene Data'!$E$5,0,10*ROW('Hygiene Data'!E77)),NA())</f>
        <v>#N/A</v>
      </c>
      <c r="BD83" s="97" t="e">
        <f ca="true">+IF(AND(ISNUMBER(OFFSET('Hygiene Data'!$E$7,0,10*ROW('Hygiene Data'!E77))),'Data Summary'!DS83="Yes"),OFFSET('Hygiene Data'!$E$7,0,10*ROW('Hygiene Data'!E77)),NA())</f>
        <v>#N/A</v>
      </c>
      <c r="BE83" s="97" t="e">
        <f ca="true">+IF(AND(ISNUMBER(OFFSET('Hygiene Data'!$E$9,0,10*ROW('Hygiene Data'!E77))),'Data Summary'!DT83="Yes"),OFFSET('Hygiene Data'!$E$9,0,10*ROW('Hygiene Data'!E77)),NA())</f>
        <v>#N/A</v>
      </c>
      <c r="BF83" s="97" t="e">
        <f ca="true">+IF(AND(ISNUMBER(OFFSET('Hygiene Data'!$F$5,0,10*ROW('Hygiene Data'!F77))),'Data Summary'!DU83="Yes"),OFFSET('Hygiene Data'!$F$5,0,10*ROW('Hygiene Data'!F77)),NA())</f>
        <v>#N/A</v>
      </c>
      <c r="BG83" s="97" t="e">
        <f ca="true">+IF(AND(ISNUMBER(OFFSET('Hygiene Data'!$F$7,0,10*ROW('Hygiene Data'!F77))),'Data Summary'!DV83="Yes"),OFFSET('Hygiene Data'!$F$7,0,10*ROW('Hygiene Data'!F77)),NA())</f>
        <v>#N/A</v>
      </c>
      <c r="BH83" s="97" t="e">
        <f ca="true">+IF(AND(ISNUMBER(OFFSET('Hygiene Data'!$F$9,0,10*ROW('Hygiene Data'!F77))),'Data Summary'!DW83="Yes"),OFFSET('Hygiene Data'!$F$9,0,10*ROW('Hygiene Data'!F77)),NA())</f>
        <v>#N/A</v>
      </c>
      <c r="BI83" s="97" t="e">
        <f ca="true">+IF(AND(ISNUMBER(OFFSET('Hygiene Data'!$G$5,0,10*ROW('Hygiene Data'!G77))),'Data Summary'!DX83="Yes"),OFFSET('Hygiene Data'!$G$5,0,10*ROW('Hygiene Data'!G77)),NA())</f>
        <v>#N/A</v>
      </c>
      <c r="BJ83" s="97" t="e">
        <f ca="true">+IF(AND(ISNUMBER(OFFSET('Hygiene Data'!$G$7,0,10*ROW('Hygiene Data'!G77))),'Data Summary'!DY83="Yes"),OFFSET('Hygiene Data'!$G$7,0,10*ROW('Hygiene Data'!G77)),NA())</f>
        <v>#N/A</v>
      </c>
      <c r="BK83" s="97" t="e">
        <f ca="true">+IF(AND(ISNUMBER(OFFSET('Hygiene Data'!$G$9,0,10*ROW('Hygiene Data'!G77))),'Data Summary'!DZ83="Yes"),OFFSET('Hygiene Data'!$G$9,0,10*ROW('Hygiene Data'!G77)),NA())</f>
        <v>#N/A</v>
      </c>
      <c r="BL83" s="97" t="e">
        <f ca="true">+IF(AND(ISNUMBER(OFFSET('Hygiene Data'!$H$5,0,10*ROW('Hygiene Data'!H77))),'Data Summary'!EA83="Yes"),OFFSET('Hygiene Data'!$H$5,0,10*ROW('Hygiene Data'!H77)),NA())</f>
        <v>#N/A</v>
      </c>
      <c r="BM83" s="97" t="e">
        <f ca="true">+IF(AND(ISNUMBER(OFFSET('Hygiene Data'!$H$7,0,10*ROW('Hygiene Data'!H77))),'Data Summary'!EB83="Yes"),OFFSET('Hygiene Data'!$H$7,0,10*ROW('Hygiene Data'!H77)),NA())</f>
        <v>#N/A</v>
      </c>
      <c r="BN83" s="97" t="e">
        <f ca="true">+IF(AND(ISNUMBER(OFFSET('Hygiene Data'!$H$9,0,10*ROW('Hygiene Data'!H77))),'Data Summary'!EC83="Yes"),OFFSET('Hygiene Data'!$H$9,0,10*ROW('Hygiene Data'!H77)),NA())</f>
        <v>#N/A</v>
      </c>
      <c r="BO83" s="97" t="e">
        <f ca="true">+IF(AND(ISNUMBER(OFFSET('Hygiene Data'!$I$5,0,10*ROW('Hygiene Data'!I77))),'Data Summary'!ED83="Yes"),OFFSET('Hygiene Data'!$I$5,0,10*ROW('Hygiene Data'!I77)),NA())</f>
        <v>#N/A</v>
      </c>
      <c r="BP83" s="97" t="e">
        <f ca="true">+IF(AND(ISNUMBER(OFFSET('Hygiene Data'!$I$7,0,10*ROW('Hygiene Data'!I77))),'Data Summary'!EE83="Yes"),OFFSET('Hygiene Data'!$I$7,0,10*ROW('Hygiene Data'!I77)),NA())</f>
        <v>#N/A</v>
      </c>
      <c r="BQ83" s="97"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6" t="str">
        <f ca="true">+IF(ISTEXT('Data Summary'!B84),'Data Summary'!B84,"")</f>
        <v/>
      </c>
      <c r="C84" s="330" t="e">
        <f ca="true">+VALUE('Data Summary'!C84)</f>
        <v>#VALUE!</v>
      </c>
      <c r="D84" s="95" t="e">
        <f ca="true">+IF(AND(ISNUMBER(OFFSET('Water Data'!$D$4,0,10*ROW('Water Data'!D78))),'Data Summary'!BS84="Yes"),100-OFFSET('Water Data'!$D$4,0,10*ROW('Water Data'!D78)),NA())</f>
        <v>#N/A</v>
      </c>
      <c r="E84" s="95" t="e">
        <f ca="true">+IF(AND(ISNUMBER(OFFSET('Water Data'!$D$6,0,10*ROW('Water Data'!D78))),'Data Summary'!BT84="Yes"),OFFSET('Water Data'!$D$6,0,10*ROW('Water Data'!D78)),NA())</f>
        <v>#N/A</v>
      </c>
      <c r="F84" s="95" t="e">
        <f ca="true">+IF(AND(ISNUMBER(OFFSET('Water Data'!$D$9,0,10*ROW('Water Data'!D78))),'Data Summary'!BU84="Yes"),OFFSET('Water Data'!$D$9,0,10*ROW('Water Data'!D78)),NA())</f>
        <v>#N/A</v>
      </c>
      <c r="G84" s="95" t="e">
        <f ca="true">+IF(AND(ISNUMBER(OFFSET('Water Data'!$E$4,0,10*ROW('Water Data'!E78))),'Data Summary'!BV84="Yes"),100-OFFSET('Water Data'!$E$4,0,10*ROW('Water Data'!E78)),NA())</f>
        <v>#N/A</v>
      </c>
      <c r="H84" s="95" t="e">
        <f ca="true">+IF(AND(ISNUMBER(OFFSET('Water Data'!$E$6,0,10*ROW('Water Data'!E78))),'Data Summary'!BW84="Yes"),OFFSET('Water Data'!$E$6,0,10*ROW('Water Data'!E78)),NA())</f>
        <v>#N/A</v>
      </c>
      <c r="I84" s="95" t="e">
        <f ca="true">+IF(AND(ISNUMBER(OFFSET('Water Data'!$E$9,0,10*ROW('Water Data'!E78))),'Data Summary'!BX84="Yes"),OFFSET('Water Data'!$E$9,0,10*ROW('Water Data'!E78)),NA())</f>
        <v>#N/A</v>
      </c>
      <c r="J84" s="95" t="e">
        <f ca="true">+IF(AND(ISNUMBER(OFFSET('Water Data'!$F$4,0,10*ROW('Water Data'!F78))),'Data Summary'!BY84="Yes"),100-OFFSET('Water Data'!$F$4,0,10*ROW('Water Data'!F78)),NA())</f>
        <v>#N/A</v>
      </c>
      <c r="K84" s="95" t="e">
        <f ca="true">+IF(AND(ISNUMBER(OFFSET('Water Data'!$F$6,0,10*ROW('Water Data'!F78))),'Data Summary'!BZ84="Yes"),OFFSET('Water Data'!$F$6,0,10*ROW('Water Data'!F78)),NA())</f>
        <v>#N/A</v>
      </c>
      <c r="L84" s="95" t="e">
        <f ca="true">+IF(AND(ISNUMBER(OFFSET('Water Data'!$F$9,0,10*ROW('Water Data'!F78))),'Data Summary'!CA84="Yes"),OFFSET('Water Data'!$F$9,0,10*ROW('Water Data'!F78)),NA())</f>
        <v>#N/A</v>
      </c>
      <c r="M84" s="95" t="e">
        <f ca="true">+IF(AND(ISNUMBER(OFFSET('Water Data'!$G$4,0,10*ROW('Water Data'!G78))),'Data Summary'!CB84="Yes"),100-OFFSET('Water Data'!$G$4,0,10*ROW('Water Data'!G78)),NA())</f>
        <v>#N/A</v>
      </c>
      <c r="N84" s="95" t="e">
        <f ca="true">+IF(AND(ISNUMBER(OFFSET('Water Data'!$G$6,0,10*ROW('Water Data'!G78))),'Data Summary'!CC84="Yes"),OFFSET('Water Data'!$G$6,0,10*ROW('Water Data'!G78)),NA())</f>
        <v>#N/A</v>
      </c>
      <c r="O84" s="95" t="e">
        <f ca="true">+IF(AND(ISNUMBER(OFFSET('Water Data'!$G$9,0,10*ROW('Water Data'!G78))),'Data Summary'!CD84="Yes"),OFFSET('Water Data'!$G$9,0,10*ROW('Water Data'!G78)),NA())</f>
        <v>#N/A</v>
      </c>
      <c r="P84" s="95" t="e">
        <f ca="true">+IF(AND(ISNUMBER(OFFSET('Water Data'!$H$4,0,10*ROW('Water Data'!H78))),'Data Summary'!CE84="Yes"),100-OFFSET('Water Data'!$H$4,0,10*ROW('Water Data'!H78)),NA())</f>
        <v>#N/A</v>
      </c>
      <c r="Q84" s="95" t="e">
        <f ca="true">+IF(AND(ISNUMBER(OFFSET('Water Data'!$H$6,0,10*ROW('Water Data'!H78))),'Data Summary'!CF84="Yes"),OFFSET('Water Data'!$H$6,0,10*ROW('Water Data'!H78)),NA())</f>
        <v>#N/A</v>
      </c>
      <c r="R84" s="95" t="e">
        <f ca="true">+IF(AND(ISNUMBER(OFFSET('Water Data'!$H$9,0,10*ROW('Water Data'!H78))),'Data Summary'!CG84="Yes"),OFFSET('Water Data'!$H$9,0,10*ROW('Water Data'!H78)),NA())</f>
        <v>#N/A</v>
      </c>
      <c r="S84" s="95" t="e">
        <f ca="true">+IF(AND(ISNUMBER(OFFSET('Water Data'!$I$4,0,10*ROW('Water Data'!I78))),'Data Summary'!CH84="Yes"),100-OFFSET('Water Data'!$I$4,0,10*ROW('Water Data'!I78)),NA())</f>
        <v>#N/A</v>
      </c>
      <c r="T84" s="95" t="e">
        <f ca="true">+IF(AND(ISNUMBER(OFFSET('Water Data'!$I$6,0,10*ROW('Water Data'!I78))),'Data Summary'!CI84="Yes"),OFFSET('Water Data'!$I$6,0,10*ROW('Water Data'!I78)),NA())</f>
        <v>#N/A</v>
      </c>
      <c r="U84" s="95" t="e">
        <f ca="true">+IF(AND(ISNUMBER(OFFSET('Water Data'!$I$9,0,10*ROW('Water Data'!I78))),'Data Summary'!CJ84="Yes"),OFFSET('Water Data'!$I$9,0,10*ROW('Water Data'!I78)),NA())</f>
        <v>#N/A</v>
      </c>
      <c r="V84" s="96" t="e">
        <f ca="true">+IF(AND(ISNUMBER(OFFSET('Sanitation Data'!$D$4,0,10*ROW('Sanitation Data'!D78))),'Data Summary'!CK84="Yes"),100-OFFSET('Sanitation Data'!$D$4,0,10*ROW('Sanitation Data'!D78)),NA())</f>
        <v>#N/A</v>
      </c>
      <c r="W84" s="96" t="e">
        <f ca="true">+IF(AND(ISNUMBER(OFFSET('Sanitation Data'!$D$6,0,10*ROW('Sanitation Data'!D78))),'Data Summary'!CL84="Yes"),OFFSET('Sanitation Data'!$D$6,0,10*ROW('Sanitation Data'!D78)),NA())</f>
        <v>#N/A</v>
      </c>
      <c r="X84" s="96" t="e">
        <f ca="true">+IF(AND(ISNUMBER(OFFSET('Sanitation Data'!$D$10,0,10*ROW('Sanitation Data'!D78))),'Data Summary'!CM84="Yes"),OFFSET('Sanitation Data'!$D$10,0,10*ROW('Sanitation Data'!D78)),NA())</f>
        <v>#N/A</v>
      </c>
      <c r="Y84" s="96" t="e">
        <f ca="true">+IF(AND(ISNUMBER(OFFSET('Sanitation Data'!$D$11,0,10*ROW('Sanitation Data'!D78))),'Data Summary'!CN84="Yes"),OFFSET('Sanitation Data'!$D$11,0,10*ROW('Sanitation Data'!D78)),NA())</f>
        <v>#N/A</v>
      </c>
      <c r="Z84" s="96" t="e">
        <f ca="true">+IF(AND(ISNUMBER(OFFSET('Sanitation Data'!$D$12,0,10*ROW('Sanitation Data'!D78))),'Data Summary'!CO84="Yes"),OFFSET('Sanitation Data'!$D$12,0,10*ROW('Sanitation Data'!D78)),NA())</f>
        <v>#N/A</v>
      </c>
      <c r="AA84" s="96" t="e">
        <f ca="true">+IF(AND(ISNUMBER(OFFSET('Sanitation Data'!$E$4,0,10*ROW('Sanitation Data'!E78))),'Data Summary'!CP84="Yes"),100-OFFSET('Sanitation Data'!$E$4,0,10*ROW('Sanitation Data'!E78)),NA())</f>
        <v>#N/A</v>
      </c>
      <c r="AB84" s="96" t="e">
        <f ca="true">+IF(AND(ISNUMBER(OFFSET('Sanitation Data'!$E$6,0,10*ROW('Sanitation Data'!E78))),'Data Summary'!CQ84="Yes"),OFFSET('Sanitation Data'!$E$6,0,10*ROW('Sanitation Data'!E78)),NA())</f>
        <v>#N/A</v>
      </c>
      <c r="AC84" s="96" t="e">
        <f ca="true">+IF(AND(ISNUMBER(OFFSET('Sanitation Data'!$E$10,0,10*ROW('Sanitation Data'!E78))),'Data Summary'!CR84="Yes"),OFFSET('Sanitation Data'!$E$10,0,10*ROW('Sanitation Data'!E78)),NA())</f>
        <v>#N/A</v>
      </c>
      <c r="AD84" s="96" t="e">
        <f ca="true">+IF(AND(ISNUMBER(OFFSET('Sanitation Data'!$E$11,0,10*ROW('Sanitation Data'!E78))),'Data Summary'!CS84="Yes"),OFFSET('Sanitation Data'!$E$11,0,10*ROW('Sanitation Data'!E78)),NA())</f>
        <v>#N/A</v>
      </c>
      <c r="AE84" s="96" t="e">
        <f ca="true">+IF(AND(ISNUMBER(OFFSET('Sanitation Data'!$E$12,0,10*ROW('Sanitation Data'!E78))),'Data Summary'!CT84="Yes"),OFFSET('Sanitation Data'!$E$12,0,10*ROW('Sanitation Data'!E78)),NA())</f>
        <v>#N/A</v>
      </c>
      <c r="AF84" s="96" t="e">
        <f ca="true">+IF(AND(ISNUMBER(OFFSET('Sanitation Data'!$F$4,0,10*ROW('Sanitation Data'!F78))),'Data Summary'!CU84="Yes"),100-OFFSET('Sanitation Data'!$F$4,0,10*ROW('Sanitation Data'!F78)),NA())</f>
        <v>#N/A</v>
      </c>
      <c r="AG84" s="96" t="e">
        <f ca="true">+IF(AND(ISNUMBER(OFFSET('Sanitation Data'!$F$6,0,10*ROW('Sanitation Data'!F78))),'Data Summary'!CV84="Yes"),OFFSET('Sanitation Data'!$F$6,0,10*ROW('Sanitation Data'!F78)),NA())</f>
        <v>#N/A</v>
      </c>
      <c r="AH84" s="96" t="e">
        <f ca="true">+IF(AND(ISNUMBER(OFFSET('Sanitation Data'!$F$10,0,10*ROW('Sanitation Data'!F78))),'Data Summary'!CW84="Yes"),OFFSET('Sanitation Data'!$F$10,0,10*ROW('Sanitation Data'!F78)),NA())</f>
        <v>#N/A</v>
      </c>
      <c r="AI84" s="96" t="e">
        <f ca="true">+IF(AND(ISNUMBER(OFFSET('Sanitation Data'!$F$11,0,10*ROW('Sanitation Data'!F78))),'Data Summary'!CX84="Yes"),OFFSET('Sanitation Data'!$F$11,0,10*ROW('Sanitation Data'!F78)),NA())</f>
        <v>#N/A</v>
      </c>
      <c r="AJ84" s="96" t="e">
        <f ca="true">+IF(AND(ISNUMBER(OFFSET('Sanitation Data'!$F$12,0,10*ROW('Sanitation Data'!F78))),'Data Summary'!CY84="Yes"),OFFSET('Sanitation Data'!$F$12,0,10*ROW('Sanitation Data'!F78)),NA())</f>
        <v>#N/A</v>
      </c>
      <c r="AK84" s="96" t="e">
        <f ca="true">+IF(AND(ISNUMBER(OFFSET('Sanitation Data'!$G$4,0,10*ROW('Sanitation Data'!G78))),'Data Summary'!CZ84="Yes"),100-OFFSET('Sanitation Data'!$G$4,0,10*ROW('Sanitation Data'!G78)),NA())</f>
        <v>#N/A</v>
      </c>
      <c r="AL84" s="96" t="e">
        <f ca="true">+IF(AND(ISNUMBER(OFFSET('Sanitation Data'!$G$6,0,10*ROW('Sanitation Data'!G78))),'Data Summary'!DA84="Yes"),OFFSET('Sanitation Data'!$G$6,0,10*ROW('Sanitation Data'!G78)),NA())</f>
        <v>#N/A</v>
      </c>
      <c r="AM84" s="96" t="e">
        <f ca="true">+IF(AND(ISNUMBER(OFFSET('Sanitation Data'!$G$10,0,10*ROW('Sanitation Data'!G78))),'Data Summary'!DB84="Yes"),OFFSET('Sanitation Data'!$G$10,0,10*ROW('Sanitation Data'!G78)),NA())</f>
        <v>#N/A</v>
      </c>
      <c r="AN84" s="96" t="e">
        <f ca="true">+IF(AND(ISNUMBER(OFFSET('Sanitation Data'!$G$11,0,10*ROW('Sanitation Data'!G78))),'Data Summary'!DC84="Yes"),OFFSET('Sanitation Data'!$G$11,0,10*ROW('Sanitation Data'!G78)),NA())</f>
        <v>#N/A</v>
      </c>
      <c r="AO84" s="96" t="e">
        <f ca="true">+IF(AND(ISNUMBER(OFFSET('Sanitation Data'!$G$12,0,10*ROW('Sanitation Data'!G78))),'Data Summary'!DD84="Yes"),OFFSET('Sanitation Data'!$G$12,0,10*ROW('Sanitation Data'!G78)),NA())</f>
        <v>#N/A</v>
      </c>
      <c r="AP84" s="96" t="e">
        <f ca="true">+IF(AND(ISNUMBER(OFFSET('Sanitation Data'!$H$4,0,10*ROW('Sanitation Data'!H78))),'Data Summary'!DE84="Yes"),100-OFFSET('Sanitation Data'!$H$4,0,10*ROW('Sanitation Data'!H78)),NA())</f>
        <v>#N/A</v>
      </c>
      <c r="AQ84" s="96" t="e">
        <f ca="true">+IF(AND(ISNUMBER(OFFSET('Sanitation Data'!$H$6,0,10*ROW('Sanitation Data'!H78))),'Data Summary'!DF84="Yes"),OFFSET('Sanitation Data'!$H$6,0,10*ROW('Sanitation Data'!H78)),NA())</f>
        <v>#N/A</v>
      </c>
      <c r="AR84" s="96" t="e">
        <f ca="true">+IF(AND(ISNUMBER(OFFSET('Sanitation Data'!$H$10,0,10*ROW('Sanitation Data'!H78))),'Data Summary'!DG84="Yes"),OFFSET('Sanitation Data'!$H$10,0,10*ROW('Sanitation Data'!H78)),NA())</f>
        <v>#N/A</v>
      </c>
      <c r="AS84" s="96" t="e">
        <f ca="true">+IF(AND(ISNUMBER(OFFSET('Sanitation Data'!$H$11,0,10*ROW('Sanitation Data'!H78))),'Data Summary'!DH84="Yes"),OFFSET('Sanitation Data'!$H$11,0,10*ROW('Sanitation Data'!H78)),NA())</f>
        <v>#N/A</v>
      </c>
      <c r="AT84" s="96" t="e">
        <f ca="true">+IF(AND(ISNUMBER(OFFSET('Sanitation Data'!$H$12,0,10*ROW('Sanitation Data'!H78))),'Data Summary'!DI84="Yes"),OFFSET('Sanitation Data'!$H$12,0,10*ROW('Sanitation Data'!H78)),NA())</f>
        <v>#N/A</v>
      </c>
      <c r="AU84" s="96" t="e">
        <f ca="true">+IF(AND(ISNUMBER(OFFSET('Sanitation Data'!$I$4,0,10*ROW('Sanitation Data'!I78))),'Data Summary'!DJ84="Yes"),100-OFFSET('Sanitation Data'!$I$4,0,10*ROW('Sanitation Data'!I78)),NA())</f>
        <v>#N/A</v>
      </c>
      <c r="AV84" s="96" t="e">
        <f ca="true">+IF(AND(ISNUMBER(OFFSET('Sanitation Data'!$I$6,0,10*ROW('Sanitation Data'!I78))),'Data Summary'!DK84="Yes"),OFFSET('Sanitation Data'!$I$6,0,10*ROW('Sanitation Data'!I78)),NA())</f>
        <v>#N/A</v>
      </c>
      <c r="AW84" s="96" t="e">
        <f ca="true">+IF(AND(ISNUMBER(OFFSET('Sanitation Data'!$I$10,0,10*ROW('Sanitation Data'!I78))),'Data Summary'!DL84="Yes"),OFFSET('Sanitation Data'!$I$10,0,10*ROW('Sanitation Data'!I78)),NA())</f>
        <v>#N/A</v>
      </c>
      <c r="AX84" s="96" t="e">
        <f ca="true">+IF(AND(ISNUMBER(OFFSET('Sanitation Data'!$I$11,0,10*ROW('Sanitation Data'!I78))),'Data Summary'!DM84="Yes"),OFFSET('Sanitation Data'!$I$11,0,10*ROW('Sanitation Data'!I78)),NA())</f>
        <v>#N/A</v>
      </c>
      <c r="AY84" s="96" t="e">
        <f ca="true">+IF(AND(ISNUMBER(OFFSET('Sanitation Data'!$I$12,0,10*ROW('Sanitation Data'!I78))),'Data Summary'!DN84="Yes"),OFFSET('Sanitation Data'!$I$12,0,10*ROW('Sanitation Data'!I78)),NA())</f>
        <v>#N/A</v>
      </c>
      <c r="AZ84" s="97" t="e">
        <f ca="true">+IF(AND(ISNUMBER(OFFSET('Hygiene Data'!$D$5,0,10*ROW('Hygiene Data'!D78))),'Data Summary'!DO84="Yes"),OFFSET('Hygiene Data'!$D$5,0,10*ROW('Hygiene Data'!D78)),NA())</f>
        <v>#N/A</v>
      </c>
      <c r="BA84" s="97" t="e">
        <f ca="true">+IF(AND(ISNUMBER(OFFSET('Hygiene Data'!$D$7,0,10*ROW('Hygiene Data'!D78))),'Data Summary'!DP84="Yes"),OFFSET('Hygiene Data'!$D$7,0,10*ROW('Hygiene Data'!D78)),NA())</f>
        <v>#N/A</v>
      </c>
      <c r="BB84" s="97" t="e">
        <f ca="true">+IF(AND(ISNUMBER(OFFSET('Hygiene Data'!$D$9,0,10*ROW('Hygiene Data'!D78))),'Data Summary'!DQ84="Yes"),OFFSET('Hygiene Data'!$D$9,0,10*ROW('Hygiene Data'!D78)),NA())</f>
        <v>#N/A</v>
      </c>
      <c r="BC84" s="97" t="e">
        <f ca="true">+IF(AND(ISNUMBER(OFFSET('Hygiene Data'!$E$5,0,10*ROW('Hygiene Data'!E78))),'Data Summary'!DR84="Yes"),OFFSET('Hygiene Data'!$E$5,0,10*ROW('Hygiene Data'!E78)),NA())</f>
        <v>#N/A</v>
      </c>
      <c r="BD84" s="97" t="e">
        <f ca="true">+IF(AND(ISNUMBER(OFFSET('Hygiene Data'!$E$7,0,10*ROW('Hygiene Data'!E78))),'Data Summary'!DS84="Yes"),OFFSET('Hygiene Data'!$E$7,0,10*ROW('Hygiene Data'!E78)),NA())</f>
        <v>#N/A</v>
      </c>
      <c r="BE84" s="97" t="e">
        <f ca="true">+IF(AND(ISNUMBER(OFFSET('Hygiene Data'!$E$9,0,10*ROW('Hygiene Data'!E78))),'Data Summary'!DT84="Yes"),OFFSET('Hygiene Data'!$E$9,0,10*ROW('Hygiene Data'!E78)),NA())</f>
        <v>#N/A</v>
      </c>
      <c r="BF84" s="97" t="e">
        <f ca="true">+IF(AND(ISNUMBER(OFFSET('Hygiene Data'!$F$5,0,10*ROW('Hygiene Data'!F78))),'Data Summary'!DU84="Yes"),OFFSET('Hygiene Data'!$F$5,0,10*ROW('Hygiene Data'!F78)),NA())</f>
        <v>#N/A</v>
      </c>
      <c r="BG84" s="97" t="e">
        <f ca="true">+IF(AND(ISNUMBER(OFFSET('Hygiene Data'!$F$7,0,10*ROW('Hygiene Data'!F78))),'Data Summary'!DV84="Yes"),OFFSET('Hygiene Data'!$F$7,0,10*ROW('Hygiene Data'!F78)),NA())</f>
        <v>#N/A</v>
      </c>
      <c r="BH84" s="97" t="e">
        <f ca="true">+IF(AND(ISNUMBER(OFFSET('Hygiene Data'!$F$9,0,10*ROW('Hygiene Data'!F78))),'Data Summary'!DW84="Yes"),OFFSET('Hygiene Data'!$F$9,0,10*ROW('Hygiene Data'!F78)),NA())</f>
        <v>#N/A</v>
      </c>
      <c r="BI84" s="97" t="e">
        <f ca="true">+IF(AND(ISNUMBER(OFFSET('Hygiene Data'!$G$5,0,10*ROW('Hygiene Data'!G78))),'Data Summary'!DX84="Yes"),OFFSET('Hygiene Data'!$G$5,0,10*ROW('Hygiene Data'!G78)),NA())</f>
        <v>#N/A</v>
      </c>
      <c r="BJ84" s="97" t="e">
        <f ca="true">+IF(AND(ISNUMBER(OFFSET('Hygiene Data'!$G$7,0,10*ROW('Hygiene Data'!G78))),'Data Summary'!DY84="Yes"),OFFSET('Hygiene Data'!$G$7,0,10*ROW('Hygiene Data'!G78)),NA())</f>
        <v>#N/A</v>
      </c>
      <c r="BK84" s="97" t="e">
        <f ca="true">+IF(AND(ISNUMBER(OFFSET('Hygiene Data'!$G$9,0,10*ROW('Hygiene Data'!G78))),'Data Summary'!DZ84="Yes"),OFFSET('Hygiene Data'!$G$9,0,10*ROW('Hygiene Data'!G78)),NA())</f>
        <v>#N/A</v>
      </c>
      <c r="BL84" s="97" t="e">
        <f ca="true">+IF(AND(ISNUMBER(OFFSET('Hygiene Data'!$H$5,0,10*ROW('Hygiene Data'!H78))),'Data Summary'!EA84="Yes"),OFFSET('Hygiene Data'!$H$5,0,10*ROW('Hygiene Data'!H78)),NA())</f>
        <v>#N/A</v>
      </c>
      <c r="BM84" s="97" t="e">
        <f ca="true">+IF(AND(ISNUMBER(OFFSET('Hygiene Data'!$H$7,0,10*ROW('Hygiene Data'!H78))),'Data Summary'!EB84="Yes"),OFFSET('Hygiene Data'!$H$7,0,10*ROW('Hygiene Data'!H78)),NA())</f>
        <v>#N/A</v>
      </c>
      <c r="BN84" s="97" t="e">
        <f ca="true">+IF(AND(ISNUMBER(OFFSET('Hygiene Data'!$H$9,0,10*ROW('Hygiene Data'!H78))),'Data Summary'!EC84="Yes"),OFFSET('Hygiene Data'!$H$9,0,10*ROW('Hygiene Data'!H78)),NA())</f>
        <v>#N/A</v>
      </c>
      <c r="BO84" s="97" t="e">
        <f ca="true">+IF(AND(ISNUMBER(OFFSET('Hygiene Data'!$I$5,0,10*ROW('Hygiene Data'!I78))),'Data Summary'!ED84="Yes"),OFFSET('Hygiene Data'!$I$5,0,10*ROW('Hygiene Data'!I78)),NA())</f>
        <v>#N/A</v>
      </c>
      <c r="BP84" s="97" t="e">
        <f ca="true">+IF(AND(ISNUMBER(OFFSET('Hygiene Data'!$I$7,0,10*ROW('Hygiene Data'!I78))),'Data Summary'!EE84="Yes"),OFFSET('Hygiene Data'!$I$7,0,10*ROW('Hygiene Data'!I78)),NA())</f>
        <v>#N/A</v>
      </c>
      <c r="BQ84" s="97"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6" t="str">
        <f ca="true">+IF(ISTEXT('Data Summary'!B85),'Data Summary'!B85,"")</f>
        <v/>
      </c>
      <c r="C85" s="330" t="e">
        <f ca="true">+VALUE('Data Summary'!C85)</f>
        <v>#VALUE!</v>
      </c>
      <c r="D85" s="95" t="e">
        <f ca="true">+IF(AND(ISNUMBER(OFFSET('Water Data'!$D$4,0,10*ROW('Water Data'!D79))),'Data Summary'!BS85="Yes"),100-OFFSET('Water Data'!$D$4,0,10*ROW('Water Data'!D79)),NA())</f>
        <v>#N/A</v>
      </c>
      <c r="E85" s="95" t="e">
        <f ca="true">+IF(AND(ISNUMBER(OFFSET('Water Data'!$D$6,0,10*ROW('Water Data'!D79))),'Data Summary'!BT85="Yes"),OFFSET('Water Data'!$D$6,0,10*ROW('Water Data'!D79)),NA())</f>
        <v>#N/A</v>
      </c>
      <c r="F85" s="95" t="e">
        <f ca="true">+IF(AND(ISNUMBER(OFFSET('Water Data'!$D$9,0,10*ROW('Water Data'!D79))),'Data Summary'!BU85="Yes"),OFFSET('Water Data'!$D$9,0,10*ROW('Water Data'!D79)),NA())</f>
        <v>#N/A</v>
      </c>
      <c r="G85" s="95" t="e">
        <f ca="true">+IF(AND(ISNUMBER(OFFSET('Water Data'!$E$4,0,10*ROW('Water Data'!E79))),'Data Summary'!BV85="Yes"),100-OFFSET('Water Data'!$E$4,0,10*ROW('Water Data'!E79)),NA())</f>
        <v>#N/A</v>
      </c>
      <c r="H85" s="95" t="e">
        <f ca="true">+IF(AND(ISNUMBER(OFFSET('Water Data'!$E$6,0,10*ROW('Water Data'!E79))),'Data Summary'!BW85="Yes"),OFFSET('Water Data'!$E$6,0,10*ROW('Water Data'!E79)),NA())</f>
        <v>#N/A</v>
      </c>
      <c r="I85" s="95" t="e">
        <f ca="true">+IF(AND(ISNUMBER(OFFSET('Water Data'!$E$9,0,10*ROW('Water Data'!E79))),'Data Summary'!BX85="Yes"),OFFSET('Water Data'!$E$9,0,10*ROW('Water Data'!E79)),NA())</f>
        <v>#N/A</v>
      </c>
      <c r="J85" s="95" t="e">
        <f ca="true">+IF(AND(ISNUMBER(OFFSET('Water Data'!$F$4,0,10*ROW('Water Data'!F79))),'Data Summary'!BY85="Yes"),100-OFFSET('Water Data'!$F$4,0,10*ROW('Water Data'!F79)),NA())</f>
        <v>#N/A</v>
      </c>
      <c r="K85" s="95" t="e">
        <f ca="true">+IF(AND(ISNUMBER(OFFSET('Water Data'!$F$6,0,10*ROW('Water Data'!F79))),'Data Summary'!BZ85="Yes"),OFFSET('Water Data'!$F$6,0,10*ROW('Water Data'!F79)),NA())</f>
        <v>#N/A</v>
      </c>
      <c r="L85" s="95" t="e">
        <f ca="true">+IF(AND(ISNUMBER(OFFSET('Water Data'!$F$9,0,10*ROW('Water Data'!F79))),'Data Summary'!CA85="Yes"),OFFSET('Water Data'!$F$9,0,10*ROW('Water Data'!F79)),NA())</f>
        <v>#N/A</v>
      </c>
      <c r="M85" s="95" t="e">
        <f ca="true">+IF(AND(ISNUMBER(OFFSET('Water Data'!$G$4,0,10*ROW('Water Data'!G79))),'Data Summary'!CB85="Yes"),100-OFFSET('Water Data'!$G$4,0,10*ROW('Water Data'!G79)),NA())</f>
        <v>#N/A</v>
      </c>
      <c r="N85" s="95" t="e">
        <f ca="true">+IF(AND(ISNUMBER(OFFSET('Water Data'!$G$6,0,10*ROW('Water Data'!G79))),'Data Summary'!CC85="Yes"),OFFSET('Water Data'!$G$6,0,10*ROW('Water Data'!G79)),NA())</f>
        <v>#N/A</v>
      </c>
      <c r="O85" s="95" t="e">
        <f ca="true">+IF(AND(ISNUMBER(OFFSET('Water Data'!$G$9,0,10*ROW('Water Data'!G79))),'Data Summary'!CD85="Yes"),OFFSET('Water Data'!$G$9,0,10*ROW('Water Data'!G79)),NA())</f>
        <v>#N/A</v>
      </c>
      <c r="P85" s="95" t="e">
        <f ca="true">+IF(AND(ISNUMBER(OFFSET('Water Data'!$H$4,0,10*ROW('Water Data'!H79))),'Data Summary'!CE85="Yes"),100-OFFSET('Water Data'!$H$4,0,10*ROW('Water Data'!H79)),NA())</f>
        <v>#N/A</v>
      </c>
      <c r="Q85" s="95" t="e">
        <f ca="true">+IF(AND(ISNUMBER(OFFSET('Water Data'!$H$6,0,10*ROW('Water Data'!H79))),'Data Summary'!CF85="Yes"),OFFSET('Water Data'!$H$6,0,10*ROW('Water Data'!H79)),NA())</f>
        <v>#N/A</v>
      </c>
      <c r="R85" s="95" t="e">
        <f ca="true">+IF(AND(ISNUMBER(OFFSET('Water Data'!$H$9,0,10*ROW('Water Data'!H79))),'Data Summary'!CG85="Yes"),OFFSET('Water Data'!$H$9,0,10*ROW('Water Data'!H79)),NA())</f>
        <v>#N/A</v>
      </c>
      <c r="S85" s="95" t="e">
        <f ca="true">+IF(AND(ISNUMBER(OFFSET('Water Data'!$I$4,0,10*ROW('Water Data'!I79))),'Data Summary'!CH85="Yes"),100-OFFSET('Water Data'!$I$4,0,10*ROW('Water Data'!I79)),NA())</f>
        <v>#N/A</v>
      </c>
      <c r="T85" s="95" t="e">
        <f ca="true">+IF(AND(ISNUMBER(OFFSET('Water Data'!$I$6,0,10*ROW('Water Data'!I79))),'Data Summary'!CI85="Yes"),OFFSET('Water Data'!$I$6,0,10*ROW('Water Data'!I79)),NA())</f>
        <v>#N/A</v>
      </c>
      <c r="U85" s="95" t="e">
        <f ca="true">+IF(AND(ISNUMBER(OFFSET('Water Data'!$I$9,0,10*ROW('Water Data'!I79))),'Data Summary'!CJ85="Yes"),OFFSET('Water Data'!$I$9,0,10*ROW('Water Data'!I79)),NA())</f>
        <v>#N/A</v>
      </c>
      <c r="V85" s="96" t="e">
        <f ca="true">+IF(AND(ISNUMBER(OFFSET('Sanitation Data'!$D$4,0,10*ROW('Sanitation Data'!D79))),'Data Summary'!CK85="Yes"),100-OFFSET('Sanitation Data'!$D$4,0,10*ROW('Sanitation Data'!D79)),NA())</f>
        <v>#N/A</v>
      </c>
      <c r="W85" s="96" t="e">
        <f ca="true">+IF(AND(ISNUMBER(OFFSET('Sanitation Data'!$D$6,0,10*ROW('Sanitation Data'!D79))),'Data Summary'!CL85="Yes"),OFFSET('Sanitation Data'!$D$6,0,10*ROW('Sanitation Data'!D79)),NA())</f>
        <v>#N/A</v>
      </c>
      <c r="X85" s="96" t="e">
        <f ca="true">+IF(AND(ISNUMBER(OFFSET('Sanitation Data'!$D$10,0,10*ROW('Sanitation Data'!D79))),'Data Summary'!CM85="Yes"),OFFSET('Sanitation Data'!$D$10,0,10*ROW('Sanitation Data'!D79)),NA())</f>
        <v>#N/A</v>
      </c>
      <c r="Y85" s="96" t="e">
        <f ca="true">+IF(AND(ISNUMBER(OFFSET('Sanitation Data'!$D$11,0,10*ROW('Sanitation Data'!D79))),'Data Summary'!CN85="Yes"),OFFSET('Sanitation Data'!$D$11,0,10*ROW('Sanitation Data'!D79)),NA())</f>
        <v>#N/A</v>
      </c>
      <c r="Z85" s="96" t="e">
        <f ca="true">+IF(AND(ISNUMBER(OFFSET('Sanitation Data'!$D$12,0,10*ROW('Sanitation Data'!D79))),'Data Summary'!CO85="Yes"),OFFSET('Sanitation Data'!$D$12,0,10*ROW('Sanitation Data'!D79)),NA())</f>
        <v>#N/A</v>
      </c>
      <c r="AA85" s="96" t="e">
        <f ca="true">+IF(AND(ISNUMBER(OFFSET('Sanitation Data'!$E$4,0,10*ROW('Sanitation Data'!E79))),'Data Summary'!CP85="Yes"),100-OFFSET('Sanitation Data'!$E$4,0,10*ROW('Sanitation Data'!E79)),NA())</f>
        <v>#N/A</v>
      </c>
      <c r="AB85" s="96" t="e">
        <f ca="true">+IF(AND(ISNUMBER(OFFSET('Sanitation Data'!$E$6,0,10*ROW('Sanitation Data'!E79))),'Data Summary'!CQ85="Yes"),OFFSET('Sanitation Data'!$E$6,0,10*ROW('Sanitation Data'!E79)),NA())</f>
        <v>#N/A</v>
      </c>
      <c r="AC85" s="96" t="e">
        <f ca="true">+IF(AND(ISNUMBER(OFFSET('Sanitation Data'!$E$10,0,10*ROW('Sanitation Data'!E79))),'Data Summary'!CR85="Yes"),OFFSET('Sanitation Data'!$E$10,0,10*ROW('Sanitation Data'!E79)),NA())</f>
        <v>#N/A</v>
      </c>
      <c r="AD85" s="96" t="e">
        <f ca="true">+IF(AND(ISNUMBER(OFFSET('Sanitation Data'!$E$11,0,10*ROW('Sanitation Data'!E79))),'Data Summary'!CS85="Yes"),OFFSET('Sanitation Data'!$E$11,0,10*ROW('Sanitation Data'!E79)),NA())</f>
        <v>#N/A</v>
      </c>
      <c r="AE85" s="96" t="e">
        <f ca="true">+IF(AND(ISNUMBER(OFFSET('Sanitation Data'!$E$12,0,10*ROW('Sanitation Data'!E79))),'Data Summary'!CT85="Yes"),OFFSET('Sanitation Data'!$E$12,0,10*ROW('Sanitation Data'!E79)),NA())</f>
        <v>#N/A</v>
      </c>
      <c r="AF85" s="96" t="e">
        <f ca="true">+IF(AND(ISNUMBER(OFFSET('Sanitation Data'!$F$4,0,10*ROW('Sanitation Data'!F79))),'Data Summary'!CU85="Yes"),100-OFFSET('Sanitation Data'!$F$4,0,10*ROW('Sanitation Data'!F79)),NA())</f>
        <v>#N/A</v>
      </c>
      <c r="AG85" s="96" t="e">
        <f ca="true">+IF(AND(ISNUMBER(OFFSET('Sanitation Data'!$F$6,0,10*ROW('Sanitation Data'!F79))),'Data Summary'!CV85="Yes"),OFFSET('Sanitation Data'!$F$6,0,10*ROW('Sanitation Data'!F79)),NA())</f>
        <v>#N/A</v>
      </c>
      <c r="AH85" s="96" t="e">
        <f ca="true">+IF(AND(ISNUMBER(OFFSET('Sanitation Data'!$F$10,0,10*ROW('Sanitation Data'!F79))),'Data Summary'!CW85="Yes"),OFFSET('Sanitation Data'!$F$10,0,10*ROW('Sanitation Data'!F79)),NA())</f>
        <v>#N/A</v>
      </c>
      <c r="AI85" s="96" t="e">
        <f ca="true">+IF(AND(ISNUMBER(OFFSET('Sanitation Data'!$F$11,0,10*ROW('Sanitation Data'!F79))),'Data Summary'!CX85="Yes"),OFFSET('Sanitation Data'!$F$11,0,10*ROW('Sanitation Data'!F79)),NA())</f>
        <v>#N/A</v>
      </c>
      <c r="AJ85" s="96" t="e">
        <f ca="true">+IF(AND(ISNUMBER(OFFSET('Sanitation Data'!$F$12,0,10*ROW('Sanitation Data'!F79))),'Data Summary'!CY85="Yes"),OFFSET('Sanitation Data'!$F$12,0,10*ROW('Sanitation Data'!F79)),NA())</f>
        <v>#N/A</v>
      </c>
      <c r="AK85" s="96" t="e">
        <f ca="true">+IF(AND(ISNUMBER(OFFSET('Sanitation Data'!$G$4,0,10*ROW('Sanitation Data'!G79))),'Data Summary'!CZ85="Yes"),100-OFFSET('Sanitation Data'!$G$4,0,10*ROW('Sanitation Data'!G79)),NA())</f>
        <v>#N/A</v>
      </c>
      <c r="AL85" s="96" t="e">
        <f ca="true">+IF(AND(ISNUMBER(OFFSET('Sanitation Data'!$G$6,0,10*ROW('Sanitation Data'!G79))),'Data Summary'!DA85="Yes"),OFFSET('Sanitation Data'!$G$6,0,10*ROW('Sanitation Data'!G79)),NA())</f>
        <v>#N/A</v>
      </c>
      <c r="AM85" s="96" t="e">
        <f ca="true">+IF(AND(ISNUMBER(OFFSET('Sanitation Data'!$G$10,0,10*ROW('Sanitation Data'!G79))),'Data Summary'!DB85="Yes"),OFFSET('Sanitation Data'!$G$10,0,10*ROW('Sanitation Data'!G79)),NA())</f>
        <v>#N/A</v>
      </c>
      <c r="AN85" s="96" t="e">
        <f ca="true">+IF(AND(ISNUMBER(OFFSET('Sanitation Data'!$G$11,0,10*ROW('Sanitation Data'!G79))),'Data Summary'!DC85="Yes"),OFFSET('Sanitation Data'!$G$11,0,10*ROW('Sanitation Data'!G79)),NA())</f>
        <v>#N/A</v>
      </c>
      <c r="AO85" s="96" t="e">
        <f ca="true">+IF(AND(ISNUMBER(OFFSET('Sanitation Data'!$G$12,0,10*ROW('Sanitation Data'!G79))),'Data Summary'!DD85="Yes"),OFFSET('Sanitation Data'!$G$12,0,10*ROW('Sanitation Data'!G79)),NA())</f>
        <v>#N/A</v>
      </c>
      <c r="AP85" s="96" t="e">
        <f ca="true">+IF(AND(ISNUMBER(OFFSET('Sanitation Data'!$H$4,0,10*ROW('Sanitation Data'!H79))),'Data Summary'!DE85="Yes"),100-OFFSET('Sanitation Data'!$H$4,0,10*ROW('Sanitation Data'!H79)),NA())</f>
        <v>#N/A</v>
      </c>
      <c r="AQ85" s="96" t="e">
        <f ca="true">+IF(AND(ISNUMBER(OFFSET('Sanitation Data'!$H$6,0,10*ROW('Sanitation Data'!H79))),'Data Summary'!DF85="Yes"),OFFSET('Sanitation Data'!$H$6,0,10*ROW('Sanitation Data'!H79)),NA())</f>
        <v>#N/A</v>
      </c>
      <c r="AR85" s="96" t="e">
        <f ca="true">+IF(AND(ISNUMBER(OFFSET('Sanitation Data'!$H$10,0,10*ROW('Sanitation Data'!H79))),'Data Summary'!DG85="Yes"),OFFSET('Sanitation Data'!$H$10,0,10*ROW('Sanitation Data'!H79)),NA())</f>
        <v>#N/A</v>
      </c>
      <c r="AS85" s="96" t="e">
        <f ca="true">+IF(AND(ISNUMBER(OFFSET('Sanitation Data'!$H$11,0,10*ROW('Sanitation Data'!H79))),'Data Summary'!DH85="Yes"),OFFSET('Sanitation Data'!$H$11,0,10*ROW('Sanitation Data'!H79)),NA())</f>
        <v>#N/A</v>
      </c>
      <c r="AT85" s="96" t="e">
        <f ca="true">+IF(AND(ISNUMBER(OFFSET('Sanitation Data'!$H$12,0,10*ROW('Sanitation Data'!H79))),'Data Summary'!DI85="Yes"),OFFSET('Sanitation Data'!$H$12,0,10*ROW('Sanitation Data'!H79)),NA())</f>
        <v>#N/A</v>
      </c>
      <c r="AU85" s="96" t="e">
        <f ca="true">+IF(AND(ISNUMBER(OFFSET('Sanitation Data'!$I$4,0,10*ROW('Sanitation Data'!I79))),'Data Summary'!DJ85="Yes"),100-OFFSET('Sanitation Data'!$I$4,0,10*ROW('Sanitation Data'!I79)),NA())</f>
        <v>#N/A</v>
      </c>
      <c r="AV85" s="96" t="e">
        <f ca="true">+IF(AND(ISNUMBER(OFFSET('Sanitation Data'!$I$6,0,10*ROW('Sanitation Data'!I79))),'Data Summary'!DK85="Yes"),OFFSET('Sanitation Data'!$I$6,0,10*ROW('Sanitation Data'!I79)),NA())</f>
        <v>#N/A</v>
      </c>
      <c r="AW85" s="96" t="e">
        <f ca="true">+IF(AND(ISNUMBER(OFFSET('Sanitation Data'!$I$10,0,10*ROW('Sanitation Data'!I79))),'Data Summary'!DL85="Yes"),OFFSET('Sanitation Data'!$I$10,0,10*ROW('Sanitation Data'!I79)),NA())</f>
        <v>#N/A</v>
      </c>
      <c r="AX85" s="96" t="e">
        <f ca="true">+IF(AND(ISNUMBER(OFFSET('Sanitation Data'!$I$11,0,10*ROW('Sanitation Data'!I79))),'Data Summary'!DM85="Yes"),OFFSET('Sanitation Data'!$I$11,0,10*ROW('Sanitation Data'!I79)),NA())</f>
        <v>#N/A</v>
      </c>
      <c r="AY85" s="96" t="e">
        <f ca="true">+IF(AND(ISNUMBER(OFFSET('Sanitation Data'!$I$12,0,10*ROW('Sanitation Data'!I79))),'Data Summary'!DN85="Yes"),OFFSET('Sanitation Data'!$I$12,0,10*ROW('Sanitation Data'!I79)),NA())</f>
        <v>#N/A</v>
      </c>
      <c r="AZ85" s="97" t="e">
        <f ca="true">+IF(AND(ISNUMBER(OFFSET('Hygiene Data'!$D$5,0,10*ROW('Hygiene Data'!D79))),'Data Summary'!DO85="Yes"),OFFSET('Hygiene Data'!$D$5,0,10*ROW('Hygiene Data'!D79)),NA())</f>
        <v>#N/A</v>
      </c>
      <c r="BA85" s="97" t="e">
        <f ca="true">+IF(AND(ISNUMBER(OFFSET('Hygiene Data'!$D$7,0,10*ROW('Hygiene Data'!D79))),'Data Summary'!DP85="Yes"),OFFSET('Hygiene Data'!$D$7,0,10*ROW('Hygiene Data'!D79)),NA())</f>
        <v>#N/A</v>
      </c>
      <c r="BB85" s="97" t="e">
        <f ca="true">+IF(AND(ISNUMBER(OFFSET('Hygiene Data'!$D$9,0,10*ROW('Hygiene Data'!D79))),'Data Summary'!DQ85="Yes"),OFFSET('Hygiene Data'!$D$9,0,10*ROW('Hygiene Data'!D79)),NA())</f>
        <v>#N/A</v>
      </c>
      <c r="BC85" s="97" t="e">
        <f ca="true">+IF(AND(ISNUMBER(OFFSET('Hygiene Data'!$E$5,0,10*ROW('Hygiene Data'!E79))),'Data Summary'!DR85="Yes"),OFFSET('Hygiene Data'!$E$5,0,10*ROW('Hygiene Data'!E79)),NA())</f>
        <v>#N/A</v>
      </c>
      <c r="BD85" s="97" t="e">
        <f ca="true">+IF(AND(ISNUMBER(OFFSET('Hygiene Data'!$E$7,0,10*ROW('Hygiene Data'!E79))),'Data Summary'!DS85="Yes"),OFFSET('Hygiene Data'!$E$7,0,10*ROW('Hygiene Data'!E79)),NA())</f>
        <v>#N/A</v>
      </c>
      <c r="BE85" s="97" t="e">
        <f ca="true">+IF(AND(ISNUMBER(OFFSET('Hygiene Data'!$E$9,0,10*ROW('Hygiene Data'!E79))),'Data Summary'!DT85="Yes"),OFFSET('Hygiene Data'!$E$9,0,10*ROW('Hygiene Data'!E79)),NA())</f>
        <v>#N/A</v>
      </c>
      <c r="BF85" s="97" t="e">
        <f ca="true">+IF(AND(ISNUMBER(OFFSET('Hygiene Data'!$F$5,0,10*ROW('Hygiene Data'!F79))),'Data Summary'!DU85="Yes"),OFFSET('Hygiene Data'!$F$5,0,10*ROW('Hygiene Data'!F79)),NA())</f>
        <v>#N/A</v>
      </c>
      <c r="BG85" s="97" t="e">
        <f ca="true">+IF(AND(ISNUMBER(OFFSET('Hygiene Data'!$F$7,0,10*ROW('Hygiene Data'!F79))),'Data Summary'!DV85="Yes"),OFFSET('Hygiene Data'!$F$7,0,10*ROW('Hygiene Data'!F79)),NA())</f>
        <v>#N/A</v>
      </c>
      <c r="BH85" s="97" t="e">
        <f ca="true">+IF(AND(ISNUMBER(OFFSET('Hygiene Data'!$F$9,0,10*ROW('Hygiene Data'!F79))),'Data Summary'!DW85="Yes"),OFFSET('Hygiene Data'!$F$9,0,10*ROW('Hygiene Data'!F79)),NA())</f>
        <v>#N/A</v>
      </c>
      <c r="BI85" s="97" t="e">
        <f ca="true">+IF(AND(ISNUMBER(OFFSET('Hygiene Data'!$G$5,0,10*ROW('Hygiene Data'!G79))),'Data Summary'!DX85="Yes"),OFFSET('Hygiene Data'!$G$5,0,10*ROW('Hygiene Data'!G79)),NA())</f>
        <v>#N/A</v>
      </c>
      <c r="BJ85" s="97" t="e">
        <f ca="true">+IF(AND(ISNUMBER(OFFSET('Hygiene Data'!$G$7,0,10*ROW('Hygiene Data'!G79))),'Data Summary'!DY85="Yes"),OFFSET('Hygiene Data'!$G$7,0,10*ROW('Hygiene Data'!G79)),NA())</f>
        <v>#N/A</v>
      </c>
      <c r="BK85" s="97" t="e">
        <f ca="true">+IF(AND(ISNUMBER(OFFSET('Hygiene Data'!$G$9,0,10*ROW('Hygiene Data'!G79))),'Data Summary'!DZ85="Yes"),OFFSET('Hygiene Data'!$G$9,0,10*ROW('Hygiene Data'!G79)),NA())</f>
        <v>#N/A</v>
      </c>
      <c r="BL85" s="97" t="e">
        <f ca="true">+IF(AND(ISNUMBER(OFFSET('Hygiene Data'!$H$5,0,10*ROW('Hygiene Data'!H79))),'Data Summary'!EA85="Yes"),OFFSET('Hygiene Data'!$H$5,0,10*ROW('Hygiene Data'!H79)),NA())</f>
        <v>#N/A</v>
      </c>
      <c r="BM85" s="97" t="e">
        <f ca="true">+IF(AND(ISNUMBER(OFFSET('Hygiene Data'!$H$7,0,10*ROW('Hygiene Data'!H79))),'Data Summary'!EB85="Yes"),OFFSET('Hygiene Data'!$H$7,0,10*ROW('Hygiene Data'!H79)),NA())</f>
        <v>#N/A</v>
      </c>
      <c r="BN85" s="97" t="e">
        <f ca="true">+IF(AND(ISNUMBER(OFFSET('Hygiene Data'!$H$9,0,10*ROW('Hygiene Data'!H79))),'Data Summary'!EC85="Yes"),OFFSET('Hygiene Data'!$H$9,0,10*ROW('Hygiene Data'!H79)),NA())</f>
        <v>#N/A</v>
      </c>
      <c r="BO85" s="97" t="e">
        <f ca="true">+IF(AND(ISNUMBER(OFFSET('Hygiene Data'!$I$5,0,10*ROW('Hygiene Data'!I79))),'Data Summary'!ED85="Yes"),OFFSET('Hygiene Data'!$I$5,0,10*ROW('Hygiene Data'!I79)),NA())</f>
        <v>#N/A</v>
      </c>
      <c r="BP85" s="97" t="e">
        <f ca="true">+IF(AND(ISNUMBER(OFFSET('Hygiene Data'!$I$7,0,10*ROW('Hygiene Data'!I79))),'Data Summary'!EE85="Yes"),OFFSET('Hygiene Data'!$I$7,0,10*ROW('Hygiene Data'!I79)),NA())</f>
        <v>#N/A</v>
      </c>
      <c r="BQ85" s="97"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6" t="str">
        <f ca="true">+IF(ISTEXT('Data Summary'!B86),'Data Summary'!B86,"")</f>
        <v/>
      </c>
      <c r="C86" s="330" t="e">
        <f ca="true">+VALUE('Data Summary'!C86)</f>
        <v>#VALUE!</v>
      </c>
      <c r="D86" s="95" t="e">
        <f ca="true">+IF(AND(ISNUMBER(OFFSET('Water Data'!$D$4,0,10*ROW('Water Data'!D80))),'Data Summary'!BS86="Yes"),100-OFFSET('Water Data'!$D$4,0,10*ROW('Water Data'!D80)),NA())</f>
        <v>#N/A</v>
      </c>
      <c r="E86" s="95" t="e">
        <f ca="true">+IF(AND(ISNUMBER(OFFSET('Water Data'!$D$6,0,10*ROW('Water Data'!D80))),'Data Summary'!BT86="Yes"),OFFSET('Water Data'!$D$6,0,10*ROW('Water Data'!D80)),NA())</f>
        <v>#N/A</v>
      </c>
      <c r="F86" s="95" t="e">
        <f ca="true">+IF(AND(ISNUMBER(OFFSET('Water Data'!$D$9,0,10*ROW('Water Data'!D80))),'Data Summary'!BU86="Yes"),OFFSET('Water Data'!$D$9,0,10*ROW('Water Data'!D80)),NA())</f>
        <v>#N/A</v>
      </c>
      <c r="G86" s="95" t="e">
        <f ca="true">+IF(AND(ISNUMBER(OFFSET('Water Data'!$E$4,0,10*ROW('Water Data'!E80))),'Data Summary'!BV86="Yes"),100-OFFSET('Water Data'!$E$4,0,10*ROW('Water Data'!E80)),NA())</f>
        <v>#N/A</v>
      </c>
      <c r="H86" s="95" t="e">
        <f ca="true">+IF(AND(ISNUMBER(OFFSET('Water Data'!$E$6,0,10*ROW('Water Data'!E80))),'Data Summary'!BW86="Yes"),OFFSET('Water Data'!$E$6,0,10*ROW('Water Data'!E80)),NA())</f>
        <v>#N/A</v>
      </c>
      <c r="I86" s="95" t="e">
        <f ca="true">+IF(AND(ISNUMBER(OFFSET('Water Data'!$E$9,0,10*ROW('Water Data'!E80))),'Data Summary'!BX86="Yes"),OFFSET('Water Data'!$E$9,0,10*ROW('Water Data'!E80)),NA())</f>
        <v>#N/A</v>
      </c>
      <c r="J86" s="95" t="e">
        <f ca="true">+IF(AND(ISNUMBER(OFFSET('Water Data'!$F$4,0,10*ROW('Water Data'!F80))),'Data Summary'!BY86="Yes"),100-OFFSET('Water Data'!$F$4,0,10*ROW('Water Data'!F80)),NA())</f>
        <v>#N/A</v>
      </c>
      <c r="K86" s="95" t="e">
        <f ca="true">+IF(AND(ISNUMBER(OFFSET('Water Data'!$F$6,0,10*ROW('Water Data'!F80))),'Data Summary'!BZ86="Yes"),OFFSET('Water Data'!$F$6,0,10*ROW('Water Data'!F80)),NA())</f>
        <v>#N/A</v>
      </c>
      <c r="L86" s="95" t="e">
        <f ca="true">+IF(AND(ISNUMBER(OFFSET('Water Data'!$F$9,0,10*ROW('Water Data'!F80))),'Data Summary'!CA86="Yes"),OFFSET('Water Data'!$F$9,0,10*ROW('Water Data'!F80)),NA())</f>
        <v>#N/A</v>
      </c>
      <c r="M86" s="95" t="e">
        <f ca="true">+IF(AND(ISNUMBER(OFFSET('Water Data'!$G$4,0,10*ROW('Water Data'!G80))),'Data Summary'!CB86="Yes"),100-OFFSET('Water Data'!$G$4,0,10*ROW('Water Data'!G80)),NA())</f>
        <v>#N/A</v>
      </c>
      <c r="N86" s="95" t="e">
        <f ca="true">+IF(AND(ISNUMBER(OFFSET('Water Data'!$G$6,0,10*ROW('Water Data'!G80))),'Data Summary'!CC86="Yes"),OFFSET('Water Data'!$G$6,0,10*ROW('Water Data'!G80)),NA())</f>
        <v>#N/A</v>
      </c>
      <c r="O86" s="95" t="e">
        <f ca="true">+IF(AND(ISNUMBER(OFFSET('Water Data'!$G$9,0,10*ROW('Water Data'!G80))),'Data Summary'!CD86="Yes"),OFFSET('Water Data'!$G$9,0,10*ROW('Water Data'!G80)),NA())</f>
        <v>#N/A</v>
      </c>
      <c r="P86" s="95" t="e">
        <f ca="true">+IF(AND(ISNUMBER(OFFSET('Water Data'!$H$4,0,10*ROW('Water Data'!H80))),'Data Summary'!CE86="Yes"),100-OFFSET('Water Data'!$H$4,0,10*ROW('Water Data'!H80)),NA())</f>
        <v>#N/A</v>
      </c>
      <c r="Q86" s="95" t="e">
        <f ca="true">+IF(AND(ISNUMBER(OFFSET('Water Data'!$H$6,0,10*ROW('Water Data'!H80))),'Data Summary'!CF86="Yes"),OFFSET('Water Data'!$H$6,0,10*ROW('Water Data'!H80)),NA())</f>
        <v>#N/A</v>
      </c>
      <c r="R86" s="95" t="e">
        <f ca="true">+IF(AND(ISNUMBER(OFFSET('Water Data'!$H$9,0,10*ROW('Water Data'!H80))),'Data Summary'!CG86="Yes"),OFFSET('Water Data'!$H$9,0,10*ROW('Water Data'!H80)),NA())</f>
        <v>#N/A</v>
      </c>
      <c r="S86" s="95" t="e">
        <f ca="true">+IF(AND(ISNUMBER(OFFSET('Water Data'!$I$4,0,10*ROW('Water Data'!I80))),'Data Summary'!CH86="Yes"),100-OFFSET('Water Data'!$I$4,0,10*ROW('Water Data'!I80)),NA())</f>
        <v>#N/A</v>
      </c>
      <c r="T86" s="95" t="e">
        <f ca="true">+IF(AND(ISNUMBER(OFFSET('Water Data'!$I$6,0,10*ROW('Water Data'!I80))),'Data Summary'!CI86="Yes"),OFFSET('Water Data'!$I$6,0,10*ROW('Water Data'!I80)),NA())</f>
        <v>#N/A</v>
      </c>
      <c r="U86" s="95" t="e">
        <f ca="true">+IF(AND(ISNUMBER(OFFSET('Water Data'!$I$9,0,10*ROW('Water Data'!I80))),'Data Summary'!CJ86="Yes"),OFFSET('Water Data'!$I$9,0,10*ROW('Water Data'!I80)),NA())</f>
        <v>#N/A</v>
      </c>
      <c r="V86" s="96" t="e">
        <f ca="true">+IF(AND(ISNUMBER(OFFSET('Sanitation Data'!$D$4,0,10*ROW('Sanitation Data'!D80))),'Data Summary'!CK86="Yes"),100-OFFSET('Sanitation Data'!$D$4,0,10*ROW('Sanitation Data'!D80)),NA())</f>
        <v>#N/A</v>
      </c>
      <c r="W86" s="96" t="e">
        <f ca="true">+IF(AND(ISNUMBER(OFFSET('Sanitation Data'!$D$6,0,10*ROW('Sanitation Data'!D80))),'Data Summary'!CL86="Yes"),OFFSET('Sanitation Data'!$D$6,0,10*ROW('Sanitation Data'!D80)),NA())</f>
        <v>#N/A</v>
      </c>
      <c r="X86" s="96" t="e">
        <f ca="true">+IF(AND(ISNUMBER(OFFSET('Sanitation Data'!$D$10,0,10*ROW('Sanitation Data'!D80))),'Data Summary'!CM86="Yes"),OFFSET('Sanitation Data'!$D$10,0,10*ROW('Sanitation Data'!D80)),NA())</f>
        <v>#N/A</v>
      </c>
      <c r="Y86" s="96" t="e">
        <f ca="true">+IF(AND(ISNUMBER(OFFSET('Sanitation Data'!$D$11,0,10*ROW('Sanitation Data'!D80))),'Data Summary'!CN86="Yes"),OFFSET('Sanitation Data'!$D$11,0,10*ROW('Sanitation Data'!D80)),NA())</f>
        <v>#N/A</v>
      </c>
      <c r="Z86" s="96" t="e">
        <f ca="true">+IF(AND(ISNUMBER(OFFSET('Sanitation Data'!$D$12,0,10*ROW('Sanitation Data'!D80))),'Data Summary'!CO86="Yes"),OFFSET('Sanitation Data'!$D$12,0,10*ROW('Sanitation Data'!D80)),NA())</f>
        <v>#N/A</v>
      </c>
      <c r="AA86" s="96" t="e">
        <f ca="true">+IF(AND(ISNUMBER(OFFSET('Sanitation Data'!$E$4,0,10*ROW('Sanitation Data'!E80))),'Data Summary'!CP86="Yes"),100-OFFSET('Sanitation Data'!$E$4,0,10*ROW('Sanitation Data'!E80)),NA())</f>
        <v>#N/A</v>
      </c>
      <c r="AB86" s="96" t="e">
        <f ca="true">+IF(AND(ISNUMBER(OFFSET('Sanitation Data'!$E$6,0,10*ROW('Sanitation Data'!E80))),'Data Summary'!CQ86="Yes"),OFFSET('Sanitation Data'!$E$6,0,10*ROW('Sanitation Data'!E80)),NA())</f>
        <v>#N/A</v>
      </c>
      <c r="AC86" s="96" t="e">
        <f ca="true">+IF(AND(ISNUMBER(OFFSET('Sanitation Data'!$E$10,0,10*ROW('Sanitation Data'!E80))),'Data Summary'!CR86="Yes"),OFFSET('Sanitation Data'!$E$10,0,10*ROW('Sanitation Data'!E80)),NA())</f>
        <v>#N/A</v>
      </c>
      <c r="AD86" s="96" t="e">
        <f ca="true">+IF(AND(ISNUMBER(OFFSET('Sanitation Data'!$E$11,0,10*ROW('Sanitation Data'!E80))),'Data Summary'!CS86="Yes"),OFFSET('Sanitation Data'!$E$11,0,10*ROW('Sanitation Data'!E80)),NA())</f>
        <v>#N/A</v>
      </c>
      <c r="AE86" s="96" t="e">
        <f ca="true">+IF(AND(ISNUMBER(OFFSET('Sanitation Data'!$E$12,0,10*ROW('Sanitation Data'!E80))),'Data Summary'!CT86="Yes"),OFFSET('Sanitation Data'!$E$12,0,10*ROW('Sanitation Data'!E80)),NA())</f>
        <v>#N/A</v>
      </c>
      <c r="AF86" s="96" t="e">
        <f ca="true">+IF(AND(ISNUMBER(OFFSET('Sanitation Data'!$F$4,0,10*ROW('Sanitation Data'!F80))),'Data Summary'!CU86="Yes"),100-OFFSET('Sanitation Data'!$F$4,0,10*ROW('Sanitation Data'!F80)),NA())</f>
        <v>#N/A</v>
      </c>
      <c r="AG86" s="96" t="e">
        <f ca="true">+IF(AND(ISNUMBER(OFFSET('Sanitation Data'!$F$6,0,10*ROW('Sanitation Data'!F80))),'Data Summary'!CV86="Yes"),OFFSET('Sanitation Data'!$F$6,0,10*ROW('Sanitation Data'!F80)),NA())</f>
        <v>#N/A</v>
      </c>
      <c r="AH86" s="96" t="e">
        <f ca="true">+IF(AND(ISNUMBER(OFFSET('Sanitation Data'!$F$10,0,10*ROW('Sanitation Data'!F80))),'Data Summary'!CW86="Yes"),OFFSET('Sanitation Data'!$F$10,0,10*ROW('Sanitation Data'!F80)),NA())</f>
        <v>#N/A</v>
      </c>
      <c r="AI86" s="96" t="e">
        <f ca="true">+IF(AND(ISNUMBER(OFFSET('Sanitation Data'!$F$11,0,10*ROW('Sanitation Data'!F80))),'Data Summary'!CX86="Yes"),OFFSET('Sanitation Data'!$F$11,0,10*ROW('Sanitation Data'!F80)),NA())</f>
        <v>#N/A</v>
      </c>
      <c r="AJ86" s="96" t="e">
        <f ca="true">+IF(AND(ISNUMBER(OFFSET('Sanitation Data'!$F$12,0,10*ROW('Sanitation Data'!F80))),'Data Summary'!CY86="Yes"),OFFSET('Sanitation Data'!$F$12,0,10*ROW('Sanitation Data'!F80)),NA())</f>
        <v>#N/A</v>
      </c>
      <c r="AK86" s="96" t="e">
        <f ca="true">+IF(AND(ISNUMBER(OFFSET('Sanitation Data'!$G$4,0,10*ROW('Sanitation Data'!G80))),'Data Summary'!CZ86="Yes"),100-OFFSET('Sanitation Data'!$G$4,0,10*ROW('Sanitation Data'!G80)),NA())</f>
        <v>#N/A</v>
      </c>
      <c r="AL86" s="96" t="e">
        <f ca="true">+IF(AND(ISNUMBER(OFFSET('Sanitation Data'!$G$6,0,10*ROW('Sanitation Data'!G80))),'Data Summary'!DA86="Yes"),OFFSET('Sanitation Data'!$G$6,0,10*ROW('Sanitation Data'!G80)),NA())</f>
        <v>#N/A</v>
      </c>
      <c r="AM86" s="96" t="e">
        <f ca="true">+IF(AND(ISNUMBER(OFFSET('Sanitation Data'!$G$10,0,10*ROW('Sanitation Data'!G80))),'Data Summary'!DB86="Yes"),OFFSET('Sanitation Data'!$G$10,0,10*ROW('Sanitation Data'!G80)),NA())</f>
        <v>#N/A</v>
      </c>
      <c r="AN86" s="96" t="e">
        <f ca="true">+IF(AND(ISNUMBER(OFFSET('Sanitation Data'!$G$11,0,10*ROW('Sanitation Data'!G80))),'Data Summary'!DC86="Yes"),OFFSET('Sanitation Data'!$G$11,0,10*ROW('Sanitation Data'!G80)),NA())</f>
        <v>#N/A</v>
      </c>
      <c r="AO86" s="96" t="e">
        <f ca="true">+IF(AND(ISNUMBER(OFFSET('Sanitation Data'!$G$12,0,10*ROW('Sanitation Data'!G80))),'Data Summary'!DD86="Yes"),OFFSET('Sanitation Data'!$G$12,0,10*ROW('Sanitation Data'!G80)),NA())</f>
        <v>#N/A</v>
      </c>
      <c r="AP86" s="96" t="e">
        <f ca="true">+IF(AND(ISNUMBER(OFFSET('Sanitation Data'!$H$4,0,10*ROW('Sanitation Data'!H80))),'Data Summary'!DE86="Yes"),100-OFFSET('Sanitation Data'!$H$4,0,10*ROW('Sanitation Data'!H80)),NA())</f>
        <v>#N/A</v>
      </c>
      <c r="AQ86" s="96" t="e">
        <f ca="true">+IF(AND(ISNUMBER(OFFSET('Sanitation Data'!$H$6,0,10*ROW('Sanitation Data'!H80))),'Data Summary'!DF86="Yes"),OFFSET('Sanitation Data'!$H$6,0,10*ROW('Sanitation Data'!H80)),NA())</f>
        <v>#N/A</v>
      </c>
      <c r="AR86" s="96" t="e">
        <f ca="true">+IF(AND(ISNUMBER(OFFSET('Sanitation Data'!$H$10,0,10*ROW('Sanitation Data'!H80))),'Data Summary'!DG86="Yes"),OFFSET('Sanitation Data'!$H$10,0,10*ROW('Sanitation Data'!H80)),NA())</f>
        <v>#N/A</v>
      </c>
      <c r="AS86" s="96" t="e">
        <f ca="true">+IF(AND(ISNUMBER(OFFSET('Sanitation Data'!$H$11,0,10*ROW('Sanitation Data'!H80))),'Data Summary'!DH86="Yes"),OFFSET('Sanitation Data'!$H$11,0,10*ROW('Sanitation Data'!H80)),NA())</f>
        <v>#N/A</v>
      </c>
      <c r="AT86" s="96" t="e">
        <f ca="true">+IF(AND(ISNUMBER(OFFSET('Sanitation Data'!$H$12,0,10*ROW('Sanitation Data'!H80))),'Data Summary'!DI86="Yes"),OFFSET('Sanitation Data'!$H$12,0,10*ROW('Sanitation Data'!H80)),NA())</f>
        <v>#N/A</v>
      </c>
      <c r="AU86" s="96" t="e">
        <f ca="true">+IF(AND(ISNUMBER(OFFSET('Sanitation Data'!$I$4,0,10*ROW('Sanitation Data'!I80))),'Data Summary'!DJ86="Yes"),100-OFFSET('Sanitation Data'!$I$4,0,10*ROW('Sanitation Data'!I80)),NA())</f>
        <v>#N/A</v>
      </c>
      <c r="AV86" s="96" t="e">
        <f ca="true">+IF(AND(ISNUMBER(OFFSET('Sanitation Data'!$I$6,0,10*ROW('Sanitation Data'!I80))),'Data Summary'!DK86="Yes"),OFFSET('Sanitation Data'!$I$6,0,10*ROW('Sanitation Data'!I80)),NA())</f>
        <v>#N/A</v>
      </c>
      <c r="AW86" s="96" t="e">
        <f ca="true">+IF(AND(ISNUMBER(OFFSET('Sanitation Data'!$I$10,0,10*ROW('Sanitation Data'!I80))),'Data Summary'!DL86="Yes"),OFFSET('Sanitation Data'!$I$10,0,10*ROW('Sanitation Data'!I80)),NA())</f>
        <v>#N/A</v>
      </c>
      <c r="AX86" s="96" t="e">
        <f ca="true">+IF(AND(ISNUMBER(OFFSET('Sanitation Data'!$I$11,0,10*ROW('Sanitation Data'!I80))),'Data Summary'!DM86="Yes"),OFFSET('Sanitation Data'!$I$11,0,10*ROW('Sanitation Data'!I80)),NA())</f>
        <v>#N/A</v>
      </c>
      <c r="AY86" s="96" t="e">
        <f ca="true">+IF(AND(ISNUMBER(OFFSET('Sanitation Data'!$I$12,0,10*ROW('Sanitation Data'!I80))),'Data Summary'!DN86="Yes"),OFFSET('Sanitation Data'!$I$12,0,10*ROW('Sanitation Data'!I80)),NA())</f>
        <v>#N/A</v>
      </c>
      <c r="AZ86" s="97" t="e">
        <f ca="true">+IF(AND(ISNUMBER(OFFSET('Hygiene Data'!$D$5,0,10*ROW('Hygiene Data'!D80))),'Data Summary'!DO86="Yes"),OFFSET('Hygiene Data'!$D$5,0,10*ROW('Hygiene Data'!D80)),NA())</f>
        <v>#N/A</v>
      </c>
      <c r="BA86" s="97" t="e">
        <f ca="true">+IF(AND(ISNUMBER(OFFSET('Hygiene Data'!$D$7,0,10*ROW('Hygiene Data'!D80))),'Data Summary'!DP86="Yes"),OFFSET('Hygiene Data'!$D$7,0,10*ROW('Hygiene Data'!D80)),NA())</f>
        <v>#N/A</v>
      </c>
      <c r="BB86" s="97" t="e">
        <f ca="true">+IF(AND(ISNUMBER(OFFSET('Hygiene Data'!$D$9,0,10*ROW('Hygiene Data'!D80))),'Data Summary'!DQ86="Yes"),OFFSET('Hygiene Data'!$D$9,0,10*ROW('Hygiene Data'!D80)),NA())</f>
        <v>#N/A</v>
      </c>
      <c r="BC86" s="97" t="e">
        <f ca="true">+IF(AND(ISNUMBER(OFFSET('Hygiene Data'!$E$5,0,10*ROW('Hygiene Data'!E80))),'Data Summary'!DR86="Yes"),OFFSET('Hygiene Data'!$E$5,0,10*ROW('Hygiene Data'!E80)),NA())</f>
        <v>#N/A</v>
      </c>
      <c r="BD86" s="97" t="e">
        <f ca="true">+IF(AND(ISNUMBER(OFFSET('Hygiene Data'!$E$7,0,10*ROW('Hygiene Data'!E80))),'Data Summary'!DS86="Yes"),OFFSET('Hygiene Data'!$E$7,0,10*ROW('Hygiene Data'!E80)),NA())</f>
        <v>#N/A</v>
      </c>
      <c r="BE86" s="97" t="e">
        <f ca="true">+IF(AND(ISNUMBER(OFFSET('Hygiene Data'!$E$9,0,10*ROW('Hygiene Data'!E80))),'Data Summary'!DT86="Yes"),OFFSET('Hygiene Data'!$E$9,0,10*ROW('Hygiene Data'!E80)),NA())</f>
        <v>#N/A</v>
      </c>
      <c r="BF86" s="97" t="e">
        <f ca="true">+IF(AND(ISNUMBER(OFFSET('Hygiene Data'!$F$5,0,10*ROW('Hygiene Data'!F80))),'Data Summary'!DU86="Yes"),OFFSET('Hygiene Data'!$F$5,0,10*ROW('Hygiene Data'!F80)),NA())</f>
        <v>#N/A</v>
      </c>
      <c r="BG86" s="97" t="e">
        <f ca="true">+IF(AND(ISNUMBER(OFFSET('Hygiene Data'!$F$7,0,10*ROW('Hygiene Data'!F80))),'Data Summary'!DV86="Yes"),OFFSET('Hygiene Data'!$F$7,0,10*ROW('Hygiene Data'!F80)),NA())</f>
        <v>#N/A</v>
      </c>
      <c r="BH86" s="97" t="e">
        <f ca="true">+IF(AND(ISNUMBER(OFFSET('Hygiene Data'!$F$9,0,10*ROW('Hygiene Data'!F80))),'Data Summary'!DW86="Yes"),OFFSET('Hygiene Data'!$F$9,0,10*ROW('Hygiene Data'!F80)),NA())</f>
        <v>#N/A</v>
      </c>
      <c r="BI86" s="97" t="e">
        <f ca="true">+IF(AND(ISNUMBER(OFFSET('Hygiene Data'!$G$5,0,10*ROW('Hygiene Data'!G80))),'Data Summary'!DX86="Yes"),OFFSET('Hygiene Data'!$G$5,0,10*ROW('Hygiene Data'!G80)),NA())</f>
        <v>#N/A</v>
      </c>
      <c r="BJ86" s="97" t="e">
        <f ca="true">+IF(AND(ISNUMBER(OFFSET('Hygiene Data'!$G$7,0,10*ROW('Hygiene Data'!G80))),'Data Summary'!DY86="Yes"),OFFSET('Hygiene Data'!$G$7,0,10*ROW('Hygiene Data'!G80)),NA())</f>
        <v>#N/A</v>
      </c>
      <c r="BK86" s="97" t="e">
        <f ca="true">+IF(AND(ISNUMBER(OFFSET('Hygiene Data'!$G$9,0,10*ROW('Hygiene Data'!G80))),'Data Summary'!DZ86="Yes"),OFFSET('Hygiene Data'!$G$9,0,10*ROW('Hygiene Data'!G80)),NA())</f>
        <v>#N/A</v>
      </c>
      <c r="BL86" s="97" t="e">
        <f ca="true">+IF(AND(ISNUMBER(OFFSET('Hygiene Data'!$H$5,0,10*ROW('Hygiene Data'!H80))),'Data Summary'!EA86="Yes"),OFFSET('Hygiene Data'!$H$5,0,10*ROW('Hygiene Data'!H80)),NA())</f>
        <v>#N/A</v>
      </c>
      <c r="BM86" s="97" t="e">
        <f ca="true">+IF(AND(ISNUMBER(OFFSET('Hygiene Data'!$H$7,0,10*ROW('Hygiene Data'!H80))),'Data Summary'!EB86="Yes"),OFFSET('Hygiene Data'!$H$7,0,10*ROW('Hygiene Data'!H80)),NA())</f>
        <v>#N/A</v>
      </c>
      <c r="BN86" s="97" t="e">
        <f ca="true">+IF(AND(ISNUMBER(OFFSET('Hygiene Data'!$H$9,0,10*ROW('Hygiene Data'!H80))),'Data Summary'!EC86="Yes"),OFFSET('Hygiene Data'!$H$9,0,10*ROW('Hygiene Data'!H80)),NA())</f>
        <v>#N/A</v>
      </c>
      <c r="BO86" s="97" t="e">
        <f ca="true">+IF(AND(ISNUMBER(OFFSET('Hygiene Data'!$I$5,0,10*ROW('Hygiene Data'!I80))),'Data Summary'!ED86="Yes"),OFFSET('Hygiene Data'!$I$5,0,10*ROW('Hygiene Data'!I80)),NA())</f>
        <v>#N/A</v>
      </c>
      <c r="BP86" s="97" t="e">
        <f ca="true">+IF(AND(ISNUMBER(OFFSET('Hygiene Data'!$I$7,0,10*ROW('Hygiene Data'!I80))),'Data Summary'!EE86="Yes"),OFFSET('Hygiene Data'!$I$7,0,10*ROW('Hygiene Data'!I80)),NA())</f>
        <v>#N/A</v>
      </c>
      <c r="BQ86" s="97"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6" t="str">
        <f ca="true">+IF(ISTEXT('Data Summary'!B87),'Data Summary'!B87,"")</f>
        <v/>
      </c>
      <c r="C87" s="330" t="e">
        <f ca="true">+VALUE('Data Summary'!C87)</f>
        <v>#VALUE!</v>
      </c>
      <c r="D87" s="95" t="e">
        <f ca="true">+IF(AND(ISNUMBER(OFFSET('Water Data'!$D$4,0,10*ROW('Water Data'!D81))),'Data Summary'!BS87="Yes"),100-OFFSET('Water Data'!$D$4,0,10*ROW('Water Data'!D81)),NA())</f>
        <v>#N/A</v>
      </c>
      <c r="E87" s="95" t="e">
        <f ca="true">+IF(AND(ISNUMBER(OFFSET('Water Data'!$D$6,0,10*ROW('Water Data'!D81))),'Data Summary'!BT87="Yes"),OFFSET('Water Data'!$D$6,0,10*ROW('Water Data'!D81)),NA())</f>
        <v>#N/A</v>
      </c>
      <c r="F87" s="95" t="e">
        <f ca="true">+IF(AND(ISNUMBER(OFFSET('Water Data'!$D$9,0,10*ROW('Water Data'!D81))),'Data Summary'!BU87="Yes"),OFFSET('Water Data'!$D$9,0,10*ROW('Water Data'!D81)),NA())</f>
        <v>#N/A</v>
      </c>
      <c r="G87" s="95" t="e">
        <f ca="true">+IF(AND(ISNUMBER(OFFSET('Water Data'!$E$4,0,10*ROW('Water Data'!E81))),'Data Summary'!BV87="Yes"),100-OFFSET('Water Data'!$E$4,0,10*ROW('Water Data'!E81)),NA())</f>
        <v>#N/A</v>
      </c>
      <c r="H87" s="95" t="e">
        <f ca="true">+IF(AND(ISNUMBER(OFFSET('Water Data'!$E$6,0,10*ROW('Water Data'!E81))),'Data Summary'!BW87="Yes"),OFFSET('Water Data'!$E$6,0,10*ROW('Water Data'!E81)),NA())</f>
        <v>#N/A</v>
      </c>
      <c r="I87" s="95" t="e">
        <f ca="true">+IF(AND(ISNUMBER(OFFSET('Water Data'!$E$9,0,10*ROW('Water Data'!E81))),'Data Summary'!BX87="Yes"),OFFSET('Water Data'!$E$9,0,10*ROW('Water Data'!E81)),NA())</f>
        <v>#N/A</v>
      </c>
      <c r="J87" s="95" t="e">
        <f ca="true">+IF(AND(ISNUMBER(OFFSET('Water Data'!$F$4,0,10*ROW('Water Data'!F81))),'Data Summary'!BY87="Yes"),100-OFFSET('Water Data'!$F$4,0,10*ROW('Water Data'!F81)),NA())</f>
        <v>#N/A</v>
      </c>
      <c r="K87" s="95" t="e">
        <f ca="true">+IF(AND(ISNUMBER(OFFSET('Water Data'!$F$6,0,10*ROW('Water Data'!F81))),'Data Summary'!BZ87="Yes"),OFFSET('Water Data'!$F$6,0,10*ROW('Water Data'!F81)),NA())</f>
        <v>#N/A</v>
      </c>
      <c r="L87" s="95" t="e">
        <f ca="true">+IF(AND(ISNUMBER(OFFSET('Water Data'!$F$9,0,10*ROW('Water Data'!F81))),'Data Summary'!CA87="Yes"),OFFSET('Water Data'!$F$9,0,10*ROW('Water Data'!F81)),NA())</f>
        <v>#N/A</v>
      </c>
      <c r="M87" s="95" t="e">
        <f ca="true">+IF(AND(ISNUMBER(OFFSET('Water Data'!$G$4,0,10*ROW('Water Data'!G81))),'Data Summary'!CB87="Yes"),100-OFFSET('Water Data'!$G$4,0,10*ROW('Water Data'!G81)),NA())</f>
        <v>#N/A</v>
      </c>
      <c r="N87" s="95" t="e">
        <f ca="true">+IF(AND(ISNUMBER(OFFSET('Water Data'!$G$6,0,10*ROW('Water Data'!G81))),'Data Summary'!CC87="Yes"),OFFSET('Water Data'!$G$6,0,10*ROW('Water Data'!G81)),NA())</f>
        <v>#N/A</v>
      </c>
      <c r="O87" s="95" t="e">
        <f ca="true">+IF(AND(ISNUMBER(OFFSET('Water Data'!$G$9,0,10*ROW('Water Data'!G81))),'Data Summary'!CD87="Yes"),OFFSET('Water Data'!$G$9,0,10*ROW('Water Data'!G81)),NA())</f>
        <v>#N/A</v>
      </c>
      <c r="P87" s="95" t="e">
        <f ca="true">+IF(AND(ISNUMBER(OFFSET('Water Data'!$H$4,0,10*ROW('Water Data'!H81))),'Data Summary'!CE87="Yes"),100-OFFSET('Water Data'!$H$4,0,10*ROW('Water Data'!H81)),NA())</f>
        <v>#N/A</v>
      </c>
      <c r="Q87" s="95" t="e">
        <f ca="true">+IF(AND(ISNUMBER(OFFSET('Water Data'!$H$6,0,10*ROW('Water Data'!H81))),'Data Summary'!CF87="Yes"),OFFSET('Water Data'!$H$6,0,10*ROW('Water Data'!H81)),NA())</f>
        <v>#N/A</v>
      </c>
      <c r="R87" s="95" t="e">
        <f ca="true">+IF(AND(ISNUMBER(OFFSET('Water Data'!$H$9,0,10*ROW('Water Data'!H81))),'Data Summary'!CG87="Yes"),OFFSET('Water Data'!$H$9,0,10*ROW('Water Data'!H81)),NA())</f>
        <v>#N/A</v>
      </c>
      <c r="S87" s="95" t="e">
        <f ca="true">+IF(AND(ISNUMBER(OFFSET('Water Data'!$I$4,0,10*ROW('Water Data'!I81))),'Data Summary'!CH87="Yes"),100-OFFSET('Water Data'!$I$4,0,10*ROW('Water Data'!I81)),NA())</f>
        <v>#N/A</v>
      </c>
      <c r="T87" s="95" t="e">
        <f ca="true">+IF(AND(ISNUMBER(OFFSET('Water Data'!$I$6,0,10*ROW('Water Data'!I81))),'Data Summary'!CI87="Yes"),OFFSET('Water Data'!$I$6,0,10*ROW('Water Data'!I81)),NA())</f>
        <v>#N/A</v>
      </c>
      <c r="U87" s="95" t="e">
        <f ca="true">+IF(AND(ISNUMBER(OFFSET('Water Data'!$I$9,0,10*ROW('Water Data'!I81))),'Data Summary'!CJ87="Yes"),OFFSET('Water Data'!$I$9,0,10*ROW('Water Data'!I81)),NA())</f>
        <v>#N/A</v>
      </c>
      <c r="V87" s="96" t="e">
        <f ca="true">+IF(AND(ISNUMBER(OFFSET('Sanitation Data'!$D$4,0,10*ROW('Sanitation Data'!D81))),'Data Summary'!CK87="Yes"),100-OFFSET('Sanitation Data'!$D$4,0,10*ROW('Sanitation Data'!D81)),NA())</f>
        <v>#N/A</v>
      </c>
      <c r="W87" s="96" t="e">
        <f ca="true">+IF(AND(ISNUMBER(OFFSET('Sanitation Data'!$D$6,0,10*ROW('Sanitation Data'!D81))),'Data Summary'!CL87="Yes"),OFFSET('Sanitation Data'!$D$6,0,10*ROW('Sanitation Data'!D81)),NA())</f>
        <v>#N/A</v>
      </c>
      <c r="X87" s="96" t="e">
        <f ca="true">+IF(AND(ISNUMBER(OFFSET('Sanitation Data'!$D$10,0,10*ROW('Sanitation Data'!D81))),'Data Summary'!CM87="Yes"),OFFSET('Sanitation Data'!$D$10,0,10*ROW('Sanitation Data'!D81)),NA())</f>
        <v>#N/A</v>
      </c>
      <c r="Y87" s="96" t="e">
        <f ca="true">+IF(AND(ISNUMBER(OFFSET('Sanitation Data'!$D$11,0,10*ROW('Sanitation Data'!D81))),'Data Summary'!CN87="Yes"),OFFSET('Sanitation Data'!$D$11,0,10*ROW('Sanitation Data'!D81)),NA())</f>
        <v>#N/A</v>
      </c>
      <c r="Z87" s="96" t="e">
        <f ca="true">+IF(AND(ISNUMBER(OFFSET('Sanitation Data'!$D$12,0,10*ROW('Sanitation Data'!D81))),'Data Summary'!CO87="Yes"),OFFSET('Sanitation Data'!$D$12,0,10*ROW('Sanitation Data'!D81)),NA())</f>
        <v>#N/A</v>
      </c>
      <c r="AA87" s="96" t="e">
        <f ca="true">+IF(AND(ISNUMBER(OFFSET('Sanitation Data'!$E$4,0,10*ROW('Sanitation Data'!E81))),'Data Summary'!CP87="Yes"),100-OFFSET('Sanitation Data'!$E$4,0,10*ROW('Sanitation Data'!E81)),NA())</f>
        <v>#N/A</v>
      </c>
      <c r="AB87" s="96" t="e">
        <f ca="true">+IF(AND(ISNUMBER(OFFSET('Sanitation Data'!$E$6,0,10*ROW('Sanitation Data'!E81))),'Data Summary'!CQ87="Yes"),OFFSET('Sanitation Data'!$E$6,0,10*ROW('Sanitation Data'!E81)),NA())</f>
        <v>#N/A</v>
      </c>
      <c r="AC87" s="96" t="e">
        <f ca="true">+IF(AND(ISNUMBER(OFFSET('Sanitation Data'!$E$10,0,10*ROW('Sanitation Data'!E81))),'Data Summary'!CR87="Yes"),OFFSET('Sanitation Data'!$E$10,0,10*ROW('Sanitation Data'!E81)),NA())</f>
        <v>#N/A</v>
      </c>
      <c r="AD87" s="96" t="e">
        <f ca="true">+IF(AND(ISNUMBER(OFFSET('Sanitation Data'!$E$11,0,10*ROW('Sanitation Data'!E81))),'Data Summary'!CS87="Yes"),OFFSET('Sanitation Data'!$E$11,0,10*ROW('Sanitation Data'!E81)),NA())</f>
        <v>#N/A</v>
      </c>
      <c r="AE87" s="96" t="e">
        <f ca="true">+IF(AND(ISNUMBER(OFFSET('Sanitation Data'!$E$12,0,10*ROW('Sanitation Data'!E81))),'Data Summary'!CT87="Yes"),OFFSET('Sanitation Data'!$E$12,0,10*ROW('Sanitation Data'!E81)),NA())</f>
        <v>#N/A</v>
      </c>
      <c r="AF87" s="96" t="e">
        <f ca="true">+IF(AND(ISNUMBER(OFFSET('Sanitation Data'!$F$4,0,10*ROW('Sanitation Data'!F81))),'Data Summary'!CU87="Yes"),100-OFFSET('Sanitation Data'!$F$4,0,10*ROW('Sanitation Data'!F81)),NA())</f>
        <v>#N/A</v>
      </c>
      <c r="AG87" s="96" t="e">
        <f ca="true">+IF(AND(ISNUMBER(OFFSET('Sanitation Data'!$F$6,0,10*ROW('Sanitation Data'!F81))),'Data Summary'!CV87="Yes"),OFFSET('Sanitation Data'!$F$6,0,10*ROW('Sanitation Data'!F81)),NA())</f>
        <v>#N/A</v>
      </c>
      <c r="AH87" s="96" t="e">
        <f ca="true">+IF(AND(ISNUMBER(OFFSET('Sanitation Data'!$F$10,0,10*ROW('Sanitation Data'!F81))),'Data Summary'!CW87="Yes"),OFFSET('Sanitation Data'!$F$10,0,10*ROW('Sanitation Data'!F81)),NA())</f>
        <v>#N/A</v>
      </c>
      <c r="AI87" s="96" t="e">
        <f ca="true">+IF(AND(ISNUMBER(OFFSET('Sanitation Data'!$F$11,0,10*ROW('Sanitation Data'!F81))),'Data Summary'!CX87="Yes"),OFFSET('Sanitation Data'!$F$11,0,10*ROW('Sanitation Data'!F81)),NA())</f>
        <v>#N/A</v>
      </c>
      <c r="AJ87" s="96" t="e">
        <f ca="true">+IF(AND(ISNUMBER(OFFSET('Sanitation Data'!$F$12,0,10*ROW('Sanitation Data'!F81))),'Data Summary'!CY87="Yes"),OFFSET('Sanitation Data'!$F$12,0,10*ROW('Sanitation Data'!F81)),NA())</f>
        <v>#N/A</v>
      </c>
      <c r="AK87" s="96" t="e">
        <f ca="true">+IF(AND(ISNUMBER(OFFSET('Sanitation Data'!$G$4,0,10*ROW('Sanitation Data'!G81))),'Data Summary'!CZ87="Yes"),100-OFFSET('Sanitation Data'!$G$4,0,10*ROW('Sanitation Data'!G81)),NA())</f>
        <v>#N/A</v>
      </c>
      <c r="AL87" s="96" t="e">
        <f ca="true">+IF(AND(ISNUMBER(OFFSET('Sanitation Data'!$G$6,0,10*ROW('Sanitation Data'!G81))),'Data Summary'!DA87="Yes"),OFFSET('Sanitation Data'!$G$6,0,10*ROW('Sanitation Data'!G81)),NA())</f>
        <v>#N/A</v>
      </c>
      <c r="AM87" s="96" t="e">
        <f ca="true">+IF(AND(ISNUMBER(OFFSET('Sanitation Data'!$G$10,0,10*ROW('Sanitation Data'!G81))),'Data Summary'!DB87="Yes"),OFFSET('Sanitation Data'!$G$10,0,10*ROW('Sanitation Data'!G81)),NA())</f>
        <v>#N/A</v>
      </c>
      <c r="AN87" s="96" t="e">
        <f ca="true">+IF(AND(ISNUMBER(OFFSET('Sanitation Data'!$G$11,0,10*ROW('Sanitation Data'!G81))),'Data Summary'!DC87="Yes"),OFFSET('Sanitation Data'!$G$11,0,10*ROW('Sanitation Data'!G81)),NA())</f>
        <v>#N/A</v>
      </c>
      <c r="AO87" s="96" t="e">
        <f ca="true">+IF(AND(ISNUMBER(OFFSET('Sanitation Data'!$G$12,0,10*ROW('Sanitation Data'!G81))),'Data Summary'!DD87="Yes"),OFFSET('Sanitation Data'!$G$12,0,10*ROW('Sanitation Data'!G81)),NA())</f>
        <v>#N/A</v>
      </c>
      <c r="AP87" s="96" t="e">
        <f ca="true">+IF(AND(ISNUMBER(OFFSET('Sanitation Data'!$H$4,0,10*ROW('Sanitation Data'!H81))),'Data Summary'!DE87="Yes"),100-OFFSET('Sanitation Data'!$H$4,0,10*ROW('Sanitation Data'!H81)),NA())</f>
        <v>#N/A</v>
      </c>
      <c r="AQ87" s="96" t="e">
        <f ca="true">+IF(AND(ISNUMBER(OFFSET('Sanitation Data'!$H$6,0,10*ROW('Sanitation Data'!H81))),'Data Summary'!DF87="Yes"),OFFSET('Sanitation Data'!$H$6,0,10*ROW('Sanitation Data'!H81)),NA())</f>
        <v>#N/A</v>
      </c>
      <c r="AR87" s="96" t="e">
        <f ca="true">+IF(AND(ISNUMBER(OFFSET('Sanitation Data'!$H$10,0,10*ROW('Sanitation Data'!H81))),'Data Summary'!DG87="Yes"),OFFSET('Sanitation Data'!$H$10,0,10*ROW('Sanitation Data'!H81)),NA())</f>
        <v>#N/A</v>
      </c>
      <c r="AS87" s="96" t="e">
        <f ca="true">+IF(AND(ISNUMBER(OFFSET('Sanitation Data'!$H$11,0,10*ROW('Sanitation Data'!H81))),'Data Summary'!DH87="Yes"),OFFSET('Sanitation Data'!$H$11,0,10*ROW('Sanitation Data'!H81)),NA())</f>
        <v>#N/A</v>
      </c>
      <c r="AT87" s="96" t="e">
        <f ca="true">+IF(AND(ISNUMBER(OFFSET('Sanitation Data'!$H$12,0,10*ROW('Sanitation Data'!H81))),'Data Summary'!DI87="Yes"),OFFSET('Sanitation Data'!$H$12,0,10*ROW('Sanitation Data'!H81)),NA())</f>
        <v>#N/A</v>
      </c>
      <c r="AU87" s="96" t="e">
        <f ca="true">+IF(AND(ISNUMBER(OFFSET('Sanitation Data'!$I$4,0,10*ROW('Sanitation Data'!I81))),'Data Summary'!DJ87="Yes"),100-OFFSET('Sanitation Data'!$I$4,0,10*ROW('Sanitation Data'!I81)),NA())</f>
        <v>#N/A</v>
      </c>
      <c r="AV87" s="96" t="e">
        <f ca="true">+IF(AND(ISNUMBER(OFFSET('Sanitation Data'!$I$6,0,10*ROW('Sanitation Data'!I81))),'Data Summary'!DK87="Yes"),OFFSET('Sanitation Data'!$I$6,0,10*ROW('Sanitation Data'!I81)),NA())</f>
        <v>#N/A</v>
      </c>
      <c r="AW87" s="96" t="e">
        <f ca="true">+IF(AND(ISNUMBER(OFFSET('Sanitation Data'!$I$10,0,10*ROW('Sanitation Data'!I81))),'Data Summary'!DL87="Yes"),OFFSET('Sanitation Data'!$I$10,0,10*ROW('Sanitation Data'!I81)),NA())</f>
        <v>#N/A</v>
      </c>
      <c r="AX87" s="96" t="e">
        <f ca="true">+IF(AND(ISNUMBER(OFFSET('Sanitation Data'!$I$11,0,10*ROW('Sanitation Data'!I81))),'Data Summary'!DM87="Yes"),OFFSET('Sanitation Data'!$I$11,0,10*ROW('Sanitation Data'!I81)),NA())</f>
        <v>#N/A</v>
      </c>
      <c r="AY87" s="96" t="e">
        <f ca="true">+IF(AND(ISNUMBER(OFFSET('Sanitation Data'!$I$12,0,10*ROW('Sanitation Data'!I81))),'Data Summary'!DN87="Yes"),OFFSET('Sanitation Data'!$I$12,0,10*ROW('Sanitation Data'!I81)),NA())</f>
        <v>#N/A</v>
      </c>
      <c r="AZ87" s="97" t="e">
        <f ca="true">+IF(AND(ISNUMBER(OFFSET('Hygiene Data'!$D$5,0,10*ROW('Hygiene Data'!D81))),'Data Summary'!DO87="Yes"),OFFSET('Hygiene Data'!$D$5,0,10*ROW('Hygiene Data'!D81)),NA())</f>
        <v>#N/A</v>
      </c>
      <c r="BA87" s="97" t="e">
        <f ca="true">+IF(AND(ISNUMBER(OFFSET('Hygiene Data'!$D$7,0,10*ROW('Hygiene Data'!D81))),'Data Summary'!DP87="Yes"),OFFSET('Hygiene Data'!$D$7,0,10*ROW('Hygiene Data'!D81)),NA())</f>
        <v>#N/A</v>
      </c>
      <c r="BB87" s="97" t="e">
        <f ca="true">+IF(AND(ISNUMBER(OFFSET('Hygiene Data'!$D$9,0,10*ROW('Hygiene Data'!D81))),'Data Summary'!DQ87="Yes"),OFFSET('Hygiene Data'!$D$9,0,10*ROW('Hygiene Data'!D81)),NA())</f>
        <v>#N/A</v>
      </c>
      <c r="BC87" s="97" t="e">
        <f ca="true">+IF(AND(ISNUMBER(OFFSET('Hygiene Data'!$E$5,0,10*ROW('Hygiene Data'!E81))),'Data Summary'!DR87="Yes"),OFFSET('Hygiene Data'!$E$5,0,10*ROW('Hygiene Data'!E81)),NA())</f>
        <v>#N/A</v>
      </c>
      <c r="BD87" s="97" t="e">
        <f ca="true">+IF(AND(ISNUMBER(OFFSET('Hygiene Data'!$E$7,0,10*ROW('Hygiene Data'!E81))),'Data Summary'!DS87="Yes"),OFFSET('Hygiene Data'!$E$7,0,10*ROW('Hygiene Data'!E81)),NA())</f>
        <v>#N/A</v>
      </c>
      <c r="BE87" s="97" t="e">
        <f ca="true">+IF(AND(ISNUMBER(OFFSET('Hygiene Data'!$E$9,0,10*ROW('Hygiene Data'!E81))),'Data Summary'!DT87="Yes"),OFFSET('Hygiene Data'!$E$9,0,10*ROW('Hygiene Data'!E81)),NA())</f>
        <v>#N/A</v>
      </c>
      <c r="BF87" s="97" t="e">
        <f ca="true">+IF(AND(ISNUMBER(OFFSET('Hygiene Data'!$F$5,0,10*ROW('Hygiene Data'!F81))),'Data Summary'!DU87="Yes"),OFFSET('Hygiene Data'!$F$5,0,10*ROW('Hygiene Data'!F81)),NA())</f>
        <v>#N/A</v>
      </c>
      <c r="BG87" s="97" t="e">
        <f ca="true">+IF(AND(ISNUMBER(OFFSET('Hygiene Data'!$F$7,0,10*ROW('Hygiene Data'!F81))),'Data Summary'!DV87="Yes"),OFFSET('Hygiene Data'!$F$7,0,10*ROW('Hygiene Data'!F81)),NA())</f>
        <v>#N/A</v>
      </c>
      <c r="BH87" s="97" t="e">
        <f ca="true">+IF(AND(ISNUMBER(OFFSET('Hygiene Data'!$F$9,0,10*ROW('Hygiene Data'!F81))),'Data Summary'!DW87="Yes"),OFFSET('Hygiene Data'!$F$9,0,10*ROW('Hygiene Data'!F81)),NA())</f>
        <v>#N/A</v>
      </c>
      <c r="BI87" s="97" t="e">
        <f ca="true">+IF(AND(ISNUMBER(OFFSET('Hygiene Data'!$G$5,0,10*ROW('Hygiene Data'!G81))),'Data Summary'!DX87="Yes"),OFFSET('Hygiene Data'!$G$5,0,10*ROW('Hygiene Data'!G81)),NA())</f>
        <v>#N/A</v>
      </c>
      <c r="BJ87" s="97" t="e">
        <f ca="true">+IF(AND(ISNUMBER(OFFSET('Hygiene Data'!$G$7,0,10*ROW('Hygiene Data'!G81))),'Data Summary'!DY87="Yes"),OFFSET('Hygiene Data'!$G$7,0,10*ROW('Hygiene Data'!G81)),NA())</f>
        <v>#N/A</v>
      </c>
      <c r="BK87" s="97" t="e">
        <f ca="true">+IF(AND(ISNUMBER(OFFSET('Hygiene Data'!$G$9,0,10*ROW('Hygiene Data'!G81))),'Data Summary'!DZ87="Yes"),OFFSET('Hygiene Data'!$G$9,0,10*ROW('Hygiene Data'!G81)),NA())</f>
        <v>#N/A</v>
      </c>
      <c r="BL87" s="97" t="e">
        <f ca="true">+IF(AND(ISNUMBER(OFFSET('Hygiene Data'!$H$5,0,10*ROW('Hygiene Data'!H81))),'Data Summary'!EA87="Yes"),OFFSET('Hygiene Data'!$H$5,0,10*ROW('Hygiene Data'!H81)),NA())</f>
        <v>#N/A</v>
      </c>
      <c r="BM87" s="97" t="e">
        <f ca="true">+IF(AND(ISNUMBER(OFFSET('Hygiene Data'!$H$7,0,10*ROW('Hygiene Data'!H81))),'Data Summary'!EB87="Yes"),OFFSET('Hygiene Data'!$H$7,0,10*ROW('Hygiene Data'!H81)),NA())</f>
        <v>#N/A</v>
      </c>
      <c r="BN87" s="97" t="e">
        <f ca="true">+IF(AND(ISNUMBER(OFFSET('Hygiene Data'!$H$9,0,10*ROW('Hygiene Data'!H81))),'Data Summary'!EC87="Yes"),OFFSET('Hygiene Data'!$H$9,0,10*ROW('Hygiene Data'!H81)),NA())</f>
        <v>#N/A</v>
      </c>
      <c r="BO87" s="97" t="e">
        <f ca="true">+IF(AND(ISNUMBER(OFFSET('Hygiene Data'!$I$5,0,10*ROW('Hygiene Data'!I81))),'Data Summary'!ED87="Yes"),OFFSET('Hygiene Data'!$I$5,0,10*ROW('Hygiene Data'!I81)),NA())</f>
        <v>#N/A</v>
      </c>
      <c r="BP87" s="97" t="e">
        <f ca="true">+IF(AND(ISNUMBER(OFFSET('Hygiene Data'!$I$7,0,10*ROW('Hygiene Data'!I81))),'Data Summary'!EE87="Yes"),OFFSET('Hygiene Data'!$I$7,0,10*ROW('Hygiene Data'!I81)),NA())</f>
        <v>#N/A</v>
      </c>
      <c r="BQ87" s="97"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6" t="str">
        <f ca="true">+IF(ISTEXT('Data Summary'!B88),'Data Summary'!B88,"")</f>
        <v/>
      </c>
      <c r="C88" s="330" t="e">
        <f ca="true">+VALUE('Data Summary'!C88)</f>
        <v>#VALUE!</v>
      </c>
      <c r="D88" s="95" t="e">
        <f ca="true">+IF(AND(ISNUMBER(OFFSET('Water Data'!$D$4,0,10*ROW('Water Data'!D82))),'Data Summary'!BS88="Yes"),100-OFFSET('Water Data'!$D$4,0,10*ROW('Water Data'!D82)),NA())</f>
        <v>#N/A</v>
      </c>
      <c r="E88" s="95" t="e">
        <f ca="true">+IF(AND(ISNUMBER(OFFSET('Water Data'!$D$6,0,10*ROW('Water Data'!D82))),'Data Summary'!BT88="Yes"),OFFSET('Water Data'!$D$6,0,10*ROW('Water Data'!D82)),NA())</f>
        <v>#N/A</v>
      </c>
      <c r="F88" s="95" t="e">
        <f ca="true">+IF(AND(ISNUMBER(OFFSET('Water Data'!$D$9,0,10*ROW('Water Data'!D82))),'Data Summary'!BU88="Yes"),OFFSET('Water Data'!$D$9,0,10*ROW('Water Data'!D82)),NA())</f>
        <v>#N/A</v>
      </c>
      <c r="G88" s="95" t="e">
        <f ca="true">+IF(AND(ISNUMBER(OFFSET('Water Data'!$E$4,0,10*ROW('Water Data'!E82))),'Data Summary'!BV88="Yes"),100-OFFSET('Water Data'!$E$4,0,10*ROW('Water Data'!E82)),NA())</f>
        <v>#N/A</v>
      </c>
      <c r="H88" s="95" t="e">
        <f ca="true">+IF(AND(ISNUMBER(OFFSET('Water Data'!$E$6,0,10*ROW('Water Data'!E82))),'Data Summary'!BW88="Yes"),OFFSET('Water Data'!$E$6,0,10*ROW('Water Data'!E82)),NA())</f>
        <v>#N/A</v>
      </c>
      <c r="I88" s="95" t="e">
        <f ca="true">+IF(AND(ISNUMBER(OFFSET('Water Data'!$E$9,0,10*ROW('Water Data'!E82))),'Data Summary'!BX88="Yes"),OFFSET('Water Data'!$E$9,0,10*ROW('Water Data'!E82)),NA())</f>
        <v>#N/A</v>
      </c>
      <c r="J88" s="95" t="e">
        <f ca="true">+IF(AND(ISNUMBER(OFFSET('Water Data'!$F$4,0,10*ROW('Water Data'!F82))),'Data Summary'!BY88="Yes"),100-OFFSET('Water Data'!$F$4,0,10*ROW('Water Data'!F82)),NA())</f>
        <v>#N/A</v>
      </c>
      <c r="K88" s="95" t="e">
        <f ca="true">+IF(AND(ISNUMBER(OFFSET('Water Data'!$F$6,0,10*ROW('Water Data'!F82))),'Data Summary'!BZ88="Yes"),OFFSET('Water Data'!$F$6,0,10*ROW('Water Data'!F82)),NA())</f>
        <v>#N/A</v>
      </c>
      <c r="L88" s="95" t="e">
        <f ca="true">+IF(AND(ISNUMBER(OFFSET('Water Data'!$F$9,0,10*ROW('Water Data'!F82))),'Data Summary'!CA88="Yes"),OFFSET('Water Data'!$F$9,0,10*ROW('Water Data'!F82)),NA())</f>
        <v>#N/A</v>
      </c>
      <c r="M88" s="95" t="e">
        <f ca="true">+IF(AND(ISNUMBER(OFFSET('Water Data'!$G$4,0,10*ROW('Water Data'!G82))),'Data Summary'!CB88="Yes"),100-OFFSET('Water Data'!$G$4,0,10*ROW('Water Data'!G82)),NA())</f>
        <v>#N/A</v>
      </c>
      <c r="N88" s="95" t="e">
        <f ca="true">+IF(AND(ISNUMBER(OFFSET('Water Data'!$G$6,0,10*ROW('Water Data'!G82))),'Data Summary'!CC88="Yes"),OFFSET('Water Data'!$G$6,0,10*ROW('Water Data'!G82)),NA())</f>
        <v>#N/A</v>
      </c>
      <c r="O88" s="95" t="e">
        <f ca="true">+IF(AND(ISNUMBER(OFFSET('Water Data'!$G$9,0,10*ROW('Water Data'!G82))),'Data Summary'!CD88="Yes"),OFFSET('Water Data'!$G$9,0,10*ROW('Water Data'!G82)),NA())</f>
        <v>#N/A</v>
      </c>
      <c r="P88" s="95" t="e">
        <f ca="true">+IF(AND(ISNUMBER(OFFSET('Water Data'!$H$4,0,10*ROW('Water Data'!H82))),'Data Summary'!CE88="Yes"),100-OFFSET('Water Data'!$H$4,0,10*ROW('Water Data'!H82)),NA())</f>
        <v>#N/A</v>
      </c>
      <c r="Q88" s="95" t="e">
        <f ca="true">+IF(AND(ISNUMBER(OFFSET('Water Data'!$H$6,0,10*ROW('Water Data'!H82))),'Data Summary'!CF88="Yes"),OFFSET('Water Data'!$H$6,0,10*ROW('Water Data'!H82)),NA())</f>
        <v>#N/A</v>
      </c>
      <c r="R88" s="95" t="e">
        <f ca="true">+IF(AND(ISNUMBER(OFFSET('Water Data'!$H$9,0,10*ROW('Water Data'!H82))),'Data Summary'!CG88="Yes"),OFFSET('Water Data'!$H$9,0,10*ROW('Water Data'!H82)),NA())</f>
        <v>#N/A</v>
      </c>
      <c r="S88" s="95" t="e">
        <f ca="true">+IF(AND(ISNUMBER(OFFSET('Water Data'!$I$4,0,10*ROW('Water Data'!I82))),'Data Summary'!CH88="Yes"),100-OFFSET('Water Data'!$I$4,0,10*ROW('Water Data'!I82)),NA())</f>
        <v>#N/A</v>
      </c>
      <c r="T88" s="95" t="e">
        <f ca="true">+IF(AND(ISNUMBER(OFFSET('Water Data'!$I$6,0,10*ROW('Water Data'!I82))),'Data Summary'!CI88="Yes"),OFFSET('Water Data'!$I$6,0,10*ROW('Water Data'!I82)),NA())</f>
        <v>#N/A</v>
      </c>
      <c r="U88" s="95" t="e">
        <f ca="true">+IF(AND(ISNUMBER(OFFSET('Water Data'!$I$9,0,10*ROW('Water Data'!I82))),'Data Summary'!CJ88="Yes"),OFFSET('Water Data'!$I$9,0,10*ROW('Water Data'!I82)),NA())</f>
        <v>#N/A</v>
      </c>
      <c r="V88" s="96" t="e">
        <f ca="true">+IF(AND(ISNUMBER(OFFSET('Sanitation Data'!$D$4,0,10*ROW('Sanitation Data'!D82))),'Data Summary'!CK88="Yes"),100-OFFSET('Sanitation Data'!$D$4,0,10*ROW('Sanitation Data'!D82)),NA())</f>
        <v>#N/A</v>
      </c>
      <c r="W88" s="96" t="e">
        <f ca="true">+IF(AND(ISNUMBER(OFFSET('Sanitation Data'!$D$6,0,10*ROW('Sanitation Data'!D82))),'Data Summary'!CL88="Yes"),OFFSET('Sanitation Data'!$D$6,0,10*ROW('Sanitation Data'!D82)),NA())</f>
        <v>#N/A</v>
      </c>
      <c r="X88" s="96" t="e">
        <f ca="true">+IF(AND(ISNUMBER(OFFSET('Sanitation Data'!$D$10,0,10*ROW('Sanitation Data'!D82))),'Data Summary'!CM88="Yes"),OFFSET('Sanitation Data'!$D$10,0,10*ROW('Sanitation Data'!D82)),NA())</f>
        <v>#N/A</v>
      </c>
      <c r="Y88" s="96" t="e">
        <f ca="true">+IF(AND(ISNUMBER(OFFSET('Sanitation Data'!$D$11,0,10*ROW('Sanitation Data'!D82))),'Data Summary'!CN88="Yes"),OFFSET('Sanitation Data'!$D$11,0,10*ROW('Sanitation Data'!D82)),NA())</f>
        <v>#N/A</v>
      </c>
      <c r="Z88" s="96" t="e">
        <f ca="true">+IF(AND(ISNUMBER(OFFSET('Sanitation Data'!$D$12,0,10*ROW('Sanitation Data'!D82))),'Data Summary'!CO88="Yes"),OFFSET('Sanitation Data'!$D$12,0,10*ROW('Sanitation Data'!D82)),NA())</f>
        <v>#N/A</v>
      </c>
      <c r="AA88" s="96" t="e">
        <f ca="true">+IF(AND(ISNUMBER(OFFSET('Sanitation Data'!$E$4,0,10*ROW('Sanitation Data'!E82))),'Data Summary'!CP88="Yes"),100-OFFSET('Sanitation Data'!$E$4,0,10*ROW('Sanitation Data'!E82)),NA())</f>
        <v>#N/A</v>
      </c>
      <c r="AB88" s="96" t="e">
        <f ca="true">+IF(AND(ISNUMBER(OFFSET('Sanitation Data'!$E$6,0,10*ROW('Sanitation Data'!E82))),'Data Summary'!CQ88="Yes"),OFFSET('Sanitation Data'!$E$6,0,10*ROW('Sanitation Data'!E82)),NA())</f>
        <v>#N/A</v>
      </c>
      <c r="AC88" s="96" t="e">
        <f ca="true">+IF(AND(ISNUMBER(OFFSET('Sanitation Data'!$E$10,0,10*ROW('Sanitation Data'!E82))),'Data Summary'!CR88="Yes"),OFFSET('Sanitation Data'!$E$10,0,10*ROW('Sanitation Data'!E82)),NA())</f>
        <v>#N/A</v>
      </c>
      <c r="AD88" s="96" t="e">
        <f ca="true">+IF(AND(ISNUMBER(OFFSET('Sanitation Data'!$E$11,0,10*ROW('Sanitation Data'!E82))),'Data Summary'!CS88="Yes"),OFFSET('Sanitation Data'!$E$11,0,10*ROW('Sanitation Data'!E82)),NA())</f>
        <v>#N/A</v>
      </c>
      <c r="AE88" s="96" t="e">
        <f ca="true">+IF(AND(ISNUMBER(OFFSET('Sanitation Data'!$E$12,0,10*ROW('Sanitation Data'!E82))),'Data Summary'!CT88="Yes"),OFFSET('Sanitation Data'!$E$12,0,10*ROW('Sanitation Data'!E82)),NA())</f>
        <v>#N/A</v>
      </c>
      <c r="AF88" s="96" t="e">
        <f ca="true">+IF(AND(ISNUMBER(OFFSET('Sanitation Data'!$F$4,0,10*ROW('Sanitation Data'!F82))),'Data Summary'!CU88="Yes"),100-OFFSET('Sanitation Data'!$F$4,0,10*ROW('Sanitation Data'!F82)),NA())</f>
        <v>#N/A</v>
      </c>
      <c r="AG88" s="96" t="e">
        <f ca="true">+IF(AND(ISNUMBER(OFFSET('Sanitation Data'!$F$6,0,10*ROW('Sanitation Data'!F82))),'Data Summary'!CV88="Yes"),OFFSET('Sanitation Data'!$F$6,0,10*ROW('Sanitation Data'!F82)),NA())</f>
        <v>#N/A</v>
      </c>
      <c r="AH88" s="96" t="e">
        <f ca="true">+IF(AND(ISNUMBER(OFFSET('Sanitation Data'!$F$10,0,10*ROW('Sanitation Data'!F82))),'Data Summary'!CW88="Yes"),OFFSET('Sanitation Data'!$F$10,0,10*ROW('Sanitation Data'!F82)),NA())</f>
        <v>#N/A</v>
      </c>
      <c r="AI88" s="96" t="e">
        <f ca="true">+IF(AND(ISNUMBER(OFFSET('Sanitation Data'!$F$11,0,10*ROW('Sanitation Data'!F82))),'Data Summary'!CX88="Yes"),OFFSET('Sanitation Data'!$F$11,0,10*ROW('Sanitation Data'!F82)),NA())</f>
        <v>#N/A</v>
      </c>
      <c r="AJ88" s="96" t="e">
        <f ca="true">+IF(AND(ISNUMBER(OFFSET('Sanitation Data'!$F$12,0,10*ROW('Sanitation Data'!F82))),'Data Summary'!CY88="Yes"),OFFSET('Sanitation Data'!$F$12,0,10*ROW('Sanitation Data'!F82)),NA())</f>
        <v>#N/A</v>
      </c>
      <c r="AK88" s="96" t="e">
        <f ca="true">+IF(AND(ISNUMBER(OFFSET('Sanitation Data'!$G$4,0,10*ROW('Sanitation Data'!G82))),'Data Summary'!CZ88="Yes"),100-OFFSET('Sanitation Data'!$G$4,0,10*ROW('Sanitation Data'!G82)),NA())</f>
        <v>#N/A</v>
      </c>
      <c r="AL88" s="96" t="e">
        <f ca="true">+IF(AND(ISNUMBER(OFFSET('Sanitation Data'!$G$6,0,10*ROW('Sanitation Data'!G82))),'Data Summary'!DA88="Yes"),OFFSET('Sanitation Data'!$G$6,0,10*ROW('Sanitation Data'!G82)),NA())</f>
        <v>#N/A</v>
      </c>
      <c r="AM88" s="96" t="e">
        <f ca="true">+IF(AND(ISNUMBER(OFFSET('Sanitation Data'!$G$10,0,10*ROW('Sanitation Data'!G82))),'Data Summary'!DB88="Yes"),OFFSET('Sanitation Data'!$G$10,0,10*ROW('Sanitation Data'!G82)),NA())</f>
        <v>#N/A</v>
      </c>
      <c r="AN88" s="96" t="e">
        <f ca="true">+IF(AND(ISNUMBER(OFFSET('Sanitation Data'!$G$11,0,10*ROW('Sanitation Data'!G82))),'Data Summary'!DC88="Yes"),OFFSET('Sanitation Data'!$G$11,0,10*ROW('Sanitation Data'!G82)),NA())</f>
        <v>#N/A</v>
      </c>
      <c r="AO88" s="96" t="e">
        <f ca="true">+IF(AND(ISNUMBER(OFFSET('Sanitation Data'!$G$12,0,10*ROW('Sanitation Data'!G82))),'Data Summary'!DD88="Yes"),OFFSET('Sanitation Data'!$G$12,0,10*ROW('Sanitation Data'!G82)),NA())</f>
        <v>#N/A</v>
      </c>
      <c r="AP88" s="96" t="e">
        <f ca="true">+IF(AND(ISNUMBER(OFFSET('Sanitation Data'!$H$4,0,10*ROW('Sanitation Data'!H82))),'Data Summary'!DE88="Yes"),100-OFFSET('Sanitation Data'!$H$4,0,10*ROW('Sanitation Data'!H82)),NA())</f>
        <v>#N/A</v>
      </c>
      <c r="AQ88" s="96" t="e">
        <f ca="true">+IF(AND(ISNUMBER(OFFSET('Sanitation Data'!$H$6,0,10*ROW('Sanitation Data'!H82))),'Data Summary'!DF88="Yes"),OFFSET('Sanitation Data'!$H$6,0,10*ROW('Sanitation Data'!H82)),NA())</f>
        <v>#N/A</v>
      </c>
      <c r="AR88" s="96" t="e">
        <f ca="true">+IF(AND(ISNUMBER(OFFSET('Sanitation Data'!$H$10,0,10*ROW('Sanitation Data'!H82))),'Data Summary'!DG88="Yes"),OFFSET('Sanitation Data'!$H$10,0,10*ROW('Sanitation Data'!H82)),NA())</f>
        <v>#N/A</v>
      </c>
      <c r="AS88" s="96" t="e">
        <f ca="true">+IF(AND(ISNUMBER(OFFSET('Sanitation Data'!$H$11,0,10*ROW('Sanitation Data'!H82))),'Data Summary'!DH88="Yes"),OFFSET('Sanitation Data'!$H$11,0,10*ROW('Sanitation Data'!H82)),NA())</f>
        <v>#N/A</v>
      </c>
      <c r="AT88" s="96" t="e">
        <f ca="true">+IF(AND(ISNUMBER(OFFSET('Sanitation Data'!$H$12,0,10*ROW('Sanitation Data'!H82))),'Data Summary'!DI88="Yes"),OFFSET('Sanitation Data'!$H$12,0,10*ROW('Sanitation Data'!H82)),NA())</f>
        <v>#N/A</v>
      </c>
      <c r="AU88" s="96" t="e">
        <f ca="true">+IF(AND(ISNUMBER(OFFSET('Sanitation Data'!$I$4,0,10*ROW('Sanitation Data'!I82))),'Data Summary'!DJ88="Yes"),100-OFFSET('Sanitation Data'!$I$4,0,10*ROW('Sanitation Data'!I82)),NA())</f>
        <v>#N/A</v>
      </c>
      <c r="AV88" s="96" t="e">
        <f ca="true">+IF(AND(ISNUMBER(OFFSET('Sanitation Data'!$I$6,0,10*ROW('Sanitation Data'!I82))),'Data Summary'!DK88="Yes"),OFFSET('Sanitation Data'!$I$6,0,10*ROW('Sanitation Data'!I82)),NA())</f>
        <v>#N/A</v>
      </c>
      <c r="AW88" s="96" t="e">
        <f ca="true">+IF(AND(ISNUMBER(OFFSET('Sanitation Data'!$I$10,0,10*ROW('Sanitation Data'!I82))),'Data Summary'!DL88="Yes"),OFFSET('Sanitation Data'!$I$10,0,10*ROW('Sanitation Data'!I82)),NA())</f>
        <v>#N/A</v>
      </c>
      <c r="AX88" s="96" t="e">
        <f ca="true">+IF(AND(ISNUMBER(OFFSET('Sanitation Data'!$I$11,0,10*ROW('Sanitation Data'!I82))),'Data Summary'!DM88="Yes"),OFFSET('Sanitation Data'!$I$11,0,10*ROW('Sanitation Data'!I82)),NA())</f>
        <v>#N/A</v>
      </c>
      <c r="AY88" s="96" t="e">
        <f ca="true">+IF(AND(ISNUMBER(OFFSET('Sanitation Data'!$I$12,0,10*ROW('Sanitation Data'!I82))),'Data Summary'!DN88="Yes"),OFFSET('Sanitation Data'!$I$12,0,10*ROW('Sanitation Data'!I82)),NA())</f>
        <v>#N/A</v>
      </c>
      <c r="AZ88" s="97" t="e">
        <f ca="true">+IF(AND(ISNUMBER(OFFSET('Hygiene Data'!$D$5,0,10*ROW('Hygiene Data'!D82))),'Data Summary'!DO88="Yes"),OFFSET('Hygiene Data'!$D$5,0,10*ROW('Hygiene Data'!D82)),NA())</f>
        <v>#N/A</v>
      </c>
      <c r="BA88" s="97" t="e">
        <f ca="true">+IF(AND(ISNUMBER(OFFSET('Hygiene Data'!$D$7,0,10*ROW('Hygiene Data'!D82))),'Data Summary'!DP88="Yes"),OFFSET('Hygiene Data'!$D$7,0,10*ROW('Hygiene Data'!D82)),NA())</f>
        <v>#N/A</v>
      </c>
      <c r="BB88" s="97" t="e">
        <f ca="true">+IF(AND(ISNUMBER(OFFSET('Hygiene Data'!$D$9,0,10*ROW('Hygiene Data'!D82))),'Data Summary'!DQ88="Yes"),OFFSET('Hygiene Data'!$D$9,0,10*ROW('Hygiene Data'!D82)),NA())</f>
        <v>#N/A</v>
      </c>
      <c r="BC88" s="97" t="e">
        <f ca="true">+IF(AND(ISNUMBER(OFFSET('Hygiene Data'!$E$5,0,10*ROW('Hygiene Data'!E82))),'Data Summary'!DR88="Yes"),OFFSET('Hygiene Data'!$E$5,0,10*ROW('Hygiene Data'!E82)),NA())</f>
        <v>#N/A</v>
      </c>
      <c r="BD88" s="97" t="e">
        <f ca="true">+IF(AND(ISNUMBER(OFFSET('Hygiene Data'!$E$7,0,10*ROW('Hygiene Data'!E82))),'Data Summary'!DS88="Yes"),OFFSET('Hygiene Data'!$E$7,0,10*ROW('Hygiene Data'!E82)),NA())</f>
        <v>#N/A</v>
      </c>
      <c r="BE88" s="97" t="e">
        <f ca="true">+IF(AND(ISNUMBER(OFFSET('Hygiene Data'!$E$9,0,10*ROW('Hygiene Data'!E82))),'Data Summary'!DT88="Yes"),OFFSET('Hygiene Data'!$E$9,0,10*ROW('Hygiene Data'!E82)),NA())</f>
        <v>#N/A</v>
      </c>
      <c r="BF88" s="97" t="e">
        <f ca="true">+IF(AND(ISNUMBER(OFFSET('Hygiene Data'!$F$5,0,10*ROW('Hygiene Data'!F82))),'Data Summary'!DU88="Yes"),OFFSET('Hygiene Data'!$F$5,0,10*ROW('Hygiene Data'!F82)),NA())</f>
        <v>#N/A</v>
      </c>
      <c r="BG88" s="97" t="e">
        <f ca="true">+IF(AND(ISNUMBER(OFFSET('Hygiene Data'!$F$7,0,10*ROW('Hygiene Data'!F82))),'Data Summary'!DV88="Yes"),OFFSET('Hygiene Data'!$F$7,0,10*ROW('Hygiene Data'!F82)),NA())</f>
        <v>#N/A</v>
      </c>
      <c r="BH88" s="97" t="e">
        <f ca="true">+IF(AND(ISNUMBER(OFFSET('Hygiene Data'!$F$9,0,10*ROW('Hygiene Data'!F82))),'Data Summary'!DW88="Yes"),OFFSET('Hygiene Data'!$F$9,0,10*ROW('Hygiene Data'!F82)),NA())</f>
        <v>#N/A</v>
      </c>
      <c r="BI88" s="97" t="e">
        <f ca="true">+IF(AND(ISNUMBER(OFFSET('Hygiene Data'!$G$5,0,10*ROW('Hygiene Data'!G82))),'Data Summary'!DX88="Yes"),OFFSET('Hygiene Data'!$G$5,0,10*ROW('Hygiene Data'!G82)),NA())</f>
        <v>#N/A</v>
      </c>
      <c r="BJ88" s="97" t="e">
        <f ca="true">+IF(AND(ISNUMBER(OFFSET('Hygiene Data'!$G$7,0,10*ROW('Hygiene Data'!G82))),'Data Summary'!DY88="Yes"),OFFSET('Hygiene Data'!$G$7,0,10*ROW('Hygiene Data'!G82)),NA())</f>
        <v>#N/A</v>
      </c>
      <c r="BK88" s="97" t="e">
        <f ca="true">+IF(AND(ISNUMBER(OFFSET('Hygiene Data'!$G$9,0,10*ROW('Hygiene Data'!G82))),'Data Summary'!DZ88="Yes"),OFFSET('Hygiene Data'!$G$9,0,10*ROW('Hygiene Data'!G82)),NA())</f>
        <v>#N/A</v>
      </c>
      <c r="BL88" s="97" t="e">
        <f ca="true">+IF(AND(ISNUMBER(OFFSET('Hygiene Data'!$H$5,0,10*ROW('Hygiene Data'!H82))),'Data Summary'!EA88="Yes"),OFFSET('Hygiene Data'!$H$5,0,10*ROW('Hygiene Data'!H82)),NA())</f>
        <v>#N/A</v>
      </c>
      <c r="BM88" s="97" t="e">
        <f ca="true">+IF(AND(ISNUMBER(OFFSET('Hygiene Data'!$H$7,0,10*ROW('Hygiene Data'!H82))),'Data Summary'!EB88="Yes"),OFFSET('Hygiene Data'!$H$7,0,10*ROW('Hygiene Data'!H82)),NA())</f>
        <v>#N/A</v>
      </c>
      <c r="BN88" s="97" t="e">
        <f ca="true">+IF(AND(ISNUMBER(OFFSET('Hygiene Data'!$H$9,0,10*ROW('Hygiene Data'!H82))),'Data Summary'!EC88="Yes"),OFFSET('Hygiene Data'!$H$9,0,10*ROW('Hygiene Data'!H82)),NA())</f>
        <v>#N/A</v>
      </c>
      <c r="BO88" s="97" t="e">
        <f ca="true">+IF(AND(ISNUMBER(OFFSET('Hygiene Data'!$I$5,0,10*ROW('Hygiene Data'!I82))),'Data Summary'!ED88="Yes"),OFFSET('Hygiene Data'!$I$5,0,10*ROW('Hygiene Data'!I82)),NA())</f>
        <v>#N/A</v>
      </c>
      <c r="BP88" s="97" t="e">
        <f ca="true">+IF(AND(ISNUMBER(OFFSET('Hygiene Data'!$I$7,0,10*ROW('Hygiene Data'!I82))),'Data Summary'!EE88="Yes"),OFFSET('Hygiene Data'!$I$7,0,10*ROW('Hygiene Data'!I82)),NA())</f>
        <v>#N/A</v>
      </c>
      <c r="BQ88" s="97"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6" t="str">
        <f ca="true">+IF(ISTEXT('Data Summary'!B89),'Data Summary'!B89,"")</f>
        <v/>
      </c>
      <c r="C89" s="330" t="e">
        <f ca="true">+VALUE('Data Summary'!C89)</f>
        <v>#VALUE!</v>
      </c>
      <c r="D89" s="95" t="e">
        <f ca="true">+IF(AND(ISNUMBER(OFFSET('Water Data'!$D$4,0,10*ROW('Water Data'!D83))),'Data Summary'!BS89="Yes"),100-OFFSET('Water Data'!$D$4,0,10*ROW('Water Data'!D83)),NA())</f>
        <v>#N/A</v>
      </c>
      <c r="E89" s="95" t="e">
        <f ca="true">+IF(AND(ISNUMBER(OFFSET('Water Data'!$D$6,0,10*ROW('Water Data'!D83))),'Data Summary'!BT89="Yes"),OFFSET('Water Data'!$D$6,0,10*ROW('Water Data'!D83)),NA())</f>
        <v>#N/A</v>
      </c>
      <c r="F89" s="95" t="e">
        <f ca="true">+IF(AND(ISNUMBER(OFFSET('Water Data'!$D$9,0,10*ROW('Water Data'!D83))),'Data Summary'!BU89="Yes"),OFFSET('Water Data'!$D$9,0,10*ROW('Water Data'!D83)),NA())</f>
        <v>#N/A</v>
      </c>
      <c r="G89" s="95" t="e">
        <f ca="true">+IF(AND(ISNUMBER(OFFSET('Water Data'!$E$4,0,10*ROW('Water Data'!E83))),'Data Summary'!BV89="Yes"),100-OFFSET('Water Data'!$E$4,0,10*ROW('Water Data'!E83)),NA())</f>
        <v>#N/A</v>
      </c>
      <c r="H89" s="95" t="e">
        <f ca="true">+IF(AND(ISNUMBER(OFFSET('Water Data'!$E$6,0,10*ROW('Water Data'!E83))),'Data Summary'!BW89="Yes"),OFFSET('Water Data'!$E$6,0,10*ROW('Water Data'!E83)),NA())</f>
        <v>#N/A</v>
      </c>
      <c r="I89" s="95" t="e">
        <f ca="true">+IF(AND(ISNUMBER(OFFSET('Water Data'!$E$9,0,10*ROW('Water Data'!E83))),'Data Summary'!BX89="Yes"),OFFSET('Water Data'!$E$9,0,10*ROW('Water Data'!E83)),NA())</f>
        <v>#N/A</v>
      </c>
      <c r="J89" s="95" t="e">
        <f ca="true">+IF(AND(ISNUMBER(OFFSET('Water Data'!$F$4,0,10*ROW('Water Data'!F83))),'Data Summary'!BY89="Yes"),100-OFFSET('Water Data'!$F$4,0,10*ROW('Water Data'!F83)),NA())</f>
        <v>#N/A</v>
      </c>
      <c r="K89" s="95" t="e">
        <f ca="true">+IF(AND(ISNUMBER(OFFSET('Water Data'!$F$6,0,10*ROW('Water Data'!F83))),'Data Summary'!BZ89="Yes"),OFFSET('Water Data'!$F$6,0,10*ROW('Water Data'!F83)),NA())</f>
        <v>#N/A</v>
      </c>
      <c r="L89" s="95" t="e">
        <f ca="true">+IF(AND(ISNUMBER(OFFSET('Water Data'!$F$9,0,10*ROW('Water Data'!F83))),'Data Summary'!CA89="Yes"),OFFSET('Water Data'!$F$9,0,10*ROW('Water Data'!F83)),NA())</f>
        <v>#N/A</v>
      </c>
      <c r="M89" s="95" t="e">
        <f ca="true">+IF(AND(ISNUMBER(OFFSET('Water Data'!$G$4,0,10*ROW('Water Data'!G83))),'Data Summary'!CB89="Yes"),100-OFFSET('Water Data'!$G$4,0,10*ROW('Water Data'!G83)),NA())</f>
        <v>#N/A</v>
      </c>
      <c r="N89" s="95" t="e">
        <f ca="true">+IF(AND(ISNUMBER(OFFSET('Water Data'!$G$6,0,10*ROW('Water Data'!G83))),'Data Summary'!CC89="Yes"),OFFSET('Water Data'!$G$6,0,10*ROW('Water Data'!G83)),NA())</f>
        <v>#N/A</v>
      </c>
      <c r="O89" s="95" t="e">
        <f ca="true">+IF(AND(ISNUMBER(OFFSET('Water Data'!$G$9,0,10*ROW('Water Data'!G83))),'Data Summary'!CD89="Yes"),OFFSET('Water Data'!$G$9,0,10*ROW('Water Data'!G83)),NA())</f>
        <v>#N/A</v>
      </c>
      <c r="P89" s="95" t="e">
        <f ca="true">+IF(AND(ISNUMBER(OFFSET('Water Data'!$H$4,0,10*ROW('Water Data'!H83))),'Data Summary'!CE89="Yes"),100-OFFSET('Water Data'!$H$4,0,10*ROW('Water Data'!H83)),NA())</f>
        <v>#N/A</v>
      </c>
      <c r="Q89" s="95" t="e">
        <f ca="true">+IF(AND(ISNUMBER(OFFSET('Water Data'!$H$6,0,10*ROW('Water Data'!H83))),'Data Summary'!CF89="Yes"),OFFSET('Water Data'!$H$6,0,10*ROW('Water Data'!H83)),NA())</f>
        <v>#N/A</v>
      </c>
      <c r="R89" s="95" t="e">
        <f ca="true">+IF(AND(ISNUMBER(OFFSET('Water Data'!$H$9,0,10*ROW('Water Data'!H83))),'Data Summary'!CG89="Yes"),OFFSET('Water Data'!$H$9,0,10*ROW('Water Data'!H83)),NA())</f>
        <v>#N/A</v>
      </c>
      <c r="S89" s="95" t="e">
        <f ca="true">+IF(AND(ISNUMBER(OFFSET('Water Data'!$I$4,0,10*ROW('Water Data'!I83))),'Data Summary'!CH89="Yes"),100-OFFSET('Water Data'!$I$4,0,10*ROW('Water Data'!I83)),NA())</f>
        <v>#N/A</v>
      </c>
      <c r="T89" s="95" t="e">
        <f ca="true">+IF(AND(ISNUMBER(OFFSET('Water Data'!$I$6,0,10*ROW('Water Data'!I83))),'Data Summary'!CI89="Yes"),OFFSET('Water Data'!$I$6,0,10*ROW('Water Data'!I83)),NA())</f>
        <v>#N/A</v>
      </c>
      <c r="U89" s="95" t="e">
        <f ca="true">+IF(AND(ISNUMBER(OFFSET('Water Data'!$I$9,0,10*ROW('Water Data'!I83))),'Data Summary'!CJ89="Yes"),OFFSET('Water Data'!$I$9,0,10*ROW('Water Data'!I83)),NA())</f>
        <v>#N/A</v>
      </c>
      <c r="V89" s="96" t="e">
        <f ca="true">+IF(AND(ISNUMBER(OFFSET('Sanitation Data'!$D$4,0,10*ROW('Sanitation Data'!D83))),'Data Summary'!CK89="Yes"),100-OFFSET('Sanitation Data'!$D$4,0,10*ROW('Sanitation Data'!D83)),NA())</f>
        <v>#N/A</v>
      </c>
      <c r="W89" s="96" t="e">
        <f ca="true">+IF(AND(ISNUMBER(OFFSET('Sanitation Data'!$D$6,0,10*ROW('Sanitation Data'!D83))),'Data Summary'!CL89="Yes"),OFFSET('Sanitation Data'!$D$6,0,10*ROW('Sanitation Data'!D83)),NA())</f>
        <v>#N/A</v>
      </c>
      <c r="X89" s="96" t="e">
        <f ca="true">+IF(AND(ISNUMBER(OFFSET('Sanitation Data'!$D$10,0,10*ROW('Sanitation Data'!D83))),'Data Summary'!CM89="Yes"),OFFSET('Sanitation Data'!$D$10,0,10*ROW('Sanitation Data'!D83)),NA())</f>
        <v>#N/A</v>
      </c>
      <c r="Y89" s="96" t="e">
        <f ca="true">+IF(AND(ISNUMBER(OFFSET('Sanitation Data'!$D$11,0,10*ROW('Sanitation Data'!D83))),'Data Summary'!CN89="Yes"),OFFSET('Sanitation Data'!$D$11,0,10*ROW('Sanitation Data'!D83)),NA())</f>
        <v>#N/A</v>
      </c>
      <c r="Z89" s="96" t="e">
        <f ca="true">+IF(AND(ISNUMBER(OFFSET('Sanitation Data'!$D$12,0,10*ROW('Sanitation Data'!D83))),'Data Summary'!CO89="Yes"),OFFSET('Sanitation Data'!$D$12,0,10*ROW('Sanitation Data'!D83)),NA())</f>
        <v>#N/A</v>
      </c>
      <c r="AA89" s="96" t="e">
        <f ca="true">+IF(AND(ISNUMBER(OFFSET('Sanitation Data'!$E$4,0,10*ROW('Sanitation Data'!E83))),'Data Summary'!CP89="Yes"),100-OFFSET('Sanitation Data'!$E$4,0,10*ROW('Sanitation Data'!E83)),NA())</f>
        <v>#N/A</v>
      </c>
      <c r="AB89" s="96" t="e">
        <f ca="true">+IF(AND(ISNUMBER(OFFSET('Sanitation Data'!$E$6,0,10*ROW('Sanitation Data'!E83))),'Data Summary'!CQ89="Yes"),OFFSET('Sanitation Data'!$E$6,0,10*ROW('Sanitation Data'!E83)),NA())</f>
        <v>#N/A</v>
      </c>
      <c r="AC89" s="96" t="e">
        <f ca="true">+IF(AND(ISNUMBER(OFFSET('Sanitation Data'!$E$10,0,10*ROW('Sanitation Data'!E83))),'Data Summary'!CR89="Yes"),OFFSET('Sanitation Data'!$E$10,0,10*ROW('Sanitation Data'!E83)),NA())</f>
        <v>#N/A</v>
      </c>
      <c r="AD89" s="96" t="e">
        <f ca="true">+IF(AND(ISNUMBER(OFFSET('Sanitation Data'!$E$11,0,10*ROW('Sanitation Data'!E83))),'Data Summary'!CS89="Yes"),OFFSET('Sanitation Data'!$E$11,0,10*ROW('Sanitation Data'!E83)),NA())</f>
        <v>#N/A</v>
      </c>
      <c r="AE89" s="96" t="e">
        <f ca="true">+IF(AND(ISNUMBER(OFFSET('Sanitation Data'!$E$12,0,10*ROW('Sanitation Data'!E83))),'Data Summary'!CT89="Yes"),OFFSET('Sanitation Data'!$E$12,0,10*ROW('Sanitation Data'!E83)),NA())</f>
        <v>#N/A</v>
      </c>
      <c r="AF89" s="96" t="e">
        <f ca="true">+IF(AND(ISNUMBER(OFFSET('Sanitation Data'!$F$4,0,10*ROW('Sanitation Data'!F83))),'Data Summary'!CU89="Yes"),100-OFFSET('Sanitation Data'!$F$4,0,10*ROW('Sanitation Data'!F83)),NA())</f>
        <v>#N/A</v>
      </c>
      <c r="AG89" s="96" t="e">
        <f ca="true">+IF(AND(ISNUMBER(OFFSET('Sanitation Data'!$F$6,0,10*ROW('Sanitation Data'!F83))),'Data Summary'!CV89="Yes"),OFFSET('Sanitation Data'!$F$6,0,10*ROW('Sanitation Data'!F83)),NA())</f>
        <v>#N/A</v>
      </c>
      <c r="AH89" s="96" t="e">
        <f ca="true">+IF(AND(ISNUMBER(OFFSET('Sanitation Data'!$F$10,0,10*ROW('Sanitation Data'!F83))),'Data Summary'!CW89="Yes"),OFFSET('Sanitation Data'!$F$10,0,10*ROW('Sanitation Data'!F83)),NA())</f>
        <v>#N/A</v>
      </c>
      <c r="AI89" s="96" t="e">
        <f ca="true">+IF(AND(ISNUMBER(OFFSET('Sanitation Data'!$F$11,0,10*ROW('Sanitation Data'!F83))),'Data Summary'!CX89="Yes"),OFFSET('Sanitation Data'!$F$11,0,10*ROW('Sanitation Data'!F83)),NA())</f>
        <v>#N/A</v>
      </c>
      <c r="AJ89" s="96" t="e">
        <f ca="true">+IF(AND(ISNUMBER(OFFSET('Sanitation Data'!$F$12,0,10*ROW('Sanitation Data'!F83))),'Data Summary'!CY89="Yes"),OFFSET('Sanitation Data'!$F$12,0,10*ROW('Sanitation Data'!F83)),NA())</f>
        <v>#N/A</v>
      </c>
      <c r="AK89" s="96" t="e">
        <f ca="true">+IF(AND(ISNUMBER(OFFSET('Sanitation Data'!$G$4,0,10*ROW('Sanitation Data'!G83))),'Data Summary'!CZ89="Yes"),100-OFFSET('Sanitation Data'!$G$4,0,10*ROW('Sanitation Data'!G83)),NA())</f>
        <v>#N/A</v>
      </c>
      <c r="AL89" s="96" t="e">
        <f ca="true">+IF(AND(ISNUMBER(OFFSET('Sanitation Data'!$G$6,0,10*ROW('Sanitation Data'!G83))),'Data Summary'!DA89="Yes"),OFFSET('Sanitation Data'!$G$6,0,10*ROW('Sanitation Data'!G83)),NA())</f>
        <v>#N/A</v>
      </c>
      <c r="AM89" s="96" t="e">
        <f ca="true">+IF(AND(ISNUMBER(OFFSET('Sanitation Data'!$G$10,0,10*ROW('Sanitation Data'!G83))),'Data Summary'!DB89="Yes"),OFFSET('Sanitation Data'!$G$10,0,10*ROW('Sanitation Data'!G83)),NA())</f>
        <v>#N/A</v>
      </c>
      <c r="AN89" s="96" t="e">
        <f ca="true">+IF(AND(ISNUMBER(OFFSET('Sanitation Data'!$G$11,0,10*ROW('Sanitation Data'!G83))),'Data Summary'!DC89="Yes"),OFFSET('Sanitation Data'!$G$11,0,10*ROW('Sanitation Data'!G83)),NA())</f>
        <v>#N/A</v>
      </c>
      <c r="AO89" s="96" t="e">
        <f ca="true">+IF(AND(ISNUMBER(OFFSET('Sanitation Data'!$G$12,0,10*ROW('Sanitation Data'!G83))),'Data Summary'!DD89="Yes"),OFFSET('Sanitation Data'!$G$12,0,10*ROW('Sanitation Data'!G83)),NA())</f>
        <v>#N/A</v>
      </c>
      <c r="AP89" s="96" t="e">
        <f ca="true">+IF(AND(ISNUMBER(OFFSET('Sanitation Data'!$H$4,0,10*ROW('Sanitation Data'!H83))),'Data Summary'!DE89="Yes"),100-OFFSET('Sanitation Data'!$H$4,0,10*ROW('Sanitation Data'!H83)),NA())</f>
        <v>#N/A</v>
      </c>
      <c r="AQ89" s="96" t="e">
        <f ca="true">+IF(AND(ISNUMBER(OFFSET('Sanitation Data'!$H$6,0,10*ROW('Sanitation Data'!H83))),'Data Summary'!DF89="Yes"),OFFSET('Sanitation Data'!$H$6,0,10*ROW('Sanitation Data'!H83)),NA())</f>
        <v>#N/A</v>
      </c>
      <c r="AR89" s="96" t="e">
        <f ca="true">+IF(AND(ISNUMBER(OFFSET('Sanitation Data'!$H$10,0,10*ROW('Sanitation Data'!H83))),'Data Summary'!DG89="Yes"),OFFSET('Sanitation Data'!$H$10,0,10*ROW('Sanitation Data'!H83)),NA())</f>
        <v>#N/A</v>
      </c>
      <c r="AS89" s="96" t="e">
        <f ca="true">+IF(AND(ISNUMBER(OFFSET('Sanitation Data'!$H$11,0,10*ROW('Sanitation Data'!H83))),'Data Summary'!DH89="Yes"),OFFSET('Sanitation Data'!$H$11,0,10*ROW('Sanitation Data'!H83)),NA())</f>
        <v>#N/A</v>
      </c>
      <c r="AT89" s="96" t="e">
        <f ca="true">+IF(AND(ISNUMBER(OFFSET('Sanitation Data'!$H$12,0,10*ROW('Sanitation Data'!H83))),'Data Summary'!DI89="Yes"),OFFSET('Sanitation Data'!$H$12,0,10*ROW('Sanitation Data'!H83)),NA())</f>
        <v>#N/A</v>
      </c>
      <c r="AU89" s="96" t="e">
        <f ca="true">+IF(AND(ISNUMBER(OFFSET('Sanitation Data'!$I$4,0,10*ROW('Sanitation Data'!I83))),'Data Summary'!DJ89="Yes"),100-OFFSET('Sanitation Data'!$I$4,0,10*ROW('Sanitation Data'!I83)),NA())</f>
        <v>#N/A</v>
      </c>
      <c r="AV89" s="96" t="e">
        <f ca="true">+IF(AND(ISNUMBER(OFFSET('Sanitation Data'!$I$6,0,10*ROW('Sanitation Data'!I83))),'Data Summary'!DK89="Yes"),OFFSET('Sanitation Data'!$I$6,0,10*ROW('Sanitation Data'!I83)),NA())</f>
        <v>#N/A</v>
      </c>
      <c r="AW89" s="96" t="e">
        <f ca="true">+IF(AND(ISNUMBER(OFFSET('Sanitation Data'!$I$10,0,10*ROW('Sanitation Data'!I83))),'Data Summary'!DL89="Yes"),OFFSET('Sanitation Data'!$I$10,0,10*ROW('Sanitation Data'!I83)),NA())</f>
        <v>#N/A</v>
      </c>
      <c r="AX89" s="96" t="e">
        <f ca="true">+IF(AND(ISNUMBER(OFFSET('Sanitation Data'!$I$11,0,10*ROW('Sanitation Data'!I83))),'Data Summary'!DM89="Yes"),OFFSET('Sanitation Data'!$I$11,0,10*ROW('Sanitation Data'!I83)),NA())</f>
        <v>#N/A</v>
      </c>
      <c r="AY89" s="96" t="e">
        <f ca="true">+IF(AND(ISNUMBER(OFFSET('Sanitation Data'!$I$12,0,10*ROW('Sanitation Data'!I83))),'Data Summary'!DN89="Yes"),OFFSET('Sanitation Data'!$I$12,0,10*ROW('Sanitation Data'!I83)),NA())</f>
        <v>#N/A</v>
      </c>
      <c r="AZ89" s="97" t="e">
        <f ca="true">+IF(AND(ISNUMBER(OFFSET('Hygiene Data'!$D$5,0,10*ROW('Hygiene Data'!D83))),'Data Summary'!DO89="Yes"),OFFSET('Hygiene Data'!$D$5,0,10*ROW('Hygiene Data'!D83)),NA())</f>
        <v>#N/A</v>
      </c>
      <c r="BA89" s="97" t="e">
        <f ca="true">+IF(AND(ISNUMBER(OFFSET('Hygiene Data'!$D$7,0,10*ROW('Hygiene Data'!D83))),'Data Summary'!DP89="Yes"),OFFSET('Hygiene Data'!$D$7,0,10*ROW('Hygiene Data'!D83)),NA())</f>
        <v>#N/A</v>
      </c>
      <c r="BB89" s="97" t="e">
        <f ca="true">+IF(AND(ISNUMBER(OFFSET('Hygiene Data'!$D$9,0,10*ROW('Hygiene Data'!D83))),'Data Summary'!DQ89="Yes"),OFFSET('Hygiene Data'!$D$9,0,10*ROW('Hygiene Data'!D83)),NA())</f>
        <v>#N/A</v>
      </c>
      <c r="BC89" s="97" t="e">
        <f ca="true">+IF(AND(ISNUMBER(OFFSET('Hygiene Data'!$E$5,0,10*ROW('Hygiene Data'!E83))),'Data Summary'!DR89="Yes"),OFFSET('Hygiene Data'!$E$5,0,10*ROW('Hygiene Data'!E83)),NA())</f>
        <v>#N/A</v>
      </c>
      <c r="BD89" s="97" t="e">
        <f ca="true">+IF(AND(ISNUMBER(OFFSET('Hygiene Data'!$E$7,0,10*ROW('Hygiene Data'!E83))),'Data Summary'!DS89="Yes"),OFFSET('Hygiene Data'!$E$7,0,10*ROW('Hygiene Data'!E83)),NA())</f>
        <v>#N/A</v>
      </c>
      <c r="BE89" s="97" t="e">
        <f ca="true">+IF(AND(ISNUMBER(OFFSET('Hygiene Data'!$E$9,0,10*ROW('Hygiene Data'!E83))),'Data Summary'!DT89="Yes"),OFFSET('Hygiene Data'!$E$9,0,10*ROW('Hygiene Data'!E83)),NA())</f>
        <v>#N/A</v>
      </c>
      <c r="BF89" s="97" t="e">
        <f ca="true">+IF(AND(ISNUMBER(OFFSET('Hygiene Data'!$F$5,0,10*ROW('Hygiene Data'!F83))),'Data Summary'!DU89="Yes"),OFFSET('Hygiene Data'!$F$5,0,10*ROW('Hygiene Data'!F83)),NA())</f>
        <v>#N/A</v>
      </c>
      <c r="BG89" s="97" t="e">
        <f ca="true">+IF(AND(ISNUMBER(OFFSET('Hygiene Data'!$F$7,0,10*ROW('Hygiene Data'!F83))),'Data Summary'!DV89="Yes"),OFFSET('Hygiene Data'!$F$7,0,10*ROW('Hygiene Data'!F83)),NA())</f>
        <v>#N/A</v>
      </c>
      <c r="BH89" s="97" t="e">
        <f ca="true">+IF(AND(ISNUMBER(OFFSET('Hygiene Data'!$F$9,0,10*ROW('Hygiene Data'!F83))),'Data Summary'!DW89="Yes"),OFFSET('Hygiene Data'!$F$9,0,10*ROW('Hygiene Data'!F83)),NA())</f>
        <v>#N/A</v>
      </c>
      <c r="BI89" s="97" t="e">
        <f ca="true">+IF(AND(ISNUMBER(OFFSET('Hygiene Data'!$G$5,0,10*ROW('Hygiene Data'!G83))),'Data Summary'!DX89="Yes"),OFFSET('Hygiene Data'!$G$5,0,10*ROW('Hygiene Data'!G83)),NA())</f>
        <v>#N/A</v>
      </c>
      <c r="BJ89" s="97" t="e">
        <f ca="true">+IF(AND(ISNUMBER(OFFSET('Hygiene Data'!$G$7,0,10*ROW('Hygiene Data'!G83))),'Data Summary'!DY89="Yes"),OFFSET('Hygiene Data'!$G$7,0,10*ROW('Hygiene Data'!G83)),NA())</f>
        <v>#N/A</v>
      </c>
      <c r="BK89" s="97" t="e">
        <f ca="true">+IF(AND(ISNUMBER(OFFSET('Hygiene Data'!$G$9,0,10*ROW('Hygiene Data'!G83))),'Data Summary'!DZ89="Yes"),OFFSET('Hygiene Data'!$G$9,0,10*ROW('Hygiene Data'!G83)),NA())</f>
        <v>#N/A</v>
      </c>
      <c r="BL89" s="97" t="e">
        <f ca="true">+IF(AND(ISNUMBER(OFFSET('Hygiene Data'!$H$5,0,10*ROW('Hygiene Data'!H83))),'Data Summary'!EA89="Yes"),OFFSET('Hygiene Data'!$H$5,0,10*ROW('Hygiene Data'!H83)),NA())</f>
        <v>#N/A</v>
      </c>
      <c r="BM89" s="97" t="e">
        <f ca="true">+IF(AND(ISNUMBER(OFFSET('Hygiene Data'!$H$7,0,10*ROW('Hygiene Data'!H83))),'Data Summary'!EB89="Yes"),OFFSET('Hygiene Data'!$H$7,0,10*ROW('Hygiene Data'!H83)),NA())</f>
        <v>#N/A</v>
      </c>
      <c r="BN89" s="97" t="e">
        <f ca="true">+IF(AND(ISNUMBER(OFFSET('Hygiene Data'!$H$9,0,10*ROW('Hygiene Data'!H83))),'Data Summary'!EC89="Yes"),OFFSET('Hygiene Data'!$H$9,0,10*ROW('Hygiene Data'!H83)),NA())</f>
        <v>#N/A</v>
      </c>
      <c r="BO89" s="97" t="e">
        <f ca="true">+IF(AND(ISNUMBER(OFFSET('Hygiene Data'!$I$5,0,10*ROW('Hygiene Data'!I83))),'Data Summary'!ED89="Yes"),OFFSET('Hygiene Data'!$I$5,0,10*ROW('Hygiene Data'!I83)),NA())</f>
        <v>#N/A</v>
      </c>
      <c r="BP89" s="97" t="e">
        <f ca="true">+IF(AND(ISNUMBER(OFFSET('Hygiene Data'!$I$7,0,10*ROW('Hygiene Data'!I83))),'Data Summary'!EE89="Yes"),OFFSET('Hygiene Data'!$I$7,0,10*ROW('Hygiene Data'!I83)),NA())</f>
        <v>#N/A</v>
      </c>
      <c r="BQ89" s="97"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6" t="str">
        <f ca="true">+IF(ISTEXT('Data Summary'!B90),'Data Summary'!B90,"")</f>
        <v/>
      </c>
      <c r="C90" s="330" t="e">
        <f ca="true">+VALUE('Data Summary'!C90)</f>
        <v>#VALUE!</v>
      </c>
      <c r="D90" s="95" t="e">
        <f ca="true">+IF(AND(ISNUMBER(OFFSET('Water Data'!$D$4,0,10*ROW('Water Data'!D84))),'Data Summary'!BS90="Yes"),100-OFFSET('Water Data'!$D$4,0,10*ROW('Water Data'!D84)),NA())</f>
        <v>#N/A</v>
      </c>
      <c r="E90" s="95" t="e">
        <f ca="true">+IF(AND(ISNUMBER(OFFSET('Water Data'!$D$6,0,10*ROW('Water Data'!D84))),'Data Summary'!BT90="Yes"),OFFSET('Water Data'!$D$6,0,10*ROW('Water Data'!D84)),NA())</f>
        <v>#N/A</v>
      </c>
      <c r="F90" s="95" t="e">
        <f ca="true">+IF(AND(ISNUMBER(OFFSET('Water Data'!$D$9,0,10*ROW('Water Data'!D84))),'Data Summary'!BU90="Yes"),OFFSET('Water Data'!$D$9,0,10*ROW('Water Data'!D84)),NA())</f>
        <v>#N/A</v>
      </c>
      <c r="G90" s="95" t="e">
        <f ca="true">+IF(AND(ISNUMBER(OFFSET('Water Data'!$E$4,0,10*ROW('Water Data'!E84))),'Data Summary'!BV90="Yes"),100-OFFSET('Water Data'!$E$4,0,10*ROW('Water Data'!E84)),NA())</f>
        <v>#N/A</v>
      </c>
      <c r="H90" s="95" t="e">
        <f ca="true">+IF(AND(ISNUMBER(OFFSET('Water Data'!$E$6,0,10*ROW('Water Data'!E84))),'Data Summary'!BW90="Yes"),OFFSET('Water Data'!$E$6,0,10*ROW('Water Data'!E84)),NA())</f>
        <v>#N/A</v>
      </c>
      <c r="I90" s="95" t="e">
        <f ca="true">+IF(AND(ISNUMBER(OFFSET('Water Data'!$E$9,0,10*ROW('Water Data'!E84))),'Data Summary'!BX90="Yes"),OFFSET('Water Data'!$E$9,0,10*ROW('Water Data'!E84)),NA())</f>
        <v>#N/A</v>
      </c>
      <c r="J90" s="95" t="e">
        <f ca="true">+IF(AND(ISNUMBER(OFFSET('Water Data'!$F$4,0,10*ROW('Water Data'!F84))),'Data Summary'!BY90="Yes"),100-OFFSET('Water Data'!$F$4,0,10*ROW('Water Data'!F84)),NA())</f>
        <v>#N/A</v>
      </c>
      <c r="K90" s="95" t="e">
        <f ca="true">+IF(AND(ISNUMBER(OFFSET('Water Data'!$F$6,0,10*ROW('Water Data'!F84))),'Data Summary'!BZ90="Yes"),OFFSET('Water Data'!$F$6,0,10*ROW('Water Data'!F84)),NA())</f>
        <v>#N/A</v>
      </c>
      <c r="L90" s="95" t="e">
        <f ca="true">+IF(AND(ISNUMBER(OFFSET('Water Data'!$F$9,0,10*ROW('Water Data'!F84))),'Data Summary'!CA90="Yes"),OFFSET('Water Data'!$F$9,0,10*ROW('Water Data'!F84)),NA())</f>
        <v>#N/A</v>
      </c>
      <c r="M90" s="95" t="e">
        <f ca="true">+IF(AND(ISNUMBER(OFFSET('Water Data'!$G$4,0,10*ROW('Water Data'!G84))),'Data Summary'!CB90="Yes"),100-OFFSET('Water Data'!$G$4,0,10*ROW('Water Data'!G84)),NA())</f>
        <v>#N/A</v>
      </c>
      <c r="N90" s="95" t="e">
        <f ca="true">+IF(AND(ISNUMBER(OFFSET('Water Data'!$G$6,0,10*ROW('Water Data'!G84))),'Data Summary'!CC90="Yes"),OFFSET('Water Data'!$G$6,0,10*ROW('Water Data'!G84)),NA())</f>
        <v>#N/A</v>
      </c>
      <c r="O90" s="95" t="e">
        <f ca="true">+IF(AND(ISNUMBER(OFFSET('Water Data'!$G$9,0,10*ROW('Water Data'!G84))),'Data Summary'!CD90="Yes"),OFFSET('Water Data'!$G$9,0,10*ROW('Water Data'!G84)),NA())</f>
        <v>#N/A</v>
      </c>
      <c r="P90" s="95" t="e">
        <f ca="true">+IF(AND(ISNUMBER(OFFSET('Water Data'!$H$4,0,10*ROW('Water Data'!H84))),'Data Summary'!CE90="Yes"),100-OFFSET('Water Data'!$H$4,0,10*ROW('Water Data'!H84)),NA())</f>
        <v>#N/A</v>
      </c>
      <c r="Q90" s="95" t="e">
        <f ca="true">+IF(AND(ISNUMBER(OFFSET('Water Data'!$H$6,0,10*ROW('Water Data'!H84))),'Data Summary'!CF90="Yes"),OFFSET('Water Data'!$H$6,0,10*ROW('Water Data'!H84)),NA())</f>
        <v>#N/A</v>
      </c>
      <c r="R90" s="95" t="e">
        <f ca="true">+IF(AND(ISNUMBER(OFFSET('Water Data'!$H$9,0,10*ROW('Water Data'!H84))),'Data Summary'!CG90="Yes"),OFFSET('Water Data'!$H$9,0,10*ROW('Water Data'!H84)),NA())</f>
        <v>#N/A</v>
      </c>
      <c r="S90" s="95" t="e">
        <f ca="true">+IF(AND(ISNUMBER(OFFSET('Water Data'!$I$4,0,10*ROW('Water Data'!I84))),'Data Summary'!CH90="Yes"),100-OFFSET('Water Data'!$I$4,0,10*ROW('Water Data'!I84)),NA())</f>
        <v>#N/A</v>
      </c>
      <c r="T90" s="95" t="e">
        <f ca="true">+IF(AND(ISNUMBER(OFFSET('Water Data'!$I$6,0,10*ROW('Water Data'!I84))),'Data Summary'!CI90="Yes"),OFFSET('Water Data'!$I$6,0,10*ROW('Water Data'!I84)),NA())</f>
        <v>#N/A</v>
      </c>
      <c r="U90" s="95" t="e">
        <f ca="true">+IF(AND(ISNUMBER(OFFSET('Water Data'!$I$9,0,10*ROW('Water Data'!I84))),'Data Summary'!CJ90="Yes"),OFFSET('Water Data'!$I$9,0,10*ROW('Water Data'!I84)),NA())</f>
        <v>#N/A</v>
      </c>
      <c r="V90" s="96" t="e">
        <f ca="true">+IF(AND(ISNUMBER(OFFSET('Sanitation Data'!$D$4,0,10*ROW('Sanitation Data'!D84))),'Data Summary'!CK90="Yes"),100-OFFSET('Sanitation Data'!$D$4,0,10*ROW('Sanitation Data'!D84)),NA())</f>
        <v>#N/A</v>
      </c>
      <c r="W90" s="96" t="e">
        <f ca="true">+IF(AND(ISNUMBER(OFFSET('Sanitation Data'!$D$6,0,10*ROW('Sanitation Data'!D84))),'Data Summary'!CL90="Yes"),OFFSET('Sanitation Data'!$D$6,0,10*ROW('Sanitation Data'!D84)),NA())</f>
        <v>#N/A</v>
      </c>
      <c r="X90" s="96" t="e">
        <f ca="true">+IF(AND(ISNUMBER(OFFSET('Sanitation Data'!$D$10,0,10*ROW('Sanitation Data'!D84))),'Data Summary'!CM90="Yes"),OFFSET('Sanitation Data'!$D$10,0,10*ROW('Sanitation Data'!D84)),NA())</f>
        <v>#N/A</v>
      </c>
      <c r="Y90" s="96" t="e">
        <f ca="true">+IF(AND(ISNUMBER(OFFSET('Sanitation Data'!$D$11,0,10*ROW('Sanitation Data'!D84))),'Data Summary'!CN90="Yes"),OFFSET('Sanitation Data'!$D$11,0,10*ROW('Sanitation Data'!D84)),NA())</f>
        <v>#N/A</v>
      </c>
      <c r="Z90" s="96" t="e">
        <f ca="true">+IF(AND(ISNUMBER(OFFSET('Sanitation Data'!$D$12,0,10*ROW('Sanitation Data'!D84))),'Data Summary'!CO90="Yes"),OFFSET('Sanitation Data'!$D$12,0,10*ROW('Sanitation Data'!D84)),NA())</f>
        <v>#N/A</v>
      </c>
      <c r="AA90" s="96" t="e">
        <f ca="true">+IF(AND(ISNUMBER(OFFSET('Sanitation Data'!$E$4,0,10*ROW('Sanitation Data'!E84))),'Data Summary'!CP90="Yes"),100-OFFSET('Sanitation Data'!$E$4,0,10*ROW('Sanitation Data'!E84)),NA())</f>
        <v>#N/A</v>
      </c>
      <c r="AB90" s="96" t="e">
        <f ca="true">+IF(AND(ISNUMBER(OFFSET('Sanitation Data'!$E$6,0,10*ROW('Sanitation Data'!E84))),'Data Summary'!CQ90="Yes"),OFFSET('Sanitation Data'!$E$6,0,10*ROW('Sanitation Data'!E84)),NA())</f>
        <v>#N/A</v>
      </c>
      <c r="AC90" s="96" t="e">
        <f ca="true">+IF(AND(ISNUMBER(OFFSET('Sanitation Data'!$E$10,0,10*ROW('Sanitation Data'!E84))),'Data Summary'!CR90="Yes"),OFFSET('Sanitation Data'!$E$10,0,10*ROW('Sanitation Data'!E84)),NA())</f>
        <v>#N/A</v>
      </c>
      <c r="AD90" s="96" t="e">
        <f ca="true">+IF(AND(ISNUMBER(OFFSET('Sanitation Data'!$E$11,0,10*ROW('Sanitation Data'!E84))),'Data Summary'!CS90="Yes"),OFFSET('Sanitation Data'!$E$11,0,10*ROW('Sanitation Data'!E84)),NA())</f>
        <v>#N/A</v>
      </c>
      <c r="AE90" s="96" t="e">
        <f ca="true">+IF(AND(ISNUMBER(OFFSET('Sanitation Data'!$E$12,0,10*ROW('Sanitation Data'!E84))),'Data Summary'!CT90="Yes"),OFFSET('Sanitation Data'!$E$12,0,10*ROW('Sanitation Data'!E84)),NA())</f>
        <v>#N/A</v>
      </c>
      <c r="AF90" s="96" t="e">
        <f ca="true">+IF(AND(ISNUMBER(OFFSET('Sanitation Data'!$F$4,0,10*ROW('Sanitation Data'!F84))),'Data Summary'!CU90="Yes"),100-OFFSET('Sanitation Data'!$F$4,0,10*ROW('Sanitation Data'!F84)),NA())</f>
        <v>#N/A</v>
      </c>
      <c r="AG90" s="96" t="e">
        <f ca="true">+IF(AND(ISNUMBER(OFFSET('Sanitation Data'!$F$6,0,10*ROW('Sanitation Data'!F84))),'Data Summary'!CV90="Yes"),OFFSET('Sanitation Data'!$F$6,0,10*ROW('Sanitation Data'!F84)),NA())</f>
        <v>#N/A</v>
      </c>
      <c r="AH90" s="96" t="e">
        <f ca="true">+IF(AND(ISNUMBER(OFFSET('Sanitation Data'!$F$10,0,10*ROW('Sanitation Data'!F84))),'Data Summary'!CW90="Yes"),OFFSET('Sanitation Data'!$F$10,0,10*ROW('Sanitation Data'!F84)),NA())</f>
        <v>#N/A</v>
      </c>
      <c r="AI90" s="96" t="e">
        <f ca="true">+IF(AND(ISNUMBER(OFFSET('Sanitation Data'!$F$11,0,10*ROW('Sanitation Data'!F84))),'Data Summary'!CX90="Yes"),OFFSET('Sanitation Data'!$F$11,0,10*ROW('Sanitation Data'!F84)),NA())</f>
        <v>#N/A</v>
      </c>
      <c r="AJ90" s="96" t="e">
        <f ca="true">+IF(AND(ISNUMBER(OFFSET('Sanitation Data'!$F$12,0,10*ROW('Sanitation Data'!F84))),'Data Summary'!CY90="Yes"),OFFSET('Sanitation Data'!$F$12,0,10*ROW('Sanitation Data'!F84)),NA())</f>
        <v>#N/A</v>
      </c>
      <c r="AK90" s="96" t="e">
        <f ca="true">+IF(AND(ISNUMBER(OFFSET('Sanitation Data'!$G$4,0,10*ROW('Sanitation Data'!G84))),'Data Summary'!CZ90="Yes"),100-OFFSET('Sanitation Data'!$G$4,0,10*ROW('Sanitation Data'!G84)),NA())</f>
        <v>#N/A</v>
      </c>
      <c r="AL90" s="96" t="e">
        <f ca="true">+IF(AND(ISNUMBER(OFFSET('Sanitation Data'!$G$6,0,10*ROW('Sanitation Data'!G84))),'Data Summary'!DA90="Yes"),OFFSET('Sanitation Data'!$G$6,0,10*ROW('Sanitation Data'!G84)),NA())</f>
        <v>#N/A</v>
      </c>
      <c r="AM90" s="96" t="e">
        <f ca="true">+IF(AND(ISNUMBER(OFFSET('Sanitation Data'!$G$10,0,10*ROW('Sanitation Data'!G84))),'Data Summary'!DB90="Yes"),OFFSET('Sanitation Data'!$G$10,0,10*ROW('Sanitation Data'!G84)),NA())</f>
        <v>#N/A</v>
      </c>
      <c r="AN90" s="96" t="e">
        <f ca="true">+IF(AND(ISNUMBER(OFFSET('Sanitation Data'!$G$11,0,10*ROW('Sanitation Data'!G84))),'Data Summary'!DC90="Yes"),OFFSET('Sanitation Data'!$G$11,0,10*ROW('Sanitation Data'!G84)),NA())</f>
        <v>#N/A</v>
      </c>
      <c r="AO90" s="96" t="e">
        <f ca="true">+IF(AND(ISNUMBER(OFFSET('Sanitation Data'!$G$12,0,10*ROW('Sanitation Data'!G84))),'Data Summary'!DD90="Yes"),OFFSET('Sanitation Data'!$G$12,0,10*ROW('Sanitation Data'!G84)),NA())</f>
        <v>#N/A</v>
      </c>
      <c r="AP90" s="96" t="e">
        <f ca="true">+IF(AND(ISNUMBER(OFFSET('Sanitation Data'!$H$4,0,10*ROW('Sanitation Data'!H84))),'Data Summary'!DE90="Yes"),100-OFFSET('Sanitation Data'!$H$4,0,10*ROW('Sanitation Data'!H84)),NA())</f>
        <v>#N/A</v>
      </c>
      <c r="AQ90" s="96" t="e">
        <f ca="true">+IF(AND(ISNUMBER(OFFSET('Sanitation Data'!$H$6,0,10*ROW('Sanitation Data'!H84))),'Data Summary'!DF90="Yes"),OFFSET('Sanitation Data'!$H$6,0,10*ROW('Sanitation Data'!H84)),NA())</f>
        <v>#N/A</v>
      </c>
      <c r="AR90" s="96" t="e">
        <f ca="true">+IF(AND(ISNUMBER(OFFSET('Sanitation Data'!$H$10,0,10*ROW('Sanitation Data'!H84))),'Data Summary'!DG90="Yes"),OFFSET('Sanitation Data'!$H$10,0,10*ROW('Sanitation Data'!H84)),NA())</f>
        <v>#N/A</v>
      </c>
      <c r="AS90" s="96" t="e">
        <f ca="true">+IF(AND(ISNUMBER(OFFSET('Sanitation Data'!$H$11,0,10*ROW('Sanitation Data'!H84))),'Data Summary'!DH90="Yes"),OFFSET('Sanitation Data'!$H$11,0,10*ROW('Sanitation Data'!H84)),NA())</f>
        <v>#N/A</v>
      </c>
      <c r="AT90" s="96" t="e">
        <f ca="true">+IF(AND(ISNUMBER(OFFSET('Sanitation Data'!$H$12,0,10*ROW('Sanitation Data'!H84))),'Data Summary'!DI90="Yes"),OFFSET('Sanitation Data'!$H$12,0,10*ROW('Sanitation Data'!H84)),NA())</f>
        <v>#N/A</v>
      </c>
      <c r="AU90" s="96" t="e">
        <f ca="true">+IF(AND(ISNUMBER(OFFSET('Sanitation Data'!$I$4,0,10*ROW('Sanitation Data'!I84))),'Data Summary'!DJ90="Yes"),100-OFFSET('Sanitation Data'!$I$4,0,10*ROW('Sanitation Data'!I84)),NA())</f>
        <v>#N/A</v>
      </c>
      <c r="AV90" s="96" t="e">
        <f ca="true">+IF(AND(ISNUMBER(OFFSET('Sanitation Data'!$I$6,0,10*ROW('Sanitation Data'!I84))),'Data Summary'!DK90="Yes"),OFFSET('Sanitation Data'!$I$6,0,10*ROW('Sanitation Data'!I84)),NA())</f>
        <v>#N/A</v>
      </c>
      <c r="AW90" s="96" t="e">
        <f ca="true">+IF(AND(ISNUMBER(OFFSET('Sanitation Data'!$I$10,0,10*ROW('Sanitation Data'!I84))),'Data Summary'!DL90="Yes"),OFFSET('Sanitation Data'!$I$10,0,10*ROW('Sanitation Data'!I84)),NA())</f>
        <v>#N/A</v>
      </c>
      <c r="AX90" s="96" t="e">
        <f ca="true">+IF(AND(ISNUMBER(OFFSET('Sanitation Data'!$I$11,0,10*ROW('Sanitation Data'!I84))),'Data Summary'!DM90="Yes"),OFFSET('Sanitation Data'!$I$11,0,10*ROW('Sanitation Data'!I84)),NA())</f>
        <v>#N/A</v>
      </c>
      <c r="AY90" s="96" t="e">
        <f ca="true">+IF(AND(ISNUMBER(OFFSET('Sanitation Data'!$I$12,0,10*ROW('Sanitation Data'!I84))),'Data Summary'!DN90="Yes"),OFFSET('Sanitation Data'!$I$12,0,10*ROW('Sanitation Data'!I84)),NA())</f>
        <v>#N/A</v>
      </c>
      <c r="AZ90" s="97" t="e">
        <f ca="true">+IF(AND(ISNUMBER(OFFSET('Hygiene Data'!$D$5,0,10*ROW('Hygiene Data'!D84))),'Data Summary'!DO90="Yes"),OFFSET('Hygiene Data'!$D$5,0,10*ROW('Hygiene Data'!D84)),NA())</f>
        <v>#N/A</v>
      </c>
      <c r="BA90" s="97" t="e">
        <f ca="true">+IF(AND(ISNUMBER(OFFSET('Hygiene Data'!$D$7,0,10*ROW('Hygiene Data'!D84))),'Data Summary'!DP90="Yes"),OFFSET('Hygiene Data'!$D$7,0,10*ROW('Hygiene Data'!D84)),NA())</f>
        <v>#N/A</v>
      </c>
      <c r="BB90" s="97" t="e">
        <f ca="true">+IF(AND(ISNUMBER(OFFSET('Hygiene Data'!$D$9,0,10*ROW('Hygiene Data'!D84))),'Data Summary'!DQ90="Yes"),OFFSET('Hygiene Data'!$D$9,0,10*ROW('Hygiene Data'!D84)),NA())</f>
        <v>#N/A</v>
      </c>
      <c r="BC90" s="97" t="e">
        <f ca="true">+IF(AND(ISNUMBER(OFFSET('Hygiene Data'!$E$5,0,10*ROW('Hygiene Data'!E84))),'Data Summary'!DR90="Yes"),OFFSET('Hygiene Data'!$E$5,0,10*ROW('Hygiene Data'!E84)),NA())</f>
        <v>#N/A</v>
      </c>
      <c r="BD90" s="97" t="e">
        <f ca="true">+IF(AND(ISNUMBER(OFFSET('Hygiene Data'!$E$7,0,10*ROW('Hygiene Data'!E84))),'Data Summary'!DS90="Yes"),OFFSET('Hygiene Data'!$E$7,0,10*ROW('Hygiene Data'!E84)),NA())</f>
        <v>#N/A</v>
      </c>
      <c r="BE90" s="97" t="e">
        <f ca="true">+IF(AND(ISNUMBER(OFFSET('Hygiene Data'!$E$9,0,10*ROW('Hygiene Data'!E84))),'Data Summary'!DT90="Yes"),OFFSET('Hygiene Data'!$E$9,0,10*ROW('Hygiene Data'!E84)),NA())</f>
        <v>#N/A</v>
      </c>
      <c r="BF90" s="97" t="e">
        <f ca="true">+IF(AND(ISNUMBER(OFFSET('Hygiene Data'!$F$5,0,10*ROW('Hygiene Data'!F84))),'Data Summary'!DU90="Yes"),OFFSET('Hygiene Data'!$F$5,0,10*ROW('Hygiene Data'!F84)),NA())</f>
        <v>#N/A</v>
      </c>
      <c r="BG90" s="97" t="e">
        <f ca="true">+IF(AND(ISNUMBER(OFFSET('Hygiene Data'!$F$7,0,10*ROW('Hygiene Data'!F84))),'Data Summary'!DV90="Yes"),OFFSET('Hygiene Data'!$F$7,0,10*ROW('Hygiene Data'!F84)),NA())</f>
        <v>#N/A</v>
      </c>
      <c r="BH90" s="97" t="e">
        <f ca="true">+IF(AND(ISNUMBER(OFFSET('Hygiene Data'!$F$9,0,10*ROW('Hygiene Data'!F84))),'Data Summary'!DW90="Yes"),OFFSET('Hygiene Data'!$F$9,0,10*ROW('Hygiene Data'!F84)),NA())</f>
        <v>#N/A</v>
      </c>
      <c r="BI90" s="97" t="e">
        <f ca="true">+IF(AND(ISNUMBER(OFFSET('Hygiene Data'!$G$5,0,10*ROW('Hygiene Data'!G84))),'Data Summary'!DX90="Yes"),OFFSET('Hygiene Data'!$G$5,0,10*ROW('Hygiene Data'!G84)),NA())</f>
        <v>#N/A</v>
      </c>
      <c r="BJ90" s="97" t="e">
        <f ca="true">+IF(AND(ISNUMBER(OFFSET('Hygiene Data'!$G$7,0,10*ROW('Hygiene Data'!G84))),'Data Summary'!DY90="Yes"),OFFSET('Hygiene Data'!$G$7,0,10*ROW('Hygiene Data'!G84)),NA())</f>
        <v>#N/A</v>
      </c>
      <c r="BK90" s="97" t="e">
        <f ca="true">+IF(AND(ISNUMBER(OFFSET('Hygiene Data'!$G$9,0,10*ROW('Hygiene Data'!G84))),'Data Summary'!DZ90="Yes"),OFFSET('Hygiene Data'!$G$9,0,10*ROW('Hygiene Data'!G84)),NA())</f>
        <v>#N/A</v>
      </c>
      <c r="BL90" s="97" t="e">
        <f ca="true">+IF(AND(ISNUMBER(OFFSET('Hygiene Data'!$H$5,0,10*ROW('Hygiene Data'!H84))),'Data Summary'!EA90="Yes"),OFFSET('Hygiene Data'!$H$5,0,10*ROW('Hygiene Data'!H84)),NA())</f>
        <v>#N/A</v>
      </c>
      <c r="BM90" s="97" t="e">
        <f ca="true">+IF(AND(ISNUMBER(OFFSET('Hygiene Data'!$H$7,0,10*ROW('Hygiene Data'!H84))),'Data Summary'!EB90="Yes"),OFFSET('Hygiene Data'!$H$7,0,10*ROW('Hygiene Data'!H84)),NA())</f>
        <v>#N/A</v>
      </c>
      <c r="BN90" s="97" t="e">
        <f ca="true">+IF(AND(ISNUMBER(OFFSET('Hygiene Data'!$H$9,0,10*ROW('Hygiene Data'!H84))),'Data Summary'!EC90="Yes"),OFFSET('Hygiene Data'!$H$9,0,10*ROW('Hygiene Data'!H84)),NA())</f>
        <v>#N/A</v>
      </c>
      <c r="BO90" s="97" t="e">
        <f ca="true">+IF(AND(ISNUMBER(OFFSET('Hygiene Data'!$I$5,0,10*ROW('Hygiene Data'!I84))),'Data Summary'!ED90="Yes"),OFFSET('Hygiene Data'!$I$5,0,10*ROW('Hygiene Data'!I84)),NA())</f>
        <v>#N/A</v>
      </c>
      <c r="BP90" s="97" t="e">
        <f ca="true">+IF(AND(ISNUMBER(OFFSET('Hygiene Data'!$I$7,0,10*ROW('Hygiene Data'!I84))),'Data Summary'!EE90="Yes"),OFFSET('Hygiene Data'!$I$7,0,10*ROW('Hygiene Data'!I84)),NA())</f>
        <v>#N/A</v>
      </c>
      <c r="BQ90" s="97"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6" t="str">
        <f ca="true">+IF(ISTEXT('Data Summary'!B91),'Data Summary'!B91,"")</f>
        <v/>
      </c>
      <c r="C91" s="330" t="e">
        <f ca="true">+VALUE('Data Summary'!C91)</f>
        <v>#VALUE!</v>
      </c>
      <c r="D91" s="95" t="e">
        <f ca="true">+IF(AND(ISNUMBER(OFFSET('Water Data'!$D$4,0,10*ROW('Water Data'!D85))),'Data Summary'!BS91="Yes"),100-OFFSET('Water Data'!$D$4,0,10*ROW('Water Data'!D85)),NA())</f>
        <v>#N/A</v>
      </c>
      <c r="E91" s="95" t="e">
        <f ca="true">+IF(AND(ISNUMBER(OFFSET('Water Data'!$D$6,0,10*ROW('Water Data'!D85))),'Data Summary'!BT91="Yes"),OFFSET('Water Data'!$D$6,0,10*ROW('Water Data'!D85)),NA())</f>
        <v>#N/A</v>
      </c>
      <c r="F91" s="95" t="e">
        <f ca="true">+IF(AND(ISNUMBER(OFFSET('Water Data'!$D$9,0,10*ROW('Water Data'!D85))),'Data Summary'!BU91="Yes"),OFFSET('Water Data'!$D$9,0,10*ROW('Water Data'!D85)),NA())</f>
        <v>#N/A</v>
      </c>
      <c r="G91" s="95" t="e">
        <f ca="true">+IF(AND(ISNUMBER(OFFSET('Water Data'!$E$4,0,10*ROW('Water Data'!E85))),'Data Summary'!BV91="Yes"),100-OFFSET('Water Data'!$E$4,0,10*ROW('Water Data'!E85)),NA())</f>
        <v>#N/A</v>
      </c>
      <c r="H91" s="95" t="e">
        <f ca="true">+IF(AND(ISNUMBER(OFFSET('Water Data'!$E$6,0,10*ROW('Water Data'!E85))),'Data Summary'!BW91="Yes"),OFFSET('Water Data'!$E$6,0,10*ROW('Water Data'!E85)),NA())</f>
        <v>#N/A</v>
      </c>
      <c r="I91" s="95" t="e">
        <f ca="true">+IF(AND(ISNUMBER(OFFSET('Water Data'!$E$9,0,10*ROW('Water Data'!E85))),'Data Summary'!BX91="Yes"),OFFSET('Water Data'!$E$9,0,10*ROW('Water Data'!E85)),NA())</f>
        <v>#N/A</v>
      </c>
      <c r="J91" s="95" t="e">
        <f ca="true">+IF(AND(ISNUMBER(OFFSET('Water Data'!$F$4,0,10*ROW('Water Data'!F85))),'Data Summary'!BY91="Yes"),100-OFFSET('Water Data'!$F$4,0,10*ROW('Water Data'!F85)),NA())</f>
        <v>#N/A</v>
      </c>
      <c r="K91" s="95" t="e">
        <f ca="true">+IF(AND(ISNUMBER(OFFSET('Water Data'!$F$6,0,10*ROW('Water Data'!F85))),'Data Summary'!BZ91="Yes"),OFFSET('Water Data'!$F$6,0,10*ROW('Water Data'!F85)),NA())</f>
        <v>#N/A</v>
      </c>
      <c r="L91" s="95" t="e">
        <f ca="true">+IF(AND(ISNUMBER(OFFSET('Water Data'!$F$9,0,10*ROW('Water Data'!F85))),'Data Summary'!CA91="Yes"),OFFSET('Water Data'!$F$9,0,10*ROW('Water Data'!F85)),NA())</f>
        <v>#N/A</v>
      </c>
      <c r="M91" s="95" t="e">
        <f ca="true">+IF(AND(ISNUMBER(OFFSET('Water Data'!$G$4,0,10*ROW('Water Data'!G85))),'Data Summary'!CB91="Yes"),100-OFFSET('Water Data'!$G$4,0,10*ROW('Water Data'!G85)),NA())</f>
        <v>#N/A</v>
      </c>
      <c r="N91" s="95" t="e">
        <f ca="true">+IF(AND(ISNUMBER(OFFSET('Water Data'!$G$6,0,10*ROW('Water Data'!G85))),'Data Summary'!CC91="Yes"),OFFSET('Water Data'!$G$6,0,10*ROW('Water Data'!G85)),NA())</f>
        <v>#N/A</v>
      </c>
      <c r="O91" s="95" t="e">
        <f ca="true">+IF(AND(ISNUMBER(OFFSET('Water Data'!$G$9,0,10*ROW('Water Data'!G85))),'Data Summary'!CD91="Yes"),OFFSET('Water Data'!$G$9,0,10*ROW('Water Data'!G85)),NA())</f>
        <v>#N/A</v>
      </c>
      <c r="P91" s="95" t="e">
        <f ca="true">+IF(AND(ISNUMBER(OFFSET('Water Data'!$H$4,0,10*ROW('Water Data'!H85))),'Data Summary'!CE91="Yes"),100-OFFSET('Water Data'!$H$4,0,10*ROW('Water Data'!H85)),NA())</f>
        <v>#N/A</v>
      </c>
      <c r="Q91" s="95" t="e">
        <f ca="true">+IF(AND(ISNUMBER(OFFSET('Water Data'!$H$6,0,10*ROW('Water Data'!H85))),'Data Summary'!CF91="Yes"),OFFSET('Water Data'!$H$6,0,10*ROW('Water Data'!H85)),NA())</f>
        <v>#N/A</v>
      </c>
      <c r="R91" s="95" t="e">
        <f ca="true">+IF(AND(ISNUMBER(OFFSET('Water Data'!$H$9,0,10*ROW('Water Data'!H85))),'Data Summary'!CG91="Yes"),OFFSET('Water Data'!$H$9,0,10*ROW('Water Data'!H85)),NA())</f>
        <v>#N/A</v>
      </c>
      <c r="S91" s="95" t="e">
        <f ca="true">+IF(AND(ISNUMBER(OFFSET('Water Data'!$I$4,0,10*ROW('Water Data'!I85))),'Data Summary'!CH91="Yes"),100-OFFSET('Water Data'!$I$4,0,10*ROW('Water Data'!I85)),NA())</f>
        <v>#N/A</v>
      </c>
      <c r="T91" s="95" t="e">
        <f ca="true">+IF(AND(ISNUMBER(OFFSET('Water Data'!$I$6,0,10*ROW('Water Data'!I85))),'Data Summary'!CI91="Yes"),OFFSET('Water Data'!$I$6,0,10*ROW('Water Data'!I85)),NA())</f>
        <v>#N/A</v>
      </c>
      <c r="U91" s="95" t="e">
        <f ca="true">+IF(AND(ISNUMBER(OFFSET('Water Data'!$I$9,0,10*ROW('Water Data'!I85))),'Data Summary'!CJ91="Yes"),OFFSET('Water Data'!$I$9,0,10*ROW('Water Data'!I85)),NA())</f>
        <v>#N/A</v>
      </c>
      <c r="V91" s="96" t="e">
        <f ca="true">+IF(AND(ISNUMBER(OFFSET('Sanitation Data'!$D$4,0,10*ROW('Sanitation Data'!D85))),'Data Summary'!CK91="Yes"),100-OFFSET('Sanitation Data'!$D$4,0,10*ROW('Sanitation Data'!D85)),NA())</f>
        <v>#N/A</v>
      </c>
      <c r="W91" s="96" t="e">
        <f ca="true">+IF(AND(ISNUMBER(OFFSET('Sanitation Data'!$D$6,0,10*ROW('Sanitation Data'!D85))),'Data Summary'!CL91="Yes"),OFFSET('Sanitation Data'!$D$6,0,10*ROW('Sanitation Data'!D85)),NA())</f>
        <v>#N/A</v>
      </c>
      <c r="X91" s="96" t="e">
        <f ca="true">+IF(AND(ISNUMBER(OFFSET('Sanitation Data'!$D$10,0,10*ROW('Sanitation Data'!D85))),'Data Summary'!CM91="Yes"),OFFSET('Sanitation Data'!$D$10,0,10*ROW('Sanitation Data'!D85)),NA())</f>
        <v>#N/A</v>
      </c>
      <c r="Y91" s="96" t="e">
        <f ca="true">+IF(AND(ISNUMBER(OFFSET('Sanitation Data'!$D$11,0,10*ROW('Sanitation Data'!D85))),'Data Summary'!CN91="Yes"),OFFSET('Sanitation Data'!$D$11,0,10*ROW('Sanitation Data'!D85)),NA())</f>
        <v>#N/A</v>
      </c>
      <c r="Z91" s="96" t="e">
        <f ca="true">+IF(AND(ISNUMBER(OFFSET('Sanitation Data'!$D$12,0,10*ROW('Sanitation Data'!D85))),'Data Summary'!CO91="Yes"),OFFSET('Sanitation Data'!$D$12,0,10*ROW('Sanitation Data'!D85)),NA())</f>
        <v>#N/A</v>
      </c>
      <c r="AA91" s="96" t="e">
        <f ca="true">+IF(AND(ISNUMBER(OFFSET('Sanitation Data'!$E$4,0,10*ROW('Sanitation Data'!E85))),'Data Summary'!CP91="Yes"),100-OFFSET('Sanitation Data'!$E$4,0,10*ROW('Sanitation Data'!E85)),NA())</f>
        <v>#N/A</v>
      </c>
      <c r="AB91" s="96" t="e">
        <f ca="true">+IF(AND(ISNUMBER(OFFSET('Sanitation Data'!$E$6,0,10*ROW('Sanitation Data'!E85))),'Data Summary'!CQ91="Yes"),OFFSET('Sanitation Data'!$E$6,0,10*ROW('Sanitation Data'!E85)),NA())</f>
        <v>#N/A</v>
      </c>
      <c r="AC91" s="96" t="e">
        <f ca="true">+IF(AND(ISNUMBER(OFFSET('Sanitation Data'!$E$10,0,10*ROW('Sanitation Data'!E85))),'Data Summary'!CR91="Yes"),OFFSET('Sanitation Data'!$E$10,0,10*ROW('Sanitation Data'!E85)),NA())</f>
        <v>#N/A</v>
      </c>
      <c r="AD91" s="96" t="e">
        <f ca="true">+IF(AND(ISNUMBER(OFFSET('Sanitation Data'!$E$11,0,10*ROW('Sanitation Data'!E85))),'Data Summary'!CS91="Yes"),OFFSET('Sanitation Data'!$E$11,0,10*ROW('Sanitation Data'!E85)),NA())</f>
        <v>#N/A</v>
      </c>
      <c r="AE91" s="96" t="e">
        <f ca="true">+IF(AND(ISNUMBER(OFFSET('Sanitation Data'!$E$12,0,10*ROW('Sanitation Data'!E85))),'Data Summary'!CT91="Yes"),OFFSET('Sanitation Data'!$E$12,0,10*ROW('Sanitation Data'!E85)),NA())</f>
        <v>#N/A</v>
      </c>
      <c r="AF91" s="96" t="e">
        <f ca="true">+IF(AND(ISNUMBER(OFFSET('Sanitation Data'!$F$4,0,10*ROW('Sanitation Data'!F85))),'Data Summary'!CU91="Yes"),100-OFFSET('Sanitation Data'!$F$4,0,10*ROW('Sanitation Data'!F85)),NA())</f>
        <v>#N/A</v>
      </c>
      <c r="AG91" s="96" t="e">
        <f ca="true">+IF(AND(ISNUMBER(OFFSET('Sanitation Data'!$F$6,0,10*ROW('Sanitation Data'!F85))),'Data Summary'!CV91="Yes"),OFFSET('Sanitation Data'!$F$6,0,10*ROW('Sanitation Data'!F85)),NA())</f>
        <v>#N/A</v>
      </c>
      <c r="AH91" s="96" t="e">
        <f ca="true">+IF(AND(ISNUMBER(OFFSET('Sanitation Data'!$F$10,0,10*ROW('Sanitation Data'!F85))),'Data Summary'!CW91="Yes"),OFFSET('Sanitation Data'!$F$10,0,10*ROW('Sanitation Data'!F85)),NA())</f>
        <v>#N/A</v>
      </c>
      <c r="AI91" s="96" t="e">
        <f ca="true">+IF(AND(ISNUMBER(OFFSET('Sanitation Data'!$F$11,0,10*ROW('Sanitation Data'!F85))),'Data Summary'!CX91="Yes"),OFFSET('Sanitation Data'!$F$11,0,10*ROW('Sanitation Data'!F85)),NA())</f>
        <v>#N/A</v>
      </c>
      <c r="AJ91" s="96" t="e">
        <f ca="true">+IF(AND(ISNUMBER(OFFSET('Sanitation Data'!$F$12,0,10*ROW('Sanitation Data'!F85))),'Data Summary'!CY91="Yes"),OFFSET('Sanitation Data'!$F$12,0,10*ROW('Sanitation Data'!F85)),NA())</f>
        <v>#N/A</v>
      </c>
      <c r="AK91" s="96" t="e">
        <f ca="true">+IF(AND(ISNUMBER(OFFSET('Sanitation Data'!$G$4,0,10*ROW('Sanitation Data'!G85))),'Data Summary'!CZ91="Yes"),100-OFFSET('Sanitation Data'!$G$4,0,10*ROW('Sanitation Data'!G85)),NA())</f>
        <v>#N/A</v>
      </c>
      <c r="AL91" s="96" t="e">
        <f ca="true">+IF(AND(ISNUMBER(OFFSET('Sanitation Data'!$G$6,0,10*ROW('Sanitation Data'!G85))),'Data Summary'!DA91="Yes"),OFFSET('Sanitation Data'!$G$6,0,10*ROW('Sanitation Data'!G85)),NA())</f>
        <v>#N/A</v>
      </c>
      <c r="AM91" s="96" t="e">
        <f ca="true">+IF(AND(ISNUMBER(OFFSET('Sanitation Data'!$G$10,0,10*ROW('Sanitation Data'!G85))),'Data Summary'!DB91="Yes"),OFFSET('Sanitation Data'!$G$10,0,10*ROW('Sanitation Data'!G85)),NA())</f>
        <v>#N/A</v>
      </c>
      <c r="AN91" s="96" t="e">
        <f ca="true">+IF(AND(ISNUMBER(OFFSET('Sanitation Data'!$G$11,0,10*ROW('Sanitation Data'!G85))),'Data Summary'!DC91="Yes"),OFFSET('Sanitation Data'!$G$11,0,10*ROW('Sanitation Data'!G85)),NA())</f>
        <v>#N/A</v>
      </c>
      <c r="AO91" s="96" t="e">
        <f ca="true">+IF(AND(ISNUMBER(OFFSET('Sanitation Data'!$G$12,0,10*ROW('Sanitation Data'!G85))),'Data Summary'!DD91="Yes"),OFFSET('Sanitation Data'!$G$12,0,10*ROW('Sanitation Data'!G85)),NA())</f>
        <v>#N/A</v>
      </c>
      <c r="AP91" s="96" t="e">
        <f ca="true">+IF(AND(ISNUMBER(OFFSET('Sanitation Data'!$H$4,0,10*ROW('Sanitation Data'!H85))),'Data Summary'!DE91="Yes"),100-OFFSET('Sanitation Data'!$H$4,0,10*ROW('Sanitation Data'!H85)),NA())</f>
        <v>#N/A</v>
      </c>
      <c r="AQ91" s="96" t="e">
        <f ca="true">+IF(AND(ISNUMBER(OFFSET('Sanitation Data'!$H$6,0,10*ROW('Sanitation Data'!H85))),'Data Summary'!DF91="Yes"),OFFSET('Sanitation Data'!$H$6,0,10*ROW('Sanitation Data'!H85)),NA())</f>
        <v>#N/A</v>
      </c>
      <c r="AR91" s="96" t="e">
        <f ca="true">+IF(AND(ISNUMBER(OFFSET('Sanitation Data'!$H$10,0,10*ROW('Sanitation Data'!H85))),'Data Summary'!DG91="Yes"),OFFSET('Sanitation Data'!$H$10,0,10*ROW('Sanitation Data'!H85)),NA())</f>
        <v>#N/A</v>
      </c>
      <c r="AS91" s="96" t="e">
        <f ca="true">+IF(AND(ISNUMBER(OFFSET('Sanitation Data'!$H$11,0,10*ROW('Sanitation Data'!H85))),'Data Summary'!DH91="Yes"),OFFSET('Sanitation Data'!$H$11,0,10*ROW('Sanitation Data'!H85)),NA())</f>
        <v>#N/A</v>
      </c>
      <c r="AT91" s="96" t="e">
        <f ca="true">+IF(AND(ISNUMBER(OFFSET('Sanitation Data'!$H$12,0,10*ROW('Sanitation Data'!H85))),'Data Summary'!DI91="Yes"),OFFSET('Sanitation Data'!$H$12,0,10*ROW('Sanitation Data'!H85)),NA())</f>
        <v>#N/A</v>
      </c>
      <c r="AU91" s="96" t="e">
        <f ca="true">+IF(AND(ISNUMBER(OFFSET('Sanitation Data'!$I$4,0,10*ROW('Sanitation Data'!I85))),'Data Summary'!DJ91="Yes"),100-OFFSET('Sanitation Data'!$I$4,0,10*ROW('Sanitation Data'!I85)),NA())</f>
        <v>#N/A</v>
      </c>
      <c r="AV91" s="96" t="e">
        <f ca="true">+IF(AND(ISNUMBER(OFFSET('Sanitation Data'!$I$6,0,10*ROW('Sanitation Data'!I85))),'Data Summary'!DK91="Yes"),OFFSET('Sanitation Data'!$I$6,0,10*ROW('Sanitation Data'!I85)),NA())</f>
        <v>#N/A</v>
      </c>
      <c r="AW91" s="96" t="e">
        <f ca="true">+IF(AND(ISNUMBER(OFFSET('Sanitation Data'!$I$10,0,10*ROW('Sanitation Data'!I85))),'Data Summary'!DL91="Yes"),OFFSET('Sanitation Data'!$I$10,0,10*ROW('Sanitation Data'!I85)),NA())</f>
        <v>#N/A</v>
      </c>
      <c r="AX91" s="96" t="e">
        <f ca="true">+IF(AND(ISNUMBER(OFFSET('Sanitation Data'!$I$11,0,10*ROW('Sanitation Data'!I85))),'Data Summary'!DM91="Yes"),OFFSET('Sanitation Data'!$I$11,0,10*ROW('Sanitation Data'!I85)),NA())</f>
        <v>#N/A</v>
      </c>
      <c r="AY91" s="96" t="e">
        <f ca="true">+IF(AND(ISNUMBER(OFFSET('Sanitation Data'!$I$12,0,10*ROW('Sanitation Data'!I85))),'Data Summary'!DN91="Yes"),OFFSET('Sanitation Data'!$I$12,0,10*ROW('Sanitation Data'!I85)),NA())</f>
        <v>#N/A</v>
      </c>
      <c r="AZ91" s="97" t="e">
        <f ca="true">+IF(AND(ISNUMBER(OFFSET('Hygiene Data'!$D$5,0,10*ROW('Hygiene Data'!D85))),'Data Summary'!DO91="Yes"),OFFSET('Hygiene Data'!$D$5,0,10*ROW('Hygiene Data'!D85)),NA())</f>
        <v>#N/A</v>
      </c>
      <c r="BA91" s="97" t="e">
        <f ca="true">+IF(AND(ISNUMBER(OFFSET('Hygiene Data'!$D$7,0,10*ROW('Hygiene Data'!D85))),'Data Summary'!DP91="Yes"),OFFSET('Hygiene Data'!$D$7,0,10*ROW('Hygiene Data'!D85)),NA())</f>
        <v>#N/A</v>
      </c>
      <c r="BB91" s="97" t="e">
        <f ca="true">+IF(AND(ISNUMBER(OFFSET('Hygiene Data'!$D$9,0,10*ROW('Hygiene Data'!D85))),'Data Summary'!DQ91="Yes"),OFFSET('Hygiene Data'!$D$9,0,10*ROW('Hygiene Data'!D85)),NA())</f>
        <v>#N/A</v>
      </c>
      <c r="BC91" s="97" t="e">
        <f ca="true">+IF(AND(ISNUMBER(OFFSET('Hygiene Data'!$E$5,0,10*ROW('Hygiene Data'!E85))),'Data Summary'!DR91="Yes"),OFFSET('Hygiene Data'!$E$5,0,10*ROW('Hygiene Data'!E85)),NA())</f>
        <v>#N/A</v>
      </c>
      <c r="BD91" s="97" t="e">
        <f ca="true">+IF(AND(ISNUMBER(OFFSET('Hygiene Data'!$E$7,0,10*ROW('Hygiene Data'!E85))),'Data Summary'!DS91="Yes"),OFFSET('Hygiene Data'!$E$7,0,10*ROW('Hygiene Data'!E85)),NA())</f>
        <v>#N/A</v>
      </c>
      <c r="BE91" s="97" t="e">
        <f ca="true">+IF(AND(ISNUMBER(OFFSET('Hygiene Data'!$E$9,0,10*ROW('Hygiene Data'!E85))),'Data Summary'!DT91="Yes"),OFFSET('Hygiene Data'!$E$9,0,10*ROW('Hygiene Data'!E85)),NA())</f>
        <v>#N/A</v>
      </c>
      <c r="BF91" s="97" t="e">
        <f ca="true">+IF(AND(ISNUMBER(OFFSET('Hygiene Data'!$F$5,0,10*ROW('Hygiene Data'!F85))),'Data Summary'!DU91="Yes"),OFFSET('Hygiene Data'!$F$5,0,10*ROW('Hygiene Data'!F85)),NA())</f>
        <v>#N/A</v>
      </c>
      <c r="BG91" s="97" t="e">
        <f ca="true">+IF(AND(ISNUMBER(OFFSET('Hygiene Data'!$F$7,0,10*ROW('Hygiene Data'!F85))),'Data Summary'!DV91="Yes"),OFFSET('Hygiene Data'!$F$7,0,10*ROW('Hygiene Data'!F85)),NA())</f>
        <v>#N/A</v>
      </c>
      <c r="BH91" s="97" t="e">
        <f ca="true">+IF(AND(ISNUMBER(OFFSET('Hygiene Data'!$F$9,0,10*ROW('Hygiene Data'!F85))),'Data Summary'!DW91="Yes"),OFFSET('Hygiene Data'!$F$9,0,10*ROW('Hygiene Data'!F85)),NA())</f>
        <v>#N/A</v>
      </c>
      <c r="BI91" s="97" t="e">
        <f ca="true">+IF(AND(ISNUMBER(OFFSET('Hygiene Data'!$G$5,0,10*ROW('Hygiene Data'!G85))),'Data Summary'!DX91="Yes"),OFFSET('Hygiene Data'!$G$5,0,10*ROW('Hygiene Data'!G85)),NA())</f>
        <v>#N/A</v>
      </c>
      <c r="BJ91" s="97" t="e">
        <f ca="true">+IF(AND(ISNUMBER(OFFSET('Hygiene Data'!$G$7,0,10*ROW('Hygiene Data'!G85))),'Data Summary'!DY91="Yes"),OFFSET('Hygiene Data'!$G$7,0,10*ROW('Hygiene Data'!G85)),NA())</f>
        <v>#N/A</v>
      </c>
      <c r="BK91" s="97" t="e">
        <f ca="true">+IF(AND(ISNUMBER(OFFSET('Hygiene Data'!$G$9,0,10*ROW('Hygiene Data'!G85))),'Data Summary'!DZ91="Yes"),OFFSET('Hygiene Data'!$G$9,0,10*ROW('Hygiene Data'!G85)),NA())</f>
        <v>#N/A</v>
      </c>
      <c r="BL91" s="97" t="e">
        <f ca="true">+IF(AND(ISNUMBER(OFFSET('Hygiene Data'!$H$5,0,10*ROW('Hygiene Data'!H85))),'Data Summary'!EA91="Yes"),OFFSET('Hygiene Data'!$H$5,0,10*ROW('Hygiene Data'!H85)),NA())</f>
        <v>#N/A</v>
      </c>
      <c r="BM91" s="97" t="e">
        <f ca="true">+IF(AND(ISNUMBER(OFFSET('Hygiene Data'!$H$7,0,10*ROW('Hygiene Data'!H85))),'Data Summary'!EB91="Yes"),OFFSET('Hygiene Data'!$H$7,0,10*ROW('Hygiene Data'!H85)),NA())</f>
        <v>#N/A</v>
      </c>
      <c r="BN91" s="97" t="e">
        <f ca="true">+IF(AND(ISNUMBER(OFFSET('Hygiene Data'!$H$9,0,10*ROW('Hygiene Data'!H85))),'Data Summary'!EC91="Yes"),OFFSET('Hygiene Data'!$H$9,0,10*ROW('Hygiene Data'!H85)),NA())</f>
        <v>#N/A</v>
      </c>
      <c r="BO91" s="97" t="e">
        <f ca="true">+IF(AND(ISNUMBER(OFFSET('Hygiene Data'!$I$5,0,10*ROW('Hygiene Data'!I85))),'Data Summary'!ED91="Yes"),OFFSET('Hygiene Data'!$I$5,0,10*ROW('Hygiene Data'!I85)),NA())</f>
        <v>#N/A</v>
      </c>
      <c r="BP91" s="97" t="e">
        <f ca="true">+IF(AND(ISNUMBER(OFFSET('Hygiene Data'!$I$7,0,10*ROW('Hygiene Data'!I85))),'Data Summary'!EE91="Yes"),OFFSET('Hygiene Data'!$I$7,0,10*ROW('Hygiene Data'!I85)),NA())</f>
        <v>#N/A</v>
      </c>
      <c r="BQ91" s="97"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6" t="str">
        <f ca="true">+IF(ISTEXT('Data Summary'!B92),'Data Summary'!B92,"")</f>
        <v/>
      </c>
      <c r="C92" s="330" t="e">
        <f ca="true">+VALUE('Data Summary'!C92)</f>
        <v>#VALUE!</v>
      </c>
      <c r="D92" s="95" t="e">
        <f ca="true">+IF(AND(ISNUMBER(OFFSET('Water Data'!$D$4,0,10*ROW('Water Data'!D86))),'Data Summary'!BS92="Yes"),100-OFFSET('Water Data'!$D$4,0,10*ROW('Water Data'!D86)),NA())</f>
        <v>#N/A</v>
      </c>
      <c r="E92" s="95" t="e">
        <f ca="true">+IF(AND(ISNUMBER(OFFSET('Water Data'!$D$6,0,10*ROW('Water Data'!D86))),'Data Summary'!BT92="Yes"),OFFSET('Water Data'!$D$6,0,10*ROW('Water Data'!D86)),NA())</f>
        <v>#N/A</v>
      </c>
      <c r="F92" s="95" t="e">
        <f ca="true">+IF(AND(ISNUMBER(OFFSET('Water Data'!$D$9,0,10*ROW('Water Data'!D86))),'Data Summary'!BU92="Yes"),OFFSET('Water Data'!$D$9,0,10*ROW('Water Data'!D86)),NA())</f>
        <v>#N/A</v>
      </c>
      <c r="G92" s="95" t="e">
        <f ca="true">+IF(AND(ISNUMBER(OFFSET('Water Data'!$E$4,0,10*ROW('Water Data'!E86))),'Data Summary'!BV92="Yes"),100-OFFSET('Water Data'!$E$4,0,10*ROW('Water Data'!E86)),NA())</f>
        <v>#N/A</v>
      </c>
      <c r="H92" s="95" t="e">
        <f ca="true">+IF(AND(ISNUMBER(OFFSET('Water Data'!$E$6,0,10*ROW('Water Data'!E86))),'Data Summary'!BW92="Yes"),OFFSET('Water Data'!$E$6,0,10*ROW('Water Data'!E86)),NA())</f>
        <v>#N/A</v>
      </c>
      <c r="I92" s="95" t="e">
        <f ca="true">+IF(AND(ISNUMBER(OFFSET('Water Data'!$E$9,0,10*ROW('Water Data'!E86))),'Data Summary'!BX92="Yes"),OFFSET('Water Data'!$E$9,0,10*ROW('Water Data'!E86)),NA())</f>
        <v>#N/A</v>
      </c>
      <c r="J92" s="95" t="e">
        <f ca="true">+IF(AND(ISNUMBER(OFFSET('Water Data'!$F$4,0,10*ROW('Water Data'!F86))),'Data Summary'!BY92="Yes"),100-OFFSET('Water Data'!$F$4,0,10*ROW('Water Data'!F86)),NA())</f>
        <v>#N/A</v>
      </c>
      <c r="K92" s="95" t="e">
        <f ca="true">+IF(AND(ISNUMBER(OFFSET('Water Data'!$F$6,0,10*ROW('Water Data'!F86))),'Data Summary'!BZ92="Yes"),OFFSET('Water Data'!$F$6,0,10*ROW('Water Data'!F86)),NA())</f>
        <v>#N/A</v>
      </c>
      <c r="L92" s="95" t="e">
        <f ca="true">+IF(AND(ISNUMBER(OFFSET('Water Data'!$F$9,0,10*ROW('Water Data'!F86))),'Data Summary'!CA92="Yes"),OFFSET('Water Data'!$F$9,0,10*ROW('Water Data'!F86)),NA())</f>
        <v>#N/A</v>
      </c>
      <c r="M92" s="95" t="e">
        <f ca="true">+IF(AND(ISNUMBER(OFFSET('Water Data'!$G$4,0,10*ROW('Water Data'!G86))),'Data Summary'!CB92="Yes"),100-OFFSET('Water Data'!$G$4,0,10*ROW('Water Data'!G86)),NA())</f>
        <v>#N/A</v>
      </c>
      <c r="N92" s="95" t="e">
        <f ca="true">+IF(AND(ISNUMBER(OFFSET('Water Data'!$G$6,0,10*ROW('Water Data'!G86))),'Data Summary'!CC92="Yes"),OFFSET('Water Data'!$G$6,0,10*ROW('Water Data'!G86)),NA())</f>
        <v>#N/A</v>
      </c>
      <c r="O92" s="95" t="e">
        <f ca="true">+IF(AND(ISNUMBER(OFFSET('Water Data'!$G$9,0,10*ROW('Water Data'!G86))),'Data Summary'!CD92="Yes"),OFFSET('Water Data'!$G$9,0,10*ROW('Water Data'!G86)),NA())</f>
        <v>#N/A</v>
      </c>
      <c r="P92" s="95" t="e">
        <f ca="true">+IF(AND(ISNUMBER(OFFSET('Water Data'!$H$4,0,10*ROW('Water Data'!H86))),'Data Summary'!CE92="Yes"),100-OFFSET('Water Data'!$H$4,0,10*ROW('Water Data'!H86)),NA())</f>
        <v>#N/A</v>
      </c>
      <c r="Q92" s="95" t="e">
        <f ca="true">+IF(AND(ISNUMBER(OFFSET('Water Data'!$H$6,0,10*ROW('Water Data'!H86))),'Data Summary'!CF92="Yes"),OFFSET('Water Data'!$H$6,0,10*ROW('Water Data'!H86)),NA())</f>
        <v>#N/A</v>
      </c>
      <c r="R92" s="95" t="e">
        <f ca="true">+IF(AND(ISNUMBER(OFFSET('Water Data'!$H$9,0,10*ROW('Water Data'!H86))),'Data Summary'!CG92="Yes"),OFFSET('Water Data'!$H$9,0,10*ROW('Water Data'!H86)),NA())</f>
        <v>#N/A</v>
      </c>
      <c r="S92" s="95" t="e">
        <f ca="true">+IF(AND(ISNUMBER(OFFSET('Water Data'!$I$4,0,10*ROW('Water Data'!I86))),'Data Summary'!CH92="Yes"),100-OFFSET('Water Data'!$I$4,0,10*ROW('Water Data'!I86)),NA())</f>
        <v>#N/A</v>
      </c>
      <c r="T92" s="95" t="e">
        <f ca="true">+IF(AND(ISNUMBER(OFFSET('Water Data'!$I$6,0,10*ROW('Water Data'!I86))),'Data Summary'!CI92="Yes"),OFFSET('Water Data'!$I$6,0,10*ROW('Water Data'!I86)),NA())</f>
        <v>#N/A</v>
      </c>
      <c r="U92" s="95" t="e">
        <f ca="true">+IF(AND(ISNUMBER(OFFSET('Water Data'!$I$9,0,10*ROW('Water Data'!I86))),'Data Summary'!CJ92="Yes"),OFFSET('Water Data'!$I$9,0,10*ROW('Water Data'!I86)),NA())</f>
        <v>#N/A</v>
      </c>
      <c r="V92" s="96" t="e">
        <f ca="true">+IF(AND(ISNUMBER(OFFSET('Sanitation Data'!$D$4,0,10*ROW('Sanitation Data'!D86))),'Data Summary'!CK92="Yes"),100-OFFSET('Sanitation Data'!$D$4,0,10*ROW('Sanitation Data'!D86)),NA())</f>
        <v>#N/A</v>
      </c>
      <c r="W92" s="96" t="e">
        <f ca="true">+IF(AND(ISNUMBER(OFFSET('Sanitation Data'!$D$6,0,10*ROW('Sanitation Data'!D86))),'Data Summary'!CL92="Yes"),OFFSET('Sanitation Data'!$D$6,0,10*ROW('Sanitation Data'!D86)),NA())</f>
        <v>#N/A</v>
      </c>
      <c r="X92" s="96" t="e">
        <f ca="true">+IF(AND(ISNUMBER(OFFSET('Sanitation Data'!$D$10,0,10*ROW('Sanitation Data'!D86))),'Data Summary'!CM92="Yes"),OFFSET('Sanitation Data'!$D$10,0,10*ROW('Sanitation Data'!D86)),NA())</f>
        <v>#N/A</v>
      </c>
      <c r="Y92" s="96" t="e">
        <f ca="true">+IF(AND(ISNUMBER(OFFSET('Sanitation Data'!$D$11,0,10*ROW('Sanitation Data'!D86))),'Data Summary'!CN92="Yes"),OFFSET('Sanitation Data'!$D$11,0,10*ROW('Sanitation Data'!D86)),NA())</f>
        <v>#N/A</v>
      </c>
      <c r="Z92" s="96" t="e">
        <f ca="true">+IF(AND(ISNUMBER(OFFSET('Sanitation Data'!$D$12,0,10*ROW('Sanitation Data'!D86))),'Data Summary'!CO92="Yes"),OFFSET('Sanitation Data'!$D$12,0,10*ROW('Sanitation Data'!D86)),NA())</f>
        <v>#N/A</v>
      </c>
      <c r="AA92" s="96" t="e">
        <f ca="true">+IF(AND(ISNUMBER(OFFSET('Sanitation Data'!$E$4,0,10*ROW('Sanitation Data'!E86))),'Data Summary'!CP92="Yes"),100-OFFSET('Sanitation Data'!$E$4,0,10*ROW('Sanitation Data'!E86)),NA())</f>
        <v>#N/A</v>
      </c>
      <c r="AB92" s="96" t="e">
        <f ca="true">+IF(AND(ISNUMBER(OFFSET('Sanitation Data'!$E$6,0,10*ROW('Sanitation Data'!E86))),'Data Summary'!CQ92="Yes"),OFFSET('Sanitation Data'!$E$6,0,10*ROW('Sanitation Data'!E86)),NA())</f>
        <v>#N/A</v>
      </c>
      <c r="AC92" s="96" t="e">
        <f ca="true">+IF(AND(ISNUMBER(OFFSET('Sanitation Data'!$E$10,0,10*ROW('Sanitation Data'!E86))),'Data Summary'!CR92="Yes"),OFFSET('Sanitation Data'!$E$10,0,10*ROW('Sanitation Data'!E86)),NA())</f>
        <v>#N/A</v>
      </c>
      <c r="AD92" s="96" t="e">
        <f ca="true">+IF(AND(ISNUMBER(OFFSET('Sanitation Data'!$E$11,0,10*ROW('Sanitation Data'!E86))),'Data Summary'!CS92="Yes"),OFFSET('Sanitation Data'!$E$11,0,10*ROW('Sanitation Data'!E86)),NA())</f>
        <v>#N/A</v>
      </c>
      <c r="AE92" s="96" t="e">
        <f ca="true">+IF(AND(ISNUMBER(OFFSET('Sanitation Data'!$E$12,0,10*ROW('Sanitation Data'!E86))),'Data Summary'!CT92="Yes"),OFFSET('Sanitation Data'!$E$12,0,10*ROW('Sanitation Data'!E86)),NA())</f>
        <v>#N/A</v>
      </c>
      <c r="AF92" s="96" t="e">
        <f ca="true">+IF(AND(ISNUMBER(OFFSET('Sanitation Data'!$F$4,0,10*ROW('Sanitation Data'!F86))),'Data Summary'!CU92="Yes"),100-OFFSET('Sanitation Data'!$F$4,0,10*ROW('Sanitation Data'!F86)),NA())</f>
        <v>#N/A</v>
      </c>
      <c r="AG92" s="96" t="e">
        <f ca="true">+IF(AND(ISNUMBER(OFFSET('Sanitation Data'!$F$6,0,10*ROW('Sanitation Data'!F86))),'Data Summary'!CV92="Yes"),OFFSET('Sanitation Data'!$F$6,0,10*ROW('Sanitation Data'!F86)),NA())</f>
        <v>#N/A</v>
      </c>
      <c r="AH92" s="96" t="e">
        <f ca="true">+IF(AND(ISNUMBER(OFFSET('Sanitation Data'!$F$10,0,10*ROW('Sanitation Data'!F86))),'Data Summary'!CW92="Yes"),OFFSET('Sanitation Data'!$F$10,0,10*ROW('Sanitation Data'!F86)),NA())</f>
        <v>#N/A</v>
      </c>
      <c r="AI92" s="96" t="e">
        <f ca="true">+IF(AND(ISNUMBER(OFFSET('Sanitation Data'!$F$11,0,10*ROW('Sanitation Data'!F86))),'Data Summary'!CX92="Yes"),OFFSET('Sanitation Data'!$F$11,0,10*ROW('Sanitation Data'!F86)),NA())</f>
        <v>#N/A</v>
      </c>
      <c r="AJ92" s="96" t="e">
        <f ca="true">+IF(AND(ISNUMBER(OFFSET('Sanitation Data'!$F$12,0,10*ROW('Sanitation Data'!F86))),'Data Summary'!CY92="Yes"),OFFSET('Sanitation Data'!$F$12,0,10*ROW('Sanitation Data'!F86)),NA())</f>
        <v>#N/A</v>
      </c>
      <c r="AK92" s="96" t="e">
        <f ca="true">+IF(AND(ISNUMBER(OFFSET('Sanitation Data'!$G$4,0,10*ROW('Sanitation Data'!G86))),'Data Summary'!CZ92="Yes"),100-OFFSET('Sanitation Data'!$G$4,0,10*ROW('Sanitation Data'!G86)),NA())</f>
        <v>#N/A</v>
      </c>
      <c r="AL92" s="96" t="e">
        <f ca="true">+IF(AND(ISNUMBER(OFFSET('Sanitation Data'!$G$6,0,10*ROW('Sanitation Data'!G86))),'Data Summary'!DA92="Yes"),OFFSET('Sanitation Data'!$G$6,0,10*ROW('Sanitation Data'!G86)),NA())</f>
        <v>#N/A</v>
      </c>
      <c r="AM92" s="96" t="e">
        <f ca="true">+IF(AND(ISNUMBER(OFFSET('Sanitation Data'!$G$10,0,10*ROW('Sanitation Data'!G86))),'Data Summary'!DB92="Yes"),OFFSET('Sanitation Data'!$G$10,0,10*ROW('Sanitation Data'!G86)),NA())</f>
        <v>#N/A</v>
      </c>
      <c r="AN92" s="96" t="e">
        <f ca="true">+IF(AND(ISNUMBER(OFFSET('Sanitation Data'!$G$11,0,10*ROW('Sanitation Data'!G86))),'Data Summary'!DC92="Yes"),OFFSET('Sanitation Data'!$G$11,0,10*ROW('Sanitation Data'!G86)),NA())</f>
        <v>#N/A</v>
      </c>
      <c r="AO92" s="96" t="e">
        <f ca="true">+IF(AND(ISNUMBER(OFFSET('Sanitation Data'!$G$12,0,10*ROW('Sanitation Data'!G86))),'Data Summary'!DD92="Yes"),OFFSET('Sanitation Data'!$G$12,0,10*ROW('Sanitation Data'!G86)),NA())</f>
        <v>#N/A</v>
      </c>
      <c r="AP92" s="96" t="e">
        <f ca="true">+IF(AND(ISNUMBER(OFFSET('Sanitation Data'!$H$4,0,10*ROW('Sanitation Data'!H86))),'Data Summary'!DE92="Yes"),100-OFFSET('Sanitation Data'!$H$4,0,10*ROW('Sanitation Data'!H86)),NA())</f>
        <v>#N/A</v>
      </c>
      <c r="AQ92" s="96" t="e">
        <f ca="true">+IF(AND(ISNUMBER(OFFSET('Sanitation Data'!$H$6,0,10*ROW('Sanitation Data'!H86))),'Data Summary'!DF92="Yes"),OFFSET('Sanitation Data'!$H$6,0,10*ROW('Sanitation Data'!H86)),NA())</f>
        <v>#N/A</v>
      </c>
      <c r="AR92" s="96" t="e">
        <f ca="true">+IF(AND(ISNUMBER(OFFSET('Sanitation Data'!$H$10,0,10*ROW('Sanitation Data'!H86))),'Data Summary'!DG92="Yes"),OFFSET('Sanitation Data'!$H$10,0,10*ROW('Sanitation Data'!H86)),NA())</f>
        <v>#N/A</v>
      </c>
      <c r="AS92" s="96" t="e">
        <f ca="true">+IF(AND(ISNUMBER(OFFSET('Sanitation Data'!$H$11,0,10*ROW('Sanitation Data'!H86))),'Data Summary'!DH92="Yes"),OFFSET('Sanitation Data'!$H$11,0,10*ROW('Sanitation Data'!H86)),NA())</f>
        <v>#N/A</v>
      </c>
      <c r="AT92" s="96" t="e">
        <f ca="true">+IF(AND(ISNUMBER(OFFSET('Sanitation Data'!$H$12,0,10*ROW('Sanitation Data'!H86))),'Data Summary'!DI92="Yes"),OFFSET('Sanitation Data'!$H$12,0,10*ROW('Sanitation Data'!H86)),NA())</f>
        <v>#N/A</v>
      </c>
      <c r="AU92" s="96" t="e">
        <f ca="true">+IF(AND(ISNUMBER(OFFSET('Sanitation Data'!$I$4,0,10*ROW('Sanitation Data'!I86))),'Data Summary'!DJ92="Yes"),100-OFFSET('Sanitation Data'!$I$4,0,10*ROW('Sanitation Data'!I86)),NA())</f>
        <v>#N/A</v>
      </c>
      <c r="AV92" s="96" t="e">
        <f ca="true">+IF(AND(ISNUMBER(OFFSET('Sanitation Data'!$I$6,0,10*ROW('Sanitation Data'!I86))),'Data Summary'!DK92="Yes"),OFFSET('Sanitation Data'!$I$6,0,10*ROW('Sanitation Data'!I86)),NA())</f>
        <v>#N/A</v>
      </c>
      <c r="AW92" s="96" t="e">
        <f ca="true">+IF(AND(ISNUMBER(OFFSET('Sanitation Data'!$I$10,0,10*ROW('Sanitation Data'!I86))),'Data Summary'!DL92="Yes"),OFFSET('Sanitation Data'!$I$10,0,10*ROW('Sanitation Data'!I86)),NA())</f>
        <v>#N/A</v>
      </c>
      <c r="AX92" s="96" t="e">
        <f ca="true">+IF(AND(ISNUMBER(OFFSET('Sanitation Data'!$I$11,0,10*ROW('Sanitation Data'!I86))),'Data Summary'!DM92="Yes"),OFFSET('Sanitation Data'!$I$11,0,10*ROW('Sanitation Data'!I86)),NA())</f>
        <v>#N/A</v>
      </c>
      <c r="AY92" s="96" t="e">
        <f ca="true">+IF(AND(ISNUMBER(OFFSET('Sanitation Data'!$I$12,0,10*ROW('Sanitation Data'!I86))),'Data Summary'!DN92="Yes"),OFFSET('Sanitation Data'!$I$12,0,10*ROW('Sanitation Data'!I86)),NA())</f>
        <v>#N/A</v>
      </c>
      <c r="AZ92" s="97" t="e">
        <f ca="true">+IF(AND(ISNUMBER(OFFSET('Hygiene Data'!$D$5,0,10*ROW('Hygiene Data'!D86))),'Data Summary'!DO92="Yes"),OFFSET('Hygiene Data'!$D$5,0,10*ROW('Hygiene Data'!D86)),NA())</f>
        <v>#N/A</v>
      </c>
      <c r="BA92" s="97" t="e">
        <f ca="true">+IF(AND(ISNUMBER(OFFSET('Hygiene Data'!$D$7,0,10*ROW('Hygiene Data'!D86))),'Data Summary'!DP92="Yes"),OFFSET('Hygiene Data'!$D$7,0,10*ROW('Hygiene Data'!D86)),NA())</f>
        <v>#N/A</v>
      </c>
      <c r="BB92" s="97" t="e">
        <f ca="true">+IF(AND(ISNUMBER(OFFSET('Hygiene Data'!$D$9,0,10*ROW('Hygiene Data'!D86))),'Data Summary'!DQ92="Yes"),OFFSET('Hygiene Data'!$D$9,0,10*ROW('Hygiene Data'!D86)),NA())</f>
        <v>#N/A</v>
      </c>
      <c r="BC92" s="97" t="e">
        <f ca="true">+IF(AND(ISNUMBER(OFFSET('Hygiene Data'!$E$5,0,10*ROW('Hygiene Data'!E86))),'Data Summary'!DR92="Yes"),OFFSET('Hygiene Data'!$E$5,0,10*ROW('Hygiene Data'!E86)),NA())</f>
        <v>#N/A</v>
      </c>
      <c r="BD92" s="97" t="e">
        <f ca="true">+IF(AND(ISNUMBER(OFFSET('Hygiene Data'!$E$7,0,10*ROW('Hygiene Data'!E86))),'Data Summary'!DS92="Yes"),OFFSET('Hygiene Data'!$E$7,0,10*ROW('Hygiene Data'!E86)),NA())</f>
        <v>#N/A</v>
      </c>
      <c r="BE92" s="97" t="e">
        <f ca="true">+IF(AND(ISNUMBER(OFFSET('Hygiene Data'!$E$9,0,10*ROW('Hygiene Data'!E86))),'Data Summary'!DT92="Yes"),OFFSET('Hygiene Data'!$E$9,0,10*ROW('Hygiene Data'!E86)),NA())</f>
        <v>#N/A</v>
      </c>
      <c r="BF92" s="97" t="e">
        <f ca="true">+IF(AND(ISNUMBER(OFFSET('Hygiene Data'!$F$5,0,10*ROW('Hygiene Data'!F86))),'Data Summary'!DU92="Yes"),OFFSET('Hygiene Data'!$F$5,0,10*ROW('Hygiene Data'!F86)),NA())</f>
        <v>#N/A</v>
      </c>
      <c r="BG92" s="97" t="e">
        <f ca="true">+IF(AND(ISNUMBER(OFFSET('Hygiene Data'!$F$7,0,10*ROW('Hygiene Data'!F86))),'Data Summary'!DV92="Yes"),OFFSET('Hygiene Data'!$F$7,0,10*ROW('Hygiene Data'!F86)),NA())</f>
        <v>#N/A</v>
      </c>
      <c r="BH92" s="97" t="e">
        <f ca="true">+IF(AND(ISNUMBER(OFFSET('Hygiene Data'!$F$9,0,10*ROW('Hygiene Data'!F86))),'Data Summary'!DW92="Yes"),OFFSET('Hygiene Data'!$F$9,0,10*ROW('Hygiene Data'!F86)),NA())</f>
        <v>#N/A</v>
      </c>
      <c r="BI92" s="97" t="e">
        <f ca="true">+IF(AND(ISNUMBER(OFFSET('Hygiene Data'!$G$5,0,10*ROW('Hygiene Data'!G86))),'Data Summary'!DX92="Yes"),OFFSET('Hygiene Data'!$G$5,0,10*ROW('Hygiene Data'!G86)),NA())</f>
        <v>#N/A</v>
      </c>
      <c r="BJ92" s="97" t="e">
        <f ca="true">+IF(AND(ISNUMBER(OFFSET('Hygiene Data'!$G$7,0,10*ROW('Hygiene Data'!G86))),'Data Summary'!DY92="Yes"),OFFSET('Hygiene Data'!$G$7,0,10*ROW('Hygiene Data'!G86)),NA())</f>
        <v>#N/A</v>
      </c>
      <c r="BK92" s="97" t="e">
        <f ca="true">+IF(AND(ISNUMBER(OFFSET('Hygiene Data'!$G$9,0,10*ROW('Hygiene Data'!G86))),'Data Summary'!DZ92="Yes"),OFFSET('Hygiene Data'!$G$9,0,10*ROW('Hygiene Data'!G86)),NA())</f>
        <v>#N/A</v>
      </c>
      <c r="BL92" s="97" t="e">
        <f ca="true">+IF(AND(ISNUMBER(OFFSET('Hygiene Data'!$H$5,0,10*ROW('Hygiene Data'!H86))),'Data Summary'!EA92="Yes"),OFFSET('Hygiene Data'!$H$5,0,10*ROW('Hygiene Data'!H86)),NA())</f>
        <v>#N/A</v>
      </c>
      <c r="BM92" s="97" t="e">
        <f ca="true">+IF(AND(ISNUMBER(OFFSET('Hygiene Data'!$H$7,0,10*ROW('Hygiene Data'!H86))),'Data Summary'!EB92="Yes"),OFFSET('Hygiene Data'!$H$7,0,10*ROW('Hygiene Data'!H86)),NA())</f>
        <v>#N/A</v>
      </c>
      <c r="BN92" s="97" t="e">
        <f ca="true">+IF(AND(ISNUMBER(OFFSET('Hygiene Data'!$H$9,0,10*ROW('Hygiene Data'!H86))),'Data Summary'!EC92="Yes"),OFFSET('Hygiene Data'!$H$9,0,10*ROW('Hygiene Data'!H86)),NA())</f>
        <v>#N/A</v>
      </c>
      <c r="BO92" s="97" t="e">
        <f ca="true">+IF(AND(ISNUMBER(OFFSET('Hygiene Data'!$I$5,0,10*ROW('Hygiene Data'!I86))),'Data Summary'!ED92="Yes"),OFFSET('Hygiene Data'!$I$5,0,10*ROW('Hygiene Data'!I86)),NA())</f>
        <v>#N/A</v>
      </c>
      <c r="BP92" s="97" t="e">
        <f ca="true">+IF(AND(ISNUMBER(OFFSET('Hygiene Data'!$I$7,0,10*ROW('Hygiene Data'!I86))),'Data Summary'!EE92="Yes"),OFFSET('Hygiene Data'!$I$7,0,10*ROW('Hygiene Data'!I86)),NA())</f>
        <v>#N/A</v>
      </c>
      <c r="BQ92" s="97"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6" t="str">
        <f ca="true">+IF(ISTEXT('Data Summary'!B93),'Data Summary'!B93,"")</f>
        <v/>
      </c>
      <c r="C93" s="330" t="e">
        <f ca="true">+VALUE('Data Summary'!C93)</f>
        <v>#VALUE!</v>
      </c>
      <c r="D93" s="95" t="e">
        <f ca="true">+IF(AND(ISNUMBER(OFFSET('Water Data'!$D$4,0,10*ROW('Water Data'!D87))),'Data Summary'!BS93="Yes"),100-OFFSET('Water Data'!$D$4,0,10*ROW('Water Data'!D87)),NA())</f>
        <v>#N/A</v>
      </c>
      <c r="E93" s="95" t="e">
        <f ca="true">+IF(AND(ISNUMBER(OFFSET('Water Data'!$D$6,0,10*ROW('Water Data'!D87))),'Data Summary'!BT93="Yes"),OFFSET('Water Data'!$D$6,0,10*ROW('Water Data'!D87)),NA())</f>
        <v>#N/A</v>
      </c>
      <c r="F93" s="95" t="e">
        <f ca="true">+IF(AND(ISNUMBER(OFFSET('Water Data'!$D$9,0,10*ROW('Water Data'!D87))),'Data Summary'!BU93="Yes"),OFFSET('Water Data'!$D$9,0,10*ROW('Water Data'!D87)),NA())</f>
        <v>#N/A</v>
      </c>
      <c r="G93" s="95" t="e">
        <f ca="true">+IF(AND(ISNUMBER(OFFSET('Water Data'!$E$4,0,10*ROW('Water Data'!E87))),'Data Summary'!BV93="Yes"),100-OFFSET('Water Data'!$E$4,0,10*ROW('Water Data'!E87)),NA())</f>
        <v>#N/A</v>
      </c>
      <c r="H93" s="95" t="e">
        <f ca="true">+IF(AND(ISNUMBER(OFFSET('Water Data'!$E$6,0,10*ROW('Water Data'!E87))),'Data Summary'!BW93="Yes"),OFFSET('Water Data'!$E$6,0,10*ROW('Water Data'!E87)),NA())</f>
        <v>#N/A</v>
      </c>
      <c r="I93" s="95" t="e">
        <f ca="true">+IF(AND(ISNUMBER(OFFSET('Water Data'!$E$9,0,10*ROW('Water Data'!E87))),'Data Summary'!BX93="Yes"),OFFSET('Water Data'!$E$9,0,10*ROW('Water Data'!E87)),NA())</f>
        <v>#N/A</v>
      </c>
      <c r="J93" s="95" t="e">
        <f ca="true">+IF(AND(ISNUMBER(OFFSET('Water Data'!$F$4,0,10*ROW('Water Data'!F87))),'Data Summary'!BY93="Yes"),100-OFFSET('Water Data'!$F$4,0,10*ROW('Water Data'!F87)),NA())</f>
        <v>#N/A</v>
      </c>
      <c r="K93" s="95" t="e">
        <f ca="true">+IF(AND(ISNUMBER(OFFSET('Water Data'!$F$6,0,10*ROW('Water Data'!F87))),'Data Summary'!BZ93="Yes"),OFFSET('Water Data'!$F$6,0,10*ROW('Water Data'!F87)),NA())</f>
        <v>#N/A</v>
      </c>
      <c r="L93" s="95" t="e">
        <f ca="true">+IF(AND(ISNUMBER(OFFSET('Water Data'!$F$9,0,10*ROW('Water Data'!F87))),'Data Summary'!CA93="Yes"),OFFSET('Water Data'!$F$9,0,10*ROW('Water Data'!F87)),NA())</f>
        <v>#N/A</v>
      </c>
      <c r="M93" s="95" t="e">
        <f ca="true">+IF(AND(ISNUMBER(OFFSET('Water Data'!$G$4,0,10*ROW('Water Data'!G87))),'Data Summary'!CB93="Yes"),100-OFFSET('Water Data'!$G$4,0,10*ROW('Water Data'!G87)),NA())</f>
        <v>#N/A</v>
      </c>
      <c r="N93" s="95" t="e">
        <f ca="true">+IF(AND(ISNUMBER(OFFSET('Water Data'!$G$6,0,10*ROW('Water Data'!G87))),'Data Summary'!CC93="Yes"),OFFSET('Water Data'!$G$6,0,10*ROW('Water Data'!G87)),NA())</f>
        <v>#N/A</v>
      </c>
      <c r="O93" s="95" t="e">
        <f ca="true">+IF(AND(ISNUMBER(OFFSET('Water Data'!$G$9,0,10*ROW('Water Data'!G87))),'Data Summary'!CD93="Yes"),OFFSET('Water Data'!$G$9,0,10*ROW('Water Data'!G87)),NA())</f>
        <v>#N/A</v>
      </c>
      <c r="P93" s="95" t="e">
        <f ca="true">+IF(AND(ISNUMBER(OFFSET('Water Data'!$H$4,0,10*ROW('Water Data'!H87))),'Data Summary'!CE93="Yes"),100-OFFSET('Water Data'!$H$4,0,10*ROW('Water Data'!H87)),NA())</f>
        <v>#N/A</v>
      </c>
      <c r="Q93" s="95" t="e">
        <f ca="true">+IF(AND(ISNUMBER(OFFSET('Water Data'!$H$6,0,10*ROW('Water Data'!H87))),'Data Summary'!CF93="Yes"),OFFSET('Water Data'!$H$6,0,10*ROW('Water Data'!H87)),NA())</f>
        <v>#N/A</v>
      </c>
      <c r="R93" s="95" t="e">
        <f ca="true">+IF(AND(ISNUMBER(OFFSET('Water Data'!$H$9,0,10*ROW('Water Data'!H87))),'Data Summary'!CG93="Yes"),OFFSET('Water Data'!$H$9,0,10*ROW('Water Data'!H87)),NA())</f>
        <v>#N/A</v>
      </c>
      <c r="S93" s="95" t="e">
        <f ca="true">+IF(AND(ISNUMBER(OFFSET('Water Data'!$I$4,0,10*ROW('Water Data'!I87))),'Data Summary'!CH93="Yes"),100-OFFSET('Water Data'!$I$4,0,10*ROW('Water Data'!I87)),NA())</f>
        <v>#N/A</v>
      </c>
      <c r="T93" s="95" t="e">
        <f ca="true">+IF(AND(ISNUMBER(OFFSET('Water Data'!$I$6,0,10*ROW('Water Data'!I87))),'Data Summary'!CI93="Yes"),OFFSET('Water Data'!$I$6,0,10*ROW('Water Data'!I87)),NA())</f>
        <v>#N/A</v>
      </c>
      <c r="U93" s="95" t="e">
        <f ca="true">+IF(AND(ISNUMBER(OFFSET('Water Data'!$I$9,0,10*ROW('Water Data'!I87))),'Data Summary'!CJ93="Yes"),OFFSET('Water Data'!$I$9,0,10*ROW('Water Data'!I87)),NA())</f>
        <v>#N/A</v>
      </c>
      <c r="V93" s="96" t="e">
        <f ca="true">+IF(AND(ISNUMBER(OFFSET('Sanitation Data'!$D$4,0,10*ROW('Sanitation Data'!D87))),'Data Summary'!CK93="Yes"),100-OFFSET('Sanitation Data'!$D$4,0,10*ROW('Sanitation Data'!D87)),NA())</f>
        <v>#N/A</v>
      </c>
      <c r="W93" s="96" t="e">
        <f ca="true">+IF(AND(ISNUMBER(OFFSET('Sanitation Data'!$D$6,0,10*ROW('Sanitation Data'!D87))),'Data Summary'!CL93="Yes"),OFFSET('Sanitation Data'!$D$6,0,10*ROW('Sanitation Data'!D87)),NA())</f>
        <v>#N/A</v>
      </c>
      <c r="X93" s="96" t="e">
        <f ca="true">+IF(AND(ISNUMBER(OFFSET('Sanitation Data'!$D$10,0,10*ROW('Sanitation Data'!D87))),'Data Summary'!CM93="Yes"),OFFSET('Sanitation Data'!$D$10,0,10*ROW('Sanitation Data'!D87)),NA())</f>
        <v>#N/A</v>
      </c>
      <c r="Y93" s="96" t="e">
        <f ca="true">+IF(AND(ISNUMBER(OFFSET('Sanitation Data'!$D$11,0,10*ROW('Sanitation Data'!D87))),'Data Summary'!CN93="Yes"),OFFSET('Sanitation Data'!$D$11,0,10*ROW('Sanitation Data'!D87)),NA())</f>
        <v>#N/A</v>
      </c>
      <c r="Z93" s="96" t="e">
        <f ca="true">+IF(AND(ISNUMBER(OFFSET('Sanitation Data'!$D$12,0,10*ROW('Sanitation Data'!D87))),'Data Summary'!CO93="Yes"),OFFSET('Sanitation Data'!$D$12,0,10*ROW('Sanitation Data'!D87)),NA())</f>
        <v>#N/A</v>
      </c>
      <c r="AA93" s="96" t="e">
        <f ca="true">+IF(AND(ISNUMBER(OFFSET('Sanitation Data'!$E$4,0,10*ROW('Sanitation Data'!E87))),'Data Summary'!CP93="Yes"),100-OFFSET('Sanitation Data'!$E$4,0,10*ROW('Sanitation Data'!E87)),NA())</f>
        <v>#N/A</v>
      </c>
      <c r="AB93" s="96" t="e">
        <f ca="true">+IF(AND(ISNUMBER(OFFSET('Sanitation Data'!$E$6,0,10*ROW('Sanitation Data'!E87))),'Data Summary'!CQ93="Yes"),OFFSET('Sanitation Data'!$E$6,0,10*ROW('Sanitation Data'!E87)),NA())</f>
        <v>#N/A</v>
      </c>
      <c r="AC93" s="96" t="e">
        <f ca="true">+IF(AND(ISNUMBER(OFFSET('Sanitation Data'!$E$10,0,10*ROW('Sanitation Data'!E87))),'Data Summary'!CR93="Yes"),OFFSET('Sanitation Data'!$E$10,0,10*ROW('Sanitation Data'!E87)),NA())</f>
        <v>#N/A</v>
      </c>
      <c r="AD93" s="96" t="e">
        <f ca="true">+IF(AND(ISNUMBER(OFFSET('Sanitation Data'!$E$11,0,10*ROW('Sanitation Data'!E87))),'Data Summary'!CS93="Yes"),OFFSET('Sanitation Data'!$E$11,0,10*ROW('Sanitation Data'!E87)),NA())</f>
        <v>#N/A</v>
      </c>
      <c r="AE93" s="96" t="e">
        <f ca="true">+IF(AND(ISNUMBER(OFFSET('Sanitation Data'!$E$12,0,10*ROW('Sanitation Data'!E87))),'Data Summary'!CT93="Yes"),OFFSET('Sanitation Data'!$E$12,0,10*ROW('Sanitation Data'!E87)),NA())</f>
        <v>#N/A</v>
      </c>
      <c r="AF93" s="96" t="e">
        <f ca="true">+IF(AND(ISNUMBER(OFFSET('Sanitation Data'!$F$4,0,10*ROW('Sanitation Data'!F87))),'Data Summary'!CU93="Yes"),100-OFFSET('Sanitation Data'!$F$4,0,10*ROW('Sanitation Data'!F87)),NA())</f>
        <v>#N/A</v>
      </c>
      <c r="AG93" s="96" t="e">
        <f ca="true">+IF(AND(ISNUMBER(OFFSET('Sanitation Data'!$F$6,0,10*ROW('Sanitation Data'!F87))),'Data Summary'!CV93="Yes"),OFFSET('Sanitation Data'!$F$6,0,10*ROW('Sanitation Data'!F87)),NA())</f>
        <v>#N/A</v>
      </c>
      <c r="AH93" s="96" t="e">
        <f ca="true">+IF(AND(ISNUMBER(OFFSET('Sanitation Data'!$F$10,0,10*ROW('Sanitation Data'!F87))),'Data Summary'!CW93="Yes"),OFFSET('Sanitation Data'!$F$10,0,10*ROW('Sanitation Data'!F87)),NA())</f>
        <v>#N/A</v>
      </c>
      <c r="AI93" s="96" t="e">
        <f ca="true">+IF(AND(ISNUMBER(OFFSET('Sanitation Data'!$F$11,0,10*ROW('Sanitation Data'!F87))),'Data Summary'!CX93="Yes"),OFFSET('Sanitation Data'!$F$11,0,10*ROW('Sanitation Data'!F87)),NA())</f>
        <v>#N/A</v>
      </c>
      <c r="AJ93" s="96" t="e">
        <f ca="true">+IF(AND(ISNUMBER(OFFSET('Sanitation Data'!$F$12,0,10*ROW('Sanitation Data'!F87))),'Data Summary'!CY93="Yes"),OFFSET('Sanitation Data'!$F$12,0,10*ROW('Sanitation Data'!F87)),NA())</f>
        <v>#N/A</v>
      </c>
      <c r="AK93" s="96" t="e">
        <f ca="true">+IF(AND(ISNUMBER(OFFSET('Sanitation Data'!$G$4,0,10*ROW('Sanitation Data'!G87))),'Data Summary'!CZ93="Yes"),100-OFFSET('Sanitation Data'!$G$4,0,10*ROW('Sanitation Data'!G87)),NA())</f>
        <v>#N/A</v>
      </c>
      <c r="AL93" s="96" t="e">
        <f ca="true">+IF(AND(ISNUMBER(OFFSET('Sanitation Data'!$G$6,0,10*ROW('Sanitation Data'!G87))),'Data Summary'!DA93="Yes"),OFFSET('Sanitation Data'!$G$6,0,10*ROW('Sanitation Data'!G87)),NA())</f>
        <v>#N/A</v>
      </c>
      <c r="AM93" s="96" t="e">
        <f ca="true">+IF(AND(ISNUMBER(OFFSET('Sanitation Data'!$G$10,0,10*ROW('Sanitation Data'!G87))),'Data Summary'!DB93="Yes"),OFFSET('Sanitation Data'!$G$10,0,10*ROW('Sanitation Data'!G87)),NA())</f>
        <v>#N/A</v>
      </c>
      <c r="AN93" s="96" t="e">
        <f ca="true">+IF(AND(ISNUMBER(OFFSET('Sanitation Data'!$G$11,0,10*ROW('Sanitation Data'!G87))),'Data Summary'!DC93="Yes"),OFFSET('Sanitation Data'!$G$11,0,10*ROW('Sanitation Data'!G87)),NA())</f>
        <v>#N/A</v>
      </c>
      <c r="AO93" s="96" t="e">
        <f ca="true">+IF(AND(ISNUMBER(OFFSET('Sanitation Data'!$G$12,0,10*ROW('Sanitation Data'!G87))),'Data Summary'!DD93="Yes"),OFFSET('Sanitation Data'!$G$12,0,10*ROW('Sanitation Data'!G87)),NA())</f>
        <v>#N/A</v>
      </c>
      <c r="AP93" s="96" t="e">
        <f ca="true">+IF(AND(ISNUMBER(OFFSET('Sanitation Data'!$H$4,0,10*ROW('Sanitation Data'!H87))),'Data Summary'!DE93="Yes"),100-OFFSET('Sanitation Data'!$H$4,0,10*ROW('Sanitation Data'!H87)),NA())</f>
        <v>#N/A</v>
      </c>
      <c r="AQ93" s="96" t="e">
        <f ca="true">+IF(AND(ISNUMBER(OFFSET('Sanitation Data'!$H$6,0,10*ROW('Sanitation Data'!H87))),'Data Summary'!DF93="Yes"),OFFSET('Sanitation Data'!$H$6,0,10*ROW('Sanitation Data'!H87)),NA())</f>
        <v>#N/A</v>
      </c>
      <c r="AR93" s="96" t="e">
        <f ca="true">+IF(AND(ISNUMBER(OFFSET('Sanitation Data'!$H$10,0,10*ROW('Sanitation Data'!H87))),'Data Summary'!DG93="Yes"),OFFSET('Sanitation Data'!$H$10,0,10*ROW('Sanitation Data'!H87)),NA())</f>
        <v>#N/A</v>
      </c>
      <c r="AS93" s="96" t="e">
        <f ca="true">+IF(AND(ISNUMBER(OFFSET('Sanitation Data'!$H$11,0,10*ROW('Sanitation Data'!H87))),'Data Summary'!DH93="Yes"),OFFSET('Sanitation Data'!$H$11,0,10*ROW('Sanitation Data'!H87)),NA())</f>
        <v>#N/A</v>
      </c>
      <c r="AT93" s="96" t="e">
        <f ca="true">+IF(AND(ISNUMBER(OFFSET('Sanitation Data'!$H$12,0,10*ROW('Sanitation Data'!H87))),'Data Summary'!DI93="Yes"),OFFSET('Sanitation Data'!$H$12,0,10*ROW('Sanitation Data'!H87)),NA())</f>
        <v>#N/A</v>
      </c>
      <c r="AU93" s="96" t="e">
        <f ca="true">+IF(AND(ISNUMBER(OFFSET('Sanitation Data'!$I$4,0,10*ROW('Sanitation Data'!I87))),'Data Summary'!DJ93="Yes"),100-OFFSET('Sanitation Data'!$I$4,0,10*ROW('Sanitation Data'!I87)),NA())</f>
        <v>#N/A</v>
      </c>
      <c r="AV93" s="96" t="e">
        <f ca="true">+IF(AND(ISNUMBER(OFFSET('Sanitation Data'!$I$6,0,10*ROW('Sanitation Data'!I87))),'Data Summary'!DK93="Yes"),OFFSET('Sanitation Data'!$I$6,0,10*ROW('Sanitation Data'!I87)),NA())</f>
        <v>#N/A</v>
      </c>
      <c r="AW93" s="96" t="e">
        <f ca="true">+IF(AND(ISNUMBER(OFFSET('Sanitation Data'!$I$10,0,10*ROW('Sanitation Data'!I87))),'Data Summary'!DL93="Yes"),OFFSET('Sanitation Data'!$I$10,0,10*ROW('Sanitation Data'!I87)),NA())</f>
        <v>#N/A</v>
      </c>
      <c r="AX93" s="96" t="e">
        <f ca="true">+IF(AND(ISNUMBER(OFFSET('Sanitation Data'!$I$11,0,10*ROW('Sanitation Data'!I87))),'Data Summary'!DM93="Yes"),OFFSET('Sanitation Data'!$I$11,0,10*ROW('Sanitation Data'!I87)),NA())</f>
        <v>#N/A</v>
      </c>
      <c r="AY93" s="96" t="e">
        <f ca="true">+IF(AND(ISNUMBER(OFFSET('Sanitation Data'!$I$12,0,10*ROW('Sanitation Data'!I87))),'Data Summary'!DN93="Yes"),OFFSET('Sanitation Data'!$I$12,0,10*ROW('Sanitation Data'!I87)),NA())</f>
        <v>#N/A</v>
      </c>
      <c r="AZ93" s="97" t="e">
        <f ca="true">+IF(AND(ISNUMBER(OFFSET('Hygiene Data'!$D$5,0,10*ROW('Hygiene Data'!D87))),'Data Summary'!DO93="Yes"),OFFSET('Hygiene Data'!$D$5,0,10*ROW('Hygiene Data'!D87)),NA())</f>
        <v>#N/A</v>
      </c>
      <c r="BA93" s="97" t="e">
        <f ca="true">+IF(AND(ISNUMBER(OFFSET('Hygiene Data'!$D$7,0,10*ROW('Hygiene Data'!D87))),'Data Summary'!DP93="Yes"),OFFSET('Hygiene Data'!$D$7,0,10*ROW('Hygiene Data'!D87)),NA())</f>
        <v>#N/A</v>
      </c>
      <c r="BB93" s="97" t="e">
        <f ca="true">+IF(AND(ISNUMBER(OFFSET('Hygiene Data'!$D$9,0,10*ROW('Hygiene Data'!D87))),'Data Summary'!DQ93="Yes"),OFFSET('Hygiene Data'!$D$9,0,10*ROW('Hygiene Data'!D87)),NA())</f>
        <v>#N/A</v>
      </c>
      <c r="BC93" s="97" t="e">
        <f ca="true">+IF(AND(ISNUMBER(OFFSET('Hygiene Data'!$E$5,0,10*ROW('Hygiene Data'!E87))),'Data Summary'!DR93="Yes"),OFFSET('Hygiene Data'!$E$5,0,10*ROW('Hygiene Data'!E87)),NA())</f>
        <v>#N/A</v>
      </c>
      <c r="BD93" s="97" t="e">
        <f ca="true">+IF(AND(ISNUMBER(OFFSET('Hygiene Data'!$E$7,0,10*ROW('Hygiene Data'!E87))),'Data Summary'!DS93="Yes"),OFFSET('Hygiene Data'!$E$7,0,10*ROW('Hygiene Data'!E87)),NA())</f>
        <v>#N/A</v>
      </c>
      <c r="BE93" s="97" t="e">
        <f ca="true">+IF(AND(ISNUMBER(OFFSET('Hygiene Data'!$E$9,0,10*ROW('Hygiene Data'!E87))),'Data Summary'!DT93="Yes"),OFFSET('Hygiene Data'!$E$9,0,10*ROW('Hygiene Data'!E87)),NA())</f>
        <v>#N/A</v>
      </c>
      <c r="BF93" s="97" t="e">
        <f ca="true">+IF(AND(ISNUMBER(OFFSET('Hygiene Data'!$F$5,0,10*ROW('Hygiene Data'!F87))),'Data Summary'!DU93="Yes"),OFFSET('Hygiene Data'!$F$5,0,10*ROW('Hygiene Data'!F87)),NA())</f>
        <v>#N/A</v>
      </c>
      <c r="BG93" s="97" t="e">
        <f ca="true">+IF(AND(ISNUMBER(OFFSET('Hygiene Data'!$F$7,0,10*ROW('Hygiene Data'!F87))),'Data Summary'!DV93="Yes"),OFFSET('Hygiene Data'!$F$7,0,10*ROW('Hygiene Data'!F87)),NA())</f>
        <v>#N/A</v>
      </c>
      <c r="BH93" s="97" t="e">
        <f ca="true">+IF(AND(ISNUMBER(OFFSET('Hygiene Data'!$F$9,0,10*ROW('Hygiene Data'!F87))),'Data Summary'!DW93="Yes"),OFFSET('Hygiene Data'!$F$9,0,10*ROW('Hygiene Data'!F87)),NA())</f>
        <v>#N/A</v>
      </c>
      <c r="BI93" s="97" t="e">
        <f ca="true">+IF(AND(ISNUMBER(OFFSET('Hygiene Data'!$G$5,0,10*ROW('Hygiene Data'!G87))),'Data Summary'!DX93="Yes"),OFFSET('Hygiene Data'!$G$5,0,10*ROW('Hygiene Data'!G87)),NA())</f>
        <v>#N/A</v>
      </c>
      <c r="BJ93" s="97" t="e">
        <f ca="true">+IF(AND(ISNUMBER(OFFSET('Hygiene Data'!$G$7,0,10*ROW('Hygiene Data'!G87))),'Data Summary'!DY93="Yes"),OFFSET('Hygiene Data'!$G$7,0,10*ROW('Hygiene Data'!G87)),NA())</f>
        <v>#N/A</v>
      </c>
      <c r="BK93" s="97" t="e">
        <f ca="true">+IF(AND(ISNUMBER(OFFSET('Hygiene Data'!$G$9,0,10*ROW('Hygiene Data'!G87))),'Data Summary'!DZ93="Yes"),OFFSET('Hygiene Data'!$G$9,0,10*ROW('Hygiene Data'!G87)),NA())</f>
        <v>#N/A</v>
      </c>
      <c r="BL93" s="97" t="e">
        <f ca="true">+IF(AND(ISNUMBER(OFFSET('Hygiene Data'!$H$5,0,10*ROW('Hygiene Data'!H87))),'Data Summary'!EA93="Yes"),OFFSET('Hygiene Data'!$H$5,0,10*ROW('Hygiene Data'!H87)),NA())</f>
        <v>#N/A</v>
      </c>
      <c r="BM93" s="97" t="e">
        <f ca="true">+IF(AND(ISNUMBER(OFFSET('Hygiene Data'!$H$7,0,10*ROW('Hygiene Data'!H87))),'Data Summary'!EB93="Yes"),OFFSET('Hygiene Data'!$H$7,0,10*ROW('Hygiene Data'!H87)),NA())</f>
        <v>#N/A</v>
      </c>
      <c r="BN93" s="97" t="e">
        <f ca="true">+IF(AND(ISNUMBER(OFFSET('Hygiene Data'!$H$9,0,10*ROW('Hygiene Data'!H87))),'Data Summary'!EC93="Yes"),OFFSET('Hygiene Data'!$H$9,0,10*ROW('Hygiene Data'!H87)),NA())</f>
        <v>#N/A</v>
      </c>
      <c r="BO93" s="97" t="e">
        <f ca="true">+IF(AND(ISNUMBER(OFFSET('Hygiene Data'!$I$5,0,10*ROW('Hygiene Data'!I87))),'Data Summary'!ED93="Yes"),OFFSET('Hygiene Data'!$I$5,0,10*ROW('Hygiene Data'!I87)),NA())</f>
        <v>#N/A</v>
      </c>
      <c r="BP93" s="97" t="e">
        <f ca="true">+IF(AND(ISNUMBER(OFFSET('Hygiene Data'!$I$7,0,10*ROW('Hygiene Data'!I87))),'Data Summary'!EE93="Yes"),OFFSET('Hygiene Data'!$I$7,0,10*ROW('Hygiene Data'!I87)),NA())</f>
        <v>#N/A</v>
      </c>
      <c r="BQ93" s="97"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6" t="str">
        <f ca="true">+IF(ISTEXT('Data Summary'!B94),'Data Summary'!B94,"")</f>
        <v/>
      </c>
      <c r="C94" s="330" t="e">
        <f ca="true">+VALUE('Data Summary'!C94)</f>
        <v>#VALUE!</v>
      </c>
      <c r="D94" s="95" t="e">
        <f ca="true">+IF(AND(ISNUMBER(OFFSET('Water Data'!$D$4,0,10*ROW('Water Data'!D88))),'Data Summary'!BS94="Yes"),100-OFFSET('Water Data'!$D$4,0,10*ROW('Water Data'!D88)),NA())</f>
        <v>#N/A</v>
      </c>
      <c r="E94" s="95" t="e">
        <f ca="true">+IF(AND(ISNUMBER(OFFSET('Water Data'!$D$6,0,10*ROW('Water Data'!D88))),'Data Summary'!BT94="Yes"),OFFSET('Water Data'!$D$6,0,10*ROW('Water Data'!D88)),NA())</f>
        <v>#N/A</v>
      </c>
      <c r="F94" s="95" t="e">
        <f ca="true">+IF(AND(ISNUMBER(OFFSET('Water Data'!$D$9,0,10*ROW('Water Data'!D88))),'Data Summary'!BU94="Yes"),OFFSET('Water Data'!$D$9,0,10*ROW('Water Data'!D88)),NA())</f>
        <v>#N/A</v>
      </c>
      <c r="G94" s="95" t="e">
        <f ca="true">+IF(AND(ISNUMBER(OFFSET('Water Data'!$E$4,0,10*ROW('Water Data'!E88))),'Data Summary'!BV94="Yes"),100-OFFSET('Water Data'!$E$4,0,10*ROW('Water Data'!E88)),NA())</f>
        <v>#N/A</v>
      </c>
      <c r="H94" s="95" t="e">
        <f ca="true">+IF(AND(ISNUMBER(OFFSET('Water Data'!$E$6,0,10*ROW('Water Data'!E88))),'Data Summary'!BW94="Yes"),OFFSET('Water Data'!$E$6,0,10*ROW('Water Data'!E88)),NA())</f>
        <v>#N/A</v>
      </c>
      <c r="I94" s="95" t="e">
        <f ca="true">+IF(AND(ISNUMBER(OFFSET('Water Data'!$E$9,0,10*ROW('Water Data'!E88))),'Data Summary'!BX94="Yes"),OFFSET('Water Data'!$E$9,0,10*ROW('Water Data'!E88)),NA())</f>
        <v>#N/A</v>
      </c>
      <c r="J94" s="95" t="e">
        <f ca="true">+IF(AND(ISNUMBER(OFFSET('Water Data'!$F$4,0,10*ROW('Water Data'!F88))),'Data Summary'!BY94="Yes"),100-OFFSET('Water Data'!$F$4,0,10*ROW('Water Data'!F88)),NA())</f>
        <v>#N/A</v>
      </c>
      <c r="K94" s="95" t="e">
        <f ca="true">+IF(AND(ISNUMBER(OFFSET('Water Data'!$F$6,0,10*ROW('Water Data'!F88))),'Data Summary'!BZ94="Yes"),OFFSET('Water Data'!$F$6,0,10*ROW('Water Data'!F88)),NA())</f>
        <v>#N/A</v>
      </c>
      <c r="L94" s="95" t="e">
        <f ca="true">+IF(AND(ISNUMBER(OFFSET('Water Data'!$F$9,0,10*ROW('Water Data'!F88))),'Data Summary'!CA94="Yes"),OFFSET('Water Data'!$F$9,0,10*ROW('Water Data'!F88)),NA())</f>
        <v>#N/A</v>
      </c>
      <c r="M94" s="95" t="e">
        <f ca="true">+IF(AND(ISNUMBER(OFFSET('Water Data'!$G$4,0,10*ROW('Water Data'!G88))),'Data Summary'!CB94="Yes"),100-OFFSET('Water Data'!$G$4,0,10*ROW('Water Data'!G88)),NA())</f>
        <v>#N/A</v>
      </c>
      <c r="N94" s="95" t="e">
        <f ca="true">+IF(AND(ISNUMBER(OFFSET('Water Data'!$G$6,0,10*ROW('Water Data'!G88))),'Data Summary'!CC94="Yes"),OFFSET('Water Data'!$G$6,0,10*ROW('Water Data'!G88)),NA())</f>
        <v>#N/A</v>
      </c>
      <c r="O94" s="95" t="e">
        <f ca="true">+IF(AND(ISNUMBER(OFFSET('Water Data'!$G$9,0,10*ROW('Water Data'!G88))),'Data Summary'!CD94="Yes"),OFFSET('Water Data'!$G$9,0,10*ROW('Water Data'!G88)),NA())</f>
        <v>#N/A</v>
      </c>
      <c r="P94" s="95" t="e">
        <f ca="true">+IF(AND(ISNUMBER(OFFSET('Water Data'!$H$4,0,10*ROW('Water Data'!H88))),'Data Summary'!CE94="Yes"),100-OFFSET('Water Data'!$H$4,0,10*ROW('Water Data'!H88)),NA())</f>
        <v>#N/A</v>
      </c>
      <c r="Q94" s="95" t="e">
        <f ca="true">+IF(AND(ISNUMBER(OFFSET('Water Data'!$H$6,0,10*ROW('Water Data'!H88))),'Data Summary'!CF94="Yes"),OFFSET('Water Data'!$H$6,0,10*ROW('Water Data'!H88)),NA())</f>
        <v>#N/A</v>
      </c>
      <c r="R94" s="95" t="e">
        <f ca="true">+IF(AND(ISNUMBER(OFFSET('Water Data'!$H$9,0,10*ROW('Water Data'!H88))),'Data Summary'!CG94="Yes"),OFFSET('Water Data'!$H$9,0,10*ROW('Water Data'!H88)),NA())</f>
        <v>#N/A</v>
      </c>
      <c r="S94" s="95" t="e">
        <f ca="true">+IF(AND(ISNUMBER(OFFSET('Water Data'!$I$4,0,10*ROW('Water Data'!I88))),'Data Summary'!CH94="Yes"),100-OFFSET('Water Data'!$I$4,0,10*ROW('Water Data'!I88)),NA())</f>
        <v>#N/A</v>
      </c>
      <c r="T94" s="95" t="e">
        <f ca="true">+IF(AND(ISNUMBER(OFFSET('Water Data'!$I$6,0,10*ROW('Water Data'!I88))),'Data Summary'!CI94="Yes"),OFFSET('Water Data'!$I$6,0,10*ROW('Water Data'!I88)),NA())</f>
        <v>#N/A</v>
      </c>
      <c r="U94" s="95" t="e">
        <f ca="true">+IF(AND(ISNUMBER(OFFSET('Water Data'!$I$9,0,10*ROW('Water Data'!I88))),'Data Summary'!CJ94="Yes"),OFFSET('Water Data'!$I$9,0,10*ROW('Water Data'!I88)),NA())</f>
        <v>#N/A</v>
      </c>
      <c r="V94" s="96" t="e">
        <f ca="true">+IF(AND(ISNUMBER(OFFSET('Sanitation Data'!$D$4,0,10*ROW('Sanitation Data'!D88))),'Data Summary'!CK94="Yes"),100-OFFSET('Sanitation Data'!$D$4,0,10*ROW('Sanitation Data'!D88)),NA())</f>
        <v>#N/A</v>
      </c>
      <c r="W94" s="96" t="e">
        <f ca="true">+IF(AND(ISNUMBER(OFFSET('Sanitation Data'!$D$6,0,10*ROW('Sanitation Data'!D88))),'Data Summary'!CL94="Yes"),OFFSET('Sanitation Data'!$D$6,0,10*ROW('Sanitation Data'!D88)),NA())</f>
        <v>#N/A</v>
      </c>
      <c r="X94" s="96" t="e">
        <f ca="true">+IF(AND(ISNUMBER(OFFSET('Sanitation Data'!$D$10,0,10*ROW('Sanitation Data'!D88))),'Data Summary'!CM94="Yes"),OFFSET('Sanitation Data'!$D$10,0,10*ROW('Sanitation Data'!D88)),NA())</f>
        <v>#N/A</v>
      </c>
      <c r="Y94" s="96" t="e">
        <f ca="true">+IF(AND(ISNUMBER(OFFSET('Sanitation Data'!$D$11,0,10*ROW('Sanitation Data'!D88))),'Data Summary'!CN94="Yes"),OFFSET('Sanitation Data'!$D$11,0,10*ROW('Sanitation Data'!D88)),NA())</f>
        <v>#N/A</v>
      </c>
      <c r="Z94" s="96" t="e">
        <f ca="true">+IF(AND(ISNUMBER(OFFSET('Sanitation Data'!$D$12,0,10*ROW('Sanitation Data'!D88))),'Data Summary'!CO94="Yes"),OFFSET('Sanitation Data'!$D$12,0,10*ROW('Sanitation Data'!D88)),NA())</f>
        <v>#N/A</v>
      </c>
      <c r="AA94" s="96" t="e">
        <f ca="true">+IF(AND(ISNUMBER(OFFSET('Sanitation Data'!$E$4,0,10*ROW('Sanitation Data'!E88))),'Data Summary'!CP94="Yes"),100-OFFSET('Sanitation Data'!$E$4,0,10*ROW('Sanitation Data'!E88)),NA())</f>
        <v>#N/A</v>
      </c>
      <c r="AB94" s="96" t="e">
        <f ca="true">+IF(AND(ISNUMBER(OFFSET('Sanitation Data'!$E$6,0,10*ROW('Sanitation Data'!E88))),'Data Summary'!CQ94="Yes"),OFFSET('Sanitation Data'!$E$6,0,10*ROW('Sanitation Data'!E88)),NA())</f>
        <v>#N/A</v>
      </c>
      <c r="AC94" s="96" t="e">
        <f ca="true">+IF(AND(ISNUMBER(OFFSET('Sanitation Data'!$E$10,0,10*ROW('Sanitation Data'!E88))),'Data Summary'!CR94="Yes"),OFFSET('Sanitation Data'!$E$10,0,10*ROW('Sanitation Data'!E88)),NA())</f>
        <v>#N/A</v>
      </c>
      <c r="AD94" s="96" t="e">
        <f ca="true">+IF(AND(ISNUMBER(OFFSET('Sanitation Data'!$E$11,0,10*ROW('Sanitation Data'!E88))),'Data Summary'!CS94="Yes"),OFFSET('Sanitation Data'!$E$11,0,10*ROW('Sanitation Data'!E88)),NA())</f>
        <v>#N/A</v>
      </c>
      <c r="AE94" s="96" t="e">
        <f ca="true">+IF(AND(ISNUMBER(OFFSET('Sanitation Data'!$E$12,0,10*ROW('Sanitation Data'!E88))),'Data Summary'!CT94="Yes"),OFFSET('Sanitation Data'!$E$12,0,10*ROW('Sanitation Data'!E88)),NA())</f>
        <v>#N/A</v>
      </c>
      <c r="AF94" s="96" t="e">
        <f ca="true">+IF(AND(ISNUMBER(OFFSET('Sanitation Data'!$F$4,0,10*ROW('Sanitation Data'!F88))),'Data Summary'!CU94="Yes"),100-OFFSET('Sanitation Data'!$F$4,0,10*ROW('Sanitation Data'!F88)),NA())</f>
        <v>#N/A</v>
      </c>
      <c r="AG94" s="96" t="e">
        <f ca="true">+IF(AND(ISNUMBER(OFFSET('Sanitation Data'!$F$6,0,10*ROW('Sanitation Data'!F88))),'Data Summary'!CV94="Yes"),OFFSET('Sanitation Data'!$F$6,0,10*ROW('Sanitation Data'!F88)),NA())</f>
        <v>#N/A</v>
      </c>
      <c r="AH94" s="96" t="e">
        <f ca="true">+IF(AND(ISNUMBER(OFFSET('Sanitation Data'!$F$10,0,10*ROW('Sanitation Data'!F88))),'Data Summary'!CW94="Yes"),OFFSET('Sanitation Data'!$F$10,0,10*ROW('Sanitation Data'!F88)),NA())</f>
        <v>#N/A</v>
      </c>
      <c r="AI94" s="96" t="e">
        <f ca="true">+IF(AND(ISNUMBER(OFFSET('Sanitation Data'!$F$11,0,10*ROW('Sanitation Data'!F88))),'Data Summary'!CX94="Yes"),OFFSET('Sanitation Data'!$F$11,0,10*ROW('Sanitation Data'!F88)),NA())</f>
        <v>#N/A</v>
      </c>
      <c r="AJ94" s="96" t="e">
        <f ca="true">+IF(AND(ISNUMBER(OFFSET('Sanitation Data'!$F$12,0,10*ROW('Sanitation Data'!F88))),'Data Summary'!CY94="Yes"),OFFSET('Sanitation Data'!$F$12,0,10*ROW('Sanitation Data'!F88)),NA())</f>
        <v>#N/A</v>
      </c>
      <c r="AK94" s="96" t="e">
        <f ca="true">+IF(AND(ISNUMBER(OFFSET('Sanitation Data'!$G$4,0,10*ROW('Sanitation Data'!G88))),'Data Summary'!CZ94="Yes"),100-OFFSET('Sanitation Data'!$G$4,0,10*ROW('Sanitation Data'!G88)),NA())</f>
        <v>#N/A</v>
      </c>
      <c r="AL94" s="96" t="e">
        <f ca="true">+IF(AND(ISNUMBER(OFFSET('Sanitation Data'!$G$6,0,10*ROW('Sanitation Data'!G88))),'Data Summary'!DA94="Yes"),OFFSET('Sanitation Data'!$G$6,0,10*ROW('Sanitation Data'!G88)),NA())</f>
        <v>#N/A</v>
      </c>
      <c r="AM94" s="96" t="e">
        <f ca="true">+IF(AND(ISNUMBER(OFFSET('Sanitation Data'!$G$10,0,10*ROW('Sanitation Data'!G88))),'Data Summary'!DB94="Yes"),OFFSET('Sanitation Data'!$G$10,0,10*ROW('Sanitation Data'!G88)),NA())</f>
        <v>#N/A</v>
      </c>
      <c r="AN94" s="96" t="e">
        <f ca="true">+IF(AND(ISNUMBER(OFFSET('Sanitation Data'!$G$11,0,10*ROW('Sanitation Data'!G88))),'Data Summary'!DC94="Yes"),OFFSET('Sanitation Data'!$G$11,0,10*ROW('Sanitation Data'!G88)),NA())</f>
        <v>#N/A</v>
      </c>
      <c r="AO94" s="96" t="e">
        <f ca="true">+IF(AND(ISNUMBER(OFFSET('Sanitation Data'!$G$12,0,10*ROW('Sanitation Data'!G88))),'Data Summary'!DD94="Yes"),OFFSET('Sanitation Data'!$G$12,0,10*ROW('Sanitation Data'!G88)),NA())</f>
        <v>#N/A</v>
      </c>
      <c r="AP94" s="96" t="e">
        <f ca="true">+IF(AND(ISNUMBER(OFFSET('Sanitation Data'!$H$4,0,10*ROW('Sanitation Data'!H88))),'Data Summary'!DE94="Yes"),100-OFFSET('Sanitation Data'!$H$4,0,10*ROW('Sanitation Data'!H88)),NA())</f>
        <v>#N/A</v>
      </c>
      <c r="AQ94" s="96" t="e">
        <f ca="true">+IF(AND(ISNUMBER(OFFSET('Sanitation Data'!$H$6,0,10*ROW('Sanitation Data'!H88))),'Data Summary'!DF94="Yes"),OFFSET('Sanitation Data'!$H$6,0,10*ROW('Sanitation Data'!H88)),NA())</f>
        <v>#N/A</v>
      </c>
      <c r="AR94" s="96" t="e">
        <f ca="true">+IF(AND(ISNUMBER(OFFSET('Sanitation Data'!$H$10,0,10*ROW('Sanitation Data'!H88))),'Data Summary'!DG94="Yes"),OFFSET('Sanitation Data'!$H$10,0,10*ROW('Sanitation Data'!H88)),NA())</f>
        <v>#N/A</v>
      </c>
      <c r="AS94" s="96" t="e">
        <f ca="true">+IF(AND(ISNUMBER(OFFSET('Sanitation Data'!$H$11,0,10*ROW('Sanitation Data'!H88))),'Data Summary'!DH94="Yes"),OFFSET('Sanitation Data'!$H$11,0,10*ROW('Sanitation Data'!H88)),NA())</f>
        <v>#N/A</v>
      </c>
      <c r="AT94" s="96" t="e">
        <f ca="true">+IF(AND(ISNUMBER(OFFSET('Sanitation Data'!$H$12,0,10*ROW('Sanitation Data'!H88))),'Data Summary'!DI94="Yes"),OFFSET('Sanitation Data'!$H$12,0,10*ROW('Sanitation Data'!H88)),NA())</f>
        <v>#N/A</v>
      </c>
      <c r="AU94" s="96" t="e">
        <f ca="true">+IF(AND(ISNUMBER(OFFSET('Sanitation Data'!$I$4,0,10*ROW('Sanitation Data'!I88))),'Data Summary'!DJ94="Yes"),100-OFFSET('Sanitation Data'!$I$4,0,10*ROW('Sanitation Data'!I88)),NA())</f>
        <v>#N/A</v>
      </c>
      <c r="AV94" s="96" t="e">
        <f ca="true">+IF(AND(ISNUMBER(OFFSET('Sanitation Data'!$I$6,0,10*ROW('Sanitation Data'!I88))),'Data Summary'!DK94="Yes"),OFFSET('Sanitation Data'!$I$6,0,10*ROW('Sanitation Data'!I88)),NA())</f>
        <v>#N/A</v>
      </c>
      <c r="AW94" s="96" t="e">
        <f ca="true">+IF(AND(ISNUMBER(OFFSET('Sanitation Data'!$I$10,0,10*ROW('Sanitation Data'!I88))),'Data Summary'!DL94="Yes"),OFFSET('Sanitation Data'!$I$10,0,10*ROW('Sanitation Data'!I88)),NA())</f>
        <v>#N/A</v>
      </c>
      <c r="AX94" s="96" t="e">
        <f ca="true">+IF(AND(ISNUMBER(OFFSET('Sanitation Data'!$I$11,0,10*ROW('Sanitation Data'!I88))),'Data Summary'!DM94="Yes"),OFFSET('Sanitation Data'!$I$11,0,10*ROW('Sanitation Data'!I88)),NA())</f>
        <v>#N/A</v>
      </c>
      <c r="AY94" s="96" t="e">
        <f ca="true">+IF(AND(ISNUMBER(OFFSET('Sanitation Data'!$I$12,0,10*ROW('Sanitation Data'!I88))),'Data Summary'!DN94="Yes"),OFFSET('Sanitation Data'!$I$12,0,10*ROW('Sanitation Data'!I88)),NA())</f>
        <v>#N/A</v>
      </c>
      <c r="AZ94" s="97" t="e">
        <f ca="true">+IF(AND(ISNUMBER(OFFSET('Hygiene Data'!$D$5,0,10*ROW('Hygiene Data'!D88))),'Data Summary'!DO94="Yes"),OFFSET('Hygiene Data'!$D$5,0,10*ROW('Hygiene Data'!D88)),NA())</f>
        <v>#N/A</v>
      </c>
      <c r="BA94" s="97" t="e">
        <f ca="true">+IF(AND(ISNUMBER(OFFSET('Hygiene Data'!$D$7,0,10*ROW('Hygiene Data'!D88))),'Data Summary'!DP94="Yes"),OFFSET('Hygiene Data'!$D$7,0,10*ROW('Hygiene Data'!D88)),NA())</f>
        <v>#N/A</v>
      </c>
      <c r="BB94" s="97" t="e">
        <f ca="true">+IF(AND(ISNUMBER(OFFSET('Hygiene Data'!$D$9,0,10*ROW('Hygiene Data'!D88))),'Data Summary'!DQ94="Yes"),OFFSET('Hygiene Data'!$D$9,0,10*ROW('Hygiene Data'!D88)),NA())</f>
        <v>#N/A</v>
      </c>
      <c r="BC94" s="97" t="e">
        <f ca="true">+IF(AND(ISNUMBER(OFFSET('Hygiene Data'!$E$5,0,10*ROW('Hygiene Data'!E88))),'Data Summary'!DR94="Yes"),OFFSET('Hygiene Data'!$E$5,0,10*ROW('Hygiene Data'!E88)),NA())</f>
        <v>#N/A</v>
      </c>
      <c r="BD94" s="97" t="e">
        <f ca="true">+IF(AND(ISNUMBER(OFFSET('Hygiene Data'!$E$7,0,10*ROW('Hygiene Data'!E88))),'Data Summary'!DS94="Yes"),OFFSET('Hygiene Data'!$E$7,0,10*ROW('Hygiene Data'!E88)),NA())</f>
        <v>#N/A</v>
      </c>
      <c r="BE94" s="97" t="e">
        <f ca="true">+IF(AND(ISNUMBER(OFFSET('Hygiene Data'!$E$9,0,10*ROW('Hygiene Data'!E88))),'Data Summary'!DT94="Yes"),OFFSET('Hygiene Data'!$E$9,0,10*ROW('Hygiene Data'!E88)),NA())</f>
        <v>#N/A</v>
      </c>
      <c r="BF94" s="97" t="e">
        <f ca="true">+IF(AND(ISNUMBER(OFFSET('Hygiene Data'!$F$5,0,10*ROW('Hygiene Data'!F88))),'Data Summary'!DU94="Yes"),OFFSET('Hygiene Data'!$F$5,0,10*ROW('Hygiene Data'!F88)),NA())</f>
        <v>#N/A</v>
      </c>
      <c r="BG94" s="97" t="e">
        <f ca="true">+IF(AND(ISNUMBER(OFFSET('Hygiene Data'!$F$7,0,10*ROW('Hygiene Data'!F88))),'Data Summary'!DV94="Yes"),OFFSET('Hygiene Data'!$F$7,0,10*ROW('Hygiene Data'!F88)),NA())</f>
        <v>#N/A</v>
      </c>
      <c r="BH94" s="97" t="e">
        <f ca="true">+IF(AND(ISNUMBER(OFFSET('Hygiene Data'!$F$9,0,10*ROW('Hygiene Data'!F88))),'Data Summary'!DW94="Yes"),OFFSET('Hygiene Data'!$F$9,0,10*ROW('Hygiene Data'!F88)),NA())</f>
        <v>#N/A</v>
      </c>
      <c r="BI94" s="97" t="e">
        <f ca="true">+IF(AND(ISNUMBER(OFFSET('Hygiene Data'!$G$5,0,10*ROW('Hygiene Data'!G88))),'Data Summary'!DX94="Yes"),OFFSET('Hygiene Data'!$G$5,0,10*ROW('Hygiene Data'!G88)),NA())</f>
        <v>#N/A</v>
      </c>
      <c r="BJ94" s="97" t="e">
        <f ca="true">+IF(AND(ISNUMBER(OFFSET('Hygiene Data'!$G$7,0,10*ROW('Hygiene Data'!G88))),'Data Summary'!DY94="Yes"),OFFSET('Hygiene Data'!$G$7,0,10*ROW('Hygiene Data'!G88)),NA())</f>
        <v>#N/A</v>
      </c>
      <c r="BK94" s="97" t="e">
        <f ca="true">+IF(AND(ISNUMBER(OFFSET('Hygiene Data'!$G$9,0,10*ROW('Hygiene Data'!G88))),'Data Summary'!DZ94="Yes"),OFFSET('Hygiene Data'!$G$9,0,10*ROW('Hygiene Data'!G88)),NA())</f>
        <v>#N/A</v>
      </c>
      <c r="BL94" s="97" t="e">
        <f ca="true">+IF(AND(ISNUMBER(OFFSET('Hygiene Data'!$H$5,0,10*ROW('Hygiene Data'!H88))),'Data Summary'!EA94="Yes"),OFFSET('Hygiene Data'!$H$5,0,10*ROW('Hygiene Data'!H88)),NA())</f>
        <v>#N/A</v>
      </c>
      <c r="BM94" s="97" t="e">
        <f ca="true">+IF(AND(ISNUMBER(OFFSET('Hygiene Data'!$H$7,0,10*ROW('Hygiene Data'!H88))),'Data Summary'!EB94="Yes"),OFFSET('Hygiene Data'!$H$7,0,10*ROW('Hygiene Data'!H88)),NA())</f>
        <v>#N/A</v>
      </c>
      <c r="BN94" s="97" t="e">
        <f ca="true">+IF(AND(ISNUMBER(OFFSET('Hygiene Data'!$H$9,0,10*ROW('Hygiene Data'!H88))),'Data Summary'!EC94="Yes"),OFFSET('Hygiene Data'!$H$9,0,10*ROW('Hygiene Data'!H88)),NA())</f>
        <v>#N/A</v>
      </c>
      <c r="BO94" s="97" t="e">
        <f ca="true">+IF(AND(ISNUMBER(OFFSET('Hygiene Data'!$I$5,0,10*ROW('Hygiene Data'!I88))),'Data Summary'!ED94="Yes"),OFFSET('Hygiene Data'!$I$5,0,10*ROW('Hygiene Data'!I88)),NA())</f>
        <v>#N/A</v>
      </c>
      <c r="BP94" s="97" t="e">
        <f ca="true">+IF(AND(ISNUMBER(OFFSET('Hygiene Data'!$I$7,0,10*ROW('Hygiene Data'!I88))),'Data Summary'!EE94="Yes"),OFFSET('Hygiene Data'!$I$7,0,10*ROW('Hygiene Data'!I88)),NA())</f>
        <v>#N/A</v>
      </c>
      <c r="BQ94" s="97"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6" t="str">
        <f ca="true">+IF(ISTEXT('Data Summary'!B95),'Data Summary'!B95,"")</f>
        <v/>
      </c>
      <c r="C95" s="330" t="e">
        <f ca="true">+VALUE('Data Summary'!C95)</f>
        <v>#VALUE!</v>
      </c>
      <c r="D95" s="95" t="e">
        <f ca="true">+IF(AND(ISNUMBER(OFFSET('Water Data'!$D$4,0,10*ROW('Water Data'!D89))),'Data Summary'!BS95="Yes"),100-OFFSET('Water Data'!$D$4,0,10*ROW('Water Data'!D89)),NA())</f>
        <v>#N/A</v>
      </c>
      <c r="E95" s="95" t="e">
        <f ca="true">+IF(AND(ISNUMBER(OFFSET('Water Data'!$D$6,0,10*ROW('Water Data'!D89))),'Data Summary'!BT95="Yes"),OFFSET('Water Data'!$D$6,0,10*ROW('Water Data'!D89)),NA())</f>
        <v>#N/A</v>
      </c>
      <c r="F95" s="95" t="e">
        <f ca="true">+IF(AND(ISNUMBER(OFFSET('Water Data'!$D$9,0,10*ROW('Water Data'!D89))),'Data Summary'!BU95="Yes"),OFFSET('Water Data'!$D$9,0,10*ROW('Water Data'!D89)),NA())</f>
        <v>#N/A</v>
      </c>
      <c r="G95" s="95" t="e">
        <f ca="true">+IF(AND(ISNUMBER(OFFSET('Water Data'!$E$4,0,10*ROW('Water Data'!E89))),'Data Summary'!BV95="Yes"),100-OFFSET('Water Data'!$E$4,0,10*ROW('Water Data'!E89)),NA())</f>
        <v>#N/A</v>
      </c>
      <c r="H95" s="95" t="e">
        <f ca="true">+IF(AND(ISNUMBER(OFFSET('Water Data'!$E$6,0,10*ROW('Water Data'!E89))),'Data Summary'!BW95="Yes"),OFFSET('Water Data'!$E$6,0,10*ROW('Water Data'!E89)),NA())</f>
        <v>#N/A</v>
      </c>
      <c r="I95" s="95" t="e">
        <f ca="true">+IF(AND(ISNUMBER(OFFSET('Water Data'!$E$9,0,10*ROW('Water Data'!E89))),'Data Summary'!BX95="Yes"),OFFSET('Water Data'!$E$9,0,10*ROW('Water Data'!E89)),NA())</f>
        <v>#N/A</v>
      </c>
      <c r="J95" s="95" t="e">
        <f ca="true">+IF(AND(ISNUMBER(OFFSET('Water Data'!$F$4,0,10*ROW('Water Data'!F89))),'Data Summary'!BY95="Yes"),100-OFFSET('Water Data'!$F$4,0,10*ROW('Water Data'!F89)),NA())</f>
        <v>#N/A</v>
      </c>
      <c r="K95" s="95" t="e">
        <f ca="true">+IF(AND(ISNUMBER(OFFSET('Water Data'!$F$6,0,10*ROW('Water Data'!F89))),'Data Summary'!BZ95="Yes"),OFFSET('Water Data'!$F$6,0,10*ROW('Water Data'!F89)),NA())</f>
        <v>#N/A</v>
      </c>
      <c r="L95" s="95" t="e">
        <f ca="true">+IF(AND(ISNUMBER(OFFSET('Water Data'!$F$9,0,10*ROW('Water Data'!F89))),'Data Summary'!CA95="Yes"),OFFSET('Water Data'!$F$9,0,10*ROW('Water Data'!F89)),NA())</f>
        <v>#N/A</v>
      </c>
      <c r="M95" s="95" t="e">
        <f ca="true">+IF(AND(ISNUMBER(OFFSET('Water Data'!$G$4,0,10*ROW('Water Data'!G89))),'Data Summary'!CB95="Yes"),100-OFFSET('Water Data'!$G$4,0,10*ROW('Water Data'!G89)),NA())</f>
        <v>#N/A</v>
      </c>
      <c r="N95" s="95" t="e">
        <f ca="true">+IF(AND(ISNUMBER(OFFSET('Water Data'!$G$6,0,10*ROW('Water Data'!G89))),'Data Summary'!CC95="Yes"),OFFSET('Water Data'!$G$6,0,10*ROW('Water Data'!G89)),NA())</f>
        <v>#N/A</v>
      </c>
      <c r="O95" s="95" t="e">
        <f ca="true">+IF(AND(ISNUMBER(OFFSET('Water Data'!$G$9,0,10*ROW('Water Data'!G89))),'Data Summary'!CD95="Yes"),OFFSET('Water Data'!$G$9,0,10*ROW('Water Data'!G89)),NA())</f>
        <v>#N/A</v>
      </c>
      <c r="P95" s="95" t="e">
        <f ca="true">+IF(AND(ISNUMBER(OFFSET('Water Data'!$H$4,0,10*ROW('Water Data'!H89))),'Data Summary'!CE95="Yes"),100-OFFSET('Water Data'!$H$4,0,10*ROW('Water Data'!H89)),NA())</f>
        <v>#N/A</v>
      </c>
      <c r="Q95" s="95" t="e">
        <f ca="true">+IF(AND(ISNUMBER(OFFSET('Water Data'!$H$6,0,10*ROW('Water Data'!H89))),'Data Summary'!CF95="Yes"),OFFSET('Water Data'!$H$6,0,10*ROW('Water Data'!H89)),NA())</f>
        <v>#N/A</v>
      </c>
      <c r="R95" s="95" t="e">
        <f ca="true">+IF(AND(ISNUMBER(OFFSET('Water Data'!$H$9,0,10*ROW('Water Data'!H89))),'Data Summary'!CG95="Yes"),OFFSET('Water Data'!$H$9,0,10*ROW('Water Data'!H89)),NA())</f>
        <v>#N/A</v>
      </c>
      <c r="S95" s="95" t="e">
        <f ca="true">+IF(AND(ISNUMBER(OFFSET('Water Data'!$I$4,0,10*ROW('Water Data'!I89))),'Data Summary'!CH95="Yes"),100-OFFSET('Water Data'!$I$4,0,10*ROW('Water Data'!I89)),NA())</f>
        <v>#N/A</v>
      </c>
      <c r="T95" s="95" t="e">
        <f ca="true">+IF(AND(ISNUMBER(OFFSET('Water Data'!$I$6,0,10*ROW('Water Data'!I89))),'Data Summary'!CI95="Yes"),OFFSET('Water Data'!$I$6,0,10*ROW('Water Data'!I89)),NA())</f>
        <v>#N/A</v>
      </c>
      <c r="U95" s="95" t="e">
        <f ca="true">+IF(AND(ISNUMBER(OFFSET('Water Data'!$I$9,0,10*ROW('Water Data'!I89))),'Data Summary'!CJ95="Yes"),OFFSET('Water Data'!$I$9,0,10*ROW('Water Data'!I89)),NA())</f>
        <v>#N/A</v>
      </c>
      <c r="V95" s="96" t="e">
        <f ca="true">+IF(AND(ISNUMBER(OFFSET('Sanitation Data'!$D$4,0,10*ROW('Sanitation Data'!D89))),'Data Summary'!CK95="Yes"),100-OFFSET('Sanitation Data'!$D$4,0,10*ROW('Sanitation Data'!D89)),NA())</f>
        <v>#N/A</v>
      </c>
      <c r="W95" s="96" t="e">
        <f ca="true">+IF(AND(ISNUMBER(OFFSET('Sanitation Data'!$D$6,0,10*ROW('Sanitation Data'!D89))),'Data Summary'!CL95="Yes"),OFFSET('Sanitation Data'!$D$6,0,10*ROW('Sanitation Data'!D89)),NA())</f>
        <v>#N/A</v>
      </c>
      <c r="X95" s="96" t="e">
        <f ca="true">+IF(AND(ISNUMBER(OFFSET('Sanitation Data'!$D$10,0,10*ROW('Sanitation Data'!D89))),'Data Summary'!CM95="Yes"),OFFSET('Sanitation Data'!$D$10,0,10*ROW('Sanitation Data'!D89)),NA())</f>
        <v>#N/A</v>
      </c>
      <c r="Y95" s="96" t="e">
        <f ca="true">+IF(AND(ISNUMBER(OFFSET('Sanitation Data'!$D$11,0,10*ROW('Sanitation Data'!D89))),'Data Summary'!CN95="Yes"),OFFSET('Sanitation Data'!$D$11,0,10*ROW('Sanitation Data'!D89)),NA())</f>
        <v>#N/A</v>
      </c>
      <c r="Z95" s="96" t="e">
        <f ca="true">+IF(AND(ISNUMBER(OFFSET('Sanitation Data'!$D$12,0,10*ROW('Sanitation Data'!D89))),'Data Summary'!CO95="Yes"),OFFSET('Sanitation Data'!$D$12,0,10*ROW('Sanitation Data'!D89)),NA())</f>
        <v>#N/A</v>
      </c>
      <c r="AA95" s="96" t="e">
        <f ca="true">+IF(AND(ISNUMBER(OFFSET('Sanitation Data'!$E$4,0,10*ROW('Sanitation Data'!E89))),'Data Summary'!CP95="Yes"),100-OFFSET('Sanitation Data'!$E$4,0,10*ROW('Sanitation Data'!E89)),NA())</f>
        <v>#N/A</v>
      </c>
      <c r="AB95" s="96" t="e">
        <f ca="true">+IF(AND(ISNUMBER(OFFSET('Sanitation Data'!$E$6,0,10*ROW('Sanitation Data'!E89))),'Data Summary'!CQ95="Yes"),OFFSET('Sanitation Data'!$E$6,0,10*ROW('Sanitation Data'!E89)),NA())</f>
        <v>#N/A</v>
      </c>
      <c r="AC95" s="96" t="e">
        <f ca="true">+IF(AND(ISNUMBER(OFFSET('Sanitation Data'!$E$10,0,10*ROW('Sanitation Data'!E89))),'Data Summary'!CR95="Yes"),OFFSET('Sanitation Data'!$E$10,0,10*ROW('Sanitation Data'!E89)),NA())</f>
        <v>#N/A</v>
      </c>
      <c r="AD95" s="96" t="e">
        <f ca="true">+IF(AND(ISNUMBER(OFFSET('Sanitation Data'!$E$11,0,10*ROW('Sanitation Data'!E89))),'Data Summary'!CS95="Yes"),OFFSET('Sanitation Data'!$E$11,0,10*ROW('Sanitation Data'!E89)),NA())</f>
        <v>#N/A</v>
      </c>
      <c r="AE95" s="96" t="e">
        <f ca="true">+IF(AND(ISNUMBER(OFFSET('Sanitation Data'!$E$12,0,10*ROW('Sanitation Data'!E89))),'Data Summary'!CT95="Yes"),OFFSET('Sanitation Data'!$E$12,0,10*ROW('Sanitation Data'!E89)),NA())</f>
        <v>#N/A</v>
      </c>
      <c r="AF95" s="96" t="e">
        <f ca="true">+IF(AND(ISNUMBER(OFFSET('Sanitation Data'!$F$4,0,10*ROW('Sanitation Data'!F89))),'Data Summary'!CU95="Yes"),100-OFFSET('Sanitation Data'!$F$4,0,10*ROW('Sanitation Data'!F89)),NA())</f>
        <v>#N/A</v>
      </c>
      <c r="AG95" s="96" t="e">
        <f ca="true">+IF(AND(ISNUMBER(OFFSET('Sanitation Data'!$F$6,0,10*ROW('Sanitation Data'!F89))),'Data Summary'!CV95="Yes"),OFFSET('Sanitation Data'!$F$6,0,10*ROW('Sanitation Data'!F89)),NA())</f>
        <v>#N/A</v>
      </c>
      <c r="AH95" s="96" t="e">
        <f ca="true">+IF(AND(ISNUMBER(OFFSET('Sanitation Data'!$F$10,0,10*ROW('Sanitation Data'!F89))),'Data Summary'!CW95="Yes"),OFFSET('Sanitation Data'!$F$10,0,10*ROW('Sanitation Data'!F89)),NA())</f>
        <v>#N/A</v>
      </c>
      <c r="AI95" s="96" t="e">
        <f ca="true">+IF(AND(ISNUMBER(OFFSET('Sanitation Data'!$F$11,0,10*ROW('Sanitation Data'!F89))),'Data Summary'!CX95="Yes"),OFFSET('Sanitation Data'!$F$11,0,10*ROW('Sanitation Data'!F89)),NA())</f>
        <v>#N/A</v>
      </c>
      <c r="AJ95" s="96" t="e">
        <f ca="true">+IF(AND(ISNUMBER(OFFSET('Sanitation Data'!$F$12,0,10*ROW('Sanitation Data'!F89))),'Data Summary'!CY95="Yes"),OFFSET('Sanitation Data'!$F$12,0,10*ROW('Sanitation Data'!F89)),NA())</f>
        <v>#N/A</v>
      </c>
      <c r="AK95" s="96" t="e">
        <f ca="true">+IF(AND(ISNUMBER(OFFSET('Sanitation Data'!$G$4,0,10*ROW('Sanitation Data'!G89))),'Data Summary'!CZ95="Yes"),100-OFFSET('Sanitation Data'!$G$4,0,10*ROW('Sanitation Data'!G89)),NA())</f>
        <v>#N/A</v>
      </c>
      <c r="AL95" s="96" t="e">
        <f ca="true">+IF(AND(ISNUMBER(OFFSET('Sanitation Data'!$G$6,0,10*ROW('Sanitation Data'!G89))),'Data Summary'!DA95="Yes"),OFFSET('Sanitation Data'!$G$6,0,10*ROW('Sanitation Data'!G89)),NA())</f>
        <v>#N/A</v>
      </c>
      <c r="AM95" s="96" t="e">
        <f ca="true">+IF(AND(ISNUMBER(OFFSET('Sanitation Data'!$G$10,0,10*ROW('Sanitation Data'!G89))),'Data Summary'!DB95="Yes"),OFFSET('Sanitation Data'!$G$10,0,10*ROW('Sanitation Data'!G89)),NA())</f>
        <v>#N/A</v>
      </c>
      <c r="AN95" s="96" t="e">
        <f ca="true">+IF(AND(ISNUMBER(OFFSET('Sanitation Data'!$G$11,0,10*ROW('Sanitation Data'!G89))),'Data Summary'!DC95="Yes"),OFFSET('Sanitation Data'!$G$11,0,10*ROW('Sanitation Data'!G89)),NA())</f>
        <v>#N/A</v>
      </c>
      <c r="AO95" s="96" t="e">
        <f ca="true">+IF(AND(ISNUMBER(OFFSET('Sanitation Data'!$G$12,0,10*ROW('Sanitation Data'!G89))),'Data Summary'!DD95="Yes"),OFFSET('Sanitation Data'!$G$12,0,10*ROW('Sanitation Data'!G89)),NA())</f>
        <v>#N/A</v>
      </c>
      <c r="AP95" s="96" t="e">
        <f ca="true">+IF(AND(ISNUMBER(OFFSET('Sanitation Data'!$H$4,0,10*ROW('Sanitation Data'!H89))),'Data Summary'!DE95="Yes"),100-OFFSET('Sanitation Data'!$H$4,0,10*ROW('Sanitation Data'!H89)),NA())</f>
        <v>#N/A</v>
      </c>
      <c r="AQ95" s="96" t="e">
        <f ca="true">+IF(AND(ISNUMBER(OFFSET('Sanitation Data'!$H$6,0,10*ROW('Sanitation Data'!H89))),'Data Summary'!DF95="Yes"),OFFSET('Sanitation Data'!$H$6,0,10*ROW('Sanitation Data'!H89)),NA())</f>
        <v>#N/A</v>
      </c>
      <c r="AR95" s="96" t="e">
        <f ca="true">+IF(AND(ISNUMBER(OFFSET('Sanitation Data'!$H$10,0,10*ROW('Sanitation Data'!H89))),'Data Summary'!DG95="Yes"),OFFSET('Sanitation Data'!$H$10,0,10*ROW('Sanitation Data'!H89)),NA())</f>
        <v>#N/A</v>
      </c>
      <c r="AS95" s="96" t="e">
        <f ca="true">+IF(AND(ISNUMBER(OFFSET('Sanitation Data'!$H$11,0,10*ROW('Sanitation Data'!H89))),'Data Summary'!DH95="Yes"),OFFSET('Sanitation Data'!$H$11,0,10*ROW('Sanitation Data'!H89)),NA())</f>
        <v>#N/A</v>
      </c>
      <c r="AT95" s="96" t="e">
        <f ca="true">+IF(AND(ISNUMBER(OFFSET('Sanitation Data'!$H$12,0,10*ROW('Sanitation Data'!H89))),'Data Summary'!DI95="Yes"),OFFSET('Sanitation Data'!$H$12,0,10*ROW('Sanitation Data'!H89)),NA())</f>
        <v>#N/A</v>
      </c>
      <c r="AU95" s="96" t="e">
        <f ca="true">+IF(AND(ISNUMBER(OFFSET('Sanitation Data'!$I$4,0,10*ROW('Sanitation Data'!I89))),'Data Summary'!DJ95="Yes"),100-OFFSET('Sanitation Data'!$I$4,0,10*ROW('Sanitation Data'!I89)),NA())</f>
        <v>#N/A</v>
      </c>
      <c r="AV95" s="96" t="e">
        <f ca="true">+IF(AND(ISNUMBER(OFFSET('Sanitation Data'!$I$6,0,10*ROW('Sanitation Data'!I89))),'Data Summary'!DK95="Yes"),OFFSET('Sanitation Data'!$I$6,0,10*ROW('Sanitation Data'!I89)),NA())</f>
        <v>#N/A</v>
      </c>
      <c r="AW95" s="96" t="e">
        <f ca="true">+IF(AND(ISNUMBER(OFFSET('Sanitation Data'!$I$10,0,10*ROW('Sanitation Data'!I89))),'Data Summary'!DL95="Yes"),OFFSET('Sanitation Data'!$I$10,0,10*ROW('Sanitation Data'!I89)),NA())</f>
        <v>#N/A</v>
      </c>
      <c r="AX95" s="96" t="e">
        <f ca="true">+IF(AND(ISNUMBER(OFFSET('Sanitation Data'!$I$11,0,10*ROW('Sanitation Data'!I89))),'Data Summary'!DM95="Yes"),OFFSET('Sanitation Data'!$I$11,0,10*ROW('Sanitation Data'!I89)),NA())</f>
        <v>#N/A</v>
      </c>
      <c r="AY95" s="96" t="e">
        <f ca="true">+IF(AND(ISNUMBER(OFFSET('Sanitation Data'!$I$12,0,10*ROW('Sanitation Data'!I89))),'Data Summary'!DN95="Yes"),OFFSET('Sanitation Data'!$I$12,0,10*ROW('Sanitation Data'!I89)),NA())</f>
        <v>#N/A</v>
      </c>
      <c r="AZ95" s="97" t="e">
        <f ca="true">+IF(AND(ISNUMBER(OFFSET('Hygiene Data'!$D$5,0,10*ROW('Hygiene Data'!D89))),'Data Summary'!DO95="Yes"),OFFSET('Hygiene Data'!$D$5,0,10*ROW('Hygiene Data'!D89)),NA())</f>
        <v>#N/A</v>
      </c>
      <c r="BA95" s="97" t="e">
        <f ca="true">+IF(AND(ISNUMBER(OFFSET('Hygiene Data'!$D$7,0,10*ROW('Hygiene Data'!D89))),'Data Summary'!DP95="Yes"),OFFSET('Hygiene Data'!$D$7,0,10*ROW('Hygiene Data'!D89)),NA())</f>
        <v>#N/A</v>
      </c>
      <c r="BB95" s="97" t="e">
        <f ca="true">+IF(AND(ISNUMBER(OFFSET('Hygiene Data'!$D$9,0,10*ROW('Hygiene Data'!D89))),'Data Summary'!DQ95="Yes"),OFFSET('Hygiene Data'!$D$9,0,10*ROW('Hygiene Data'!D89)),NA())</f>
        <v>#N/A</v>
      </c>
      <c r="BC95" s="97" t="e">
        <f ca="true">+IF(AND(ISNUMBER(OFFSET('Hygiene Data'!$E$5,0,10*ROW('Hygiene Data'!E89))),'Data Summary'!DR95="Yes"),OFFSET('Hygiene Data'!$E$5,0,10*ROW('Hygiene Data'!E89)),NA())</f>
        <v>#N/A</v>
      </c>
      <c r="BD95" s="97" t="e">
        <f ca="true">+IF(AND(ISNUMBER(OFFSET('Hygiene Data'!$E$7,0,10*ROW('Hygiene Data'!E89))),'Data Summary'!DS95="Yes"),OFFSET('Hygiene Data'!$E$7,0,10*ROW('Hygiene Data'!E89)),NA())</f>
        <v>#N/A</v>
      </c>
      <c r="BE95" s="97" t="e">
        <f ca="true">+IF(AND(ISNUMBER(OFFSET('Hygiene Data'!$E$9,0,10*ROW('Hygiene Data'!E89))),'Data Summary'!DT95="Yes"),OFFSET('Hygiene Data'!$E$9,0,10*ROW('Hygiene Data'!E89)),NA())</f>
        <v>#N/A</v>
      </c>
      <c r="BF95" s="97" t="e">
        <f ca="true">+IF(AND(ISNUMBER(OFFSET('Hygiene Data'!$F$5,0,10*ROW('Hygiene Data'!F89))),'Data Summary'!DU95="Yes"),OFFSET('Hygiene Data'!$F$5,0,10*ROW('Hygiene Data'!F89)),NA())</f>
        <v>#N/A</v>
      </c>
      <c r="BG95" s="97" t="e">
        <f ca="true">+IF(AND(ISNUMBER(OFFSET('Hygiene Data'!$F$7,0,10*ROW('Hygiene Data'!F89))),'Data Summary'!DV95="Yes"),OFFSET('Hygiene Data'!$F$7,0,10*ROW('Hygiene Data'!F89)),NA())</f>
        <v>#N/A</v>
      </c>
      <c r="BH95" s="97" t="e">
        <f ca="true">+IF(AND(ISNUMBER(OFFSET('Hygiene Data'!$F$9,0,10*ROW('Hygiene Data'!F89))),'Data Summary'!DW95="Yes"),OFFSET('Hygiene Data'!$F$9,0,10*ROW('Hygiene Data'!F89)),NA())</f>
        <v>#N/A</v>
      </c>
      <c r="BI95" s="97" t="e">
        <f ca="true">+IF(AND(ISNUMBER(OFFSET('Hygiene Data'!$G$5,0,10*ROW('Hygiene Data'!G89))),'Data Summary'!DX95="Yes"),OFFSET('Hygiene Data'!$G$5,0,10*ROW('Hygiene Data'!G89)),NA())</f>
        <v>#N/A</v>
      </c>
      <c r="BJ95" s="97" t="e">
        <f ca="true">+IF(AND(ISNUMBER(OFFSET('Hygiene Data'!$G$7,0,10*ROW('Hygiene Data'!G89))),'Data Summary'!DY95="Yes"),OFFSET('Hygiene Data'!$G$7,0,10*ROW('Hygiene Data'!G89)),NA())</f>
        <v>#N/A</v>
      </c>
      <c r="BK95" s="97" t="e">
        <f ca="true">+IF(AND(ISNUMBER(OFFSET('Hygiene Data'!$G$9,0,10*ROW('Hygiene Data'!G89))),'Data Summary'!DZ95="Yes"),OFFSET('Hygiene Data'!$G$9,0,10*ROW('Hygiene Data'!G89)),NA())</f>
        <v>#N/A</v>
      </c>
      <c r="BL95" s="97" t="e">
        <f ca="true">+IF(AND(ISNUMBER(OFFSET('Hygiene Data'!$H$5,0,10*ROW('Hygiene Data'!H89))),'Data Summary'!EA95="Yes"),OFFSET('Hygiene Data'!$H$5,0,10*ROW('Hygiene Data'!H89)),NA())</f>
        <v>#N/A</v>
      </c>
      <c r="BM95" s="97" t="e">
        <f ca="true">+IF(AND(ISNUMBER(OFFSET('Hygiene Data'!$H$7,0,10*ROW('Hygiene Data'!H89))),'Data Summary'!EB95="Yes"),OFFSET('Hygiene Data'!$H$7,0,10*ROW('Hygiene Data'!H89)),NA())</f>
        <v>#N/A</v>
      </c>
      <c r="BN95" s="97" t="e">
        <f ca="true">+IF(AND(ISNUMBER(OFFSET('Hygiene Data'!$H$9,0,10*ROW('Hygiene Data'!H89))),'Data Summary'!EC95="Yes"),OFFSET('Hygiene Data'!$H$9,0,10*ROW('Hygiene Data'!H89)),NA())</f>
        <v>#N/A</v>
      </c>
      <c r="BO95" s="97" t="e">
        <f ca="true">+IF(AND(ISNUMBER(OFFSET('Hygiene Data'!$I$5,0,10*ROW('Hygiene Data'!I89))),'Data Summary'!ED95="Yes"),OFFSET('Hygiene Data'!$I$5,0,10*ROW('Hygiene Data'!I89)),NA())</f>
        <v>#N/A</v>
      </c>
      <c r="BP95" s="97" t="e">
        <f ca="true">+IF(AND(ISNUMBER(OFFSET('Hygiene Data'!$I$7,0,10*ROW('Hygiene Data'!I89))),'Data Summary'!EE95="Yes"),OFFSET('Hygiene Data'!$I$7,0,10*ROW('Hygiene Data'!I89)),NA())</f>
        <v>#N/A</v>
      </c>
      <c r="BQ95" s="97"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6" t="str">
        <f ca="true">+IF(ISTEXT('Data Summary'!B96),'Data Summary'!B96,"")</f>
        <v/>
      </c>
      <c r="C96" s="330" t="e">
        <f ca="true">+VALUE('Data Summary'!C96)</f>
        <v>#VALUE!</v>
      </c>
      <c r="D96" s="95" t="e">
        <f ca="true">+IF(AND(ISNUMBER(OFFSET('Water Data'!$D$4,0,10*ROW('Water Data'!D90))),'Data Summary'!BS96="Yes"),100-OFFSET('Water Data'!$D$4,0,10*ROW('Water Data'!D90)),NA())</f>
        <v>#N/A</v>
      </c>
      <c r="E96" s="95" t="e">
        <f ca="true">+IF(AND(ISNUMBER(OFFSET('Water Data'!$D$6,0,10*ROW('Water Data'!D90))),'Data Summary'!BT96="Yes"),OFFSET('Water Data'!$D$6,0,10*ROW('Water Data'!D90)),NA())</f>
        <v>#N/A</v>
      </c>
      <c r="F96" s="95" t="e">
        <f ca="true">+IF(AND(ISNUMBER(OFFSET('Water Data'!$D$9,0,10*ROW('Water Data'!D90))),'Data Summary'!BU96="Yes"),OFFSET('Water Data'!$D$9,0,10*ROW('Water Data'!D90)),NA())</f>
        <v>#N/A</v>
      </c>
      <c r="G96" s="95" t="e">
        <f ca="true">+IF(AND(ISNUMBER(OFFSET('Water Data'!$E$4,0,10*ROW('Water Data'!E90))),'Data Summary'!BV96="Yes"),100-OFFSET('Water Data'!$E$4,0,10*ROW('Water Data'!E90)),NA())</f>
        <v>#N/A</v>
      </c>
      <c r="H96" s="95" t="e">
        <f ca="true">+IF(AND(ISNUMBER(OFFSET('Water Data'!$E$6,0,10*ROW('Water Data'!E90))),'Data Summary'!BW96="Yes"),OFFSET('Water Data'!$E$6,0,10*ROW('Water Data'!E90)),NA())</f>
        <v>#N/A</v>
      </c>
      <c r="I96" s="95" t="e">
        <f ca="true">+IF(AND(ISNUMBER(OFFSET('Water Data'!$E$9,0,10*ROW('Water Data'!E90))),'Data Summary'!BX96="Yes"),OFFSET('Water Data'!$E$9,0,10*ROW('Water Data'!E90)),NA())</f>
        <v>#N/A</v>
      </c>
      <c r="J96" s="95" t="e">
        <f ca="true">+IF(AND(ISNUMBER(OFFSET('Water Data'!$F$4,0,10*ROW('Water Data'!F90))),'Data Summary'!BY96="Yes"),100-OFFSET('Water Data'!$F$4,0,10*ROW('Water Data'!F90)),NA())</f>
        <v>#N/A</v>
      </c>
      <c r="K96" s="95" t="e">
        <f ca="true">+IF(AND(ISNUMBER(OFFSET('Water Data'!$F$6,0,10*ROW('Water Data'!F90))),'Data Summary'!BZ96="Yes"),OFFSET('Water Data'!$F$6,0,10*ROW('Water Data'!F90)),NA())</f>
        <v>#N/A</v>
      </c>
      <c r="L96" s="95" t="e">
        <f ca="true">+IF(AND(ISNUMBER(OFFSET('Water Data'!$F$9,0,10*ROW('Water Data'!F90))),'Data Summary'!CA96="Yes"),OFFSET('Water Data'!$F$9,0,10*ROW('Water Data'!F90)),NA())</f>
        <v>#N/A</v>
      </c>
      <c r="M96" s="95" t="e">
        <f ca="true">+IF(AND(ISNUMBER(OFFSET('Water Data'!$G$4,0,10*ROW('Water Data'!G90))),'Data Summary'!CB96="Yes"),100-OFFSET('Water Data'!$G$4,0,10*ROW('Water Data'!G90)),NA())</f>
        <v>#N/A</v>
      </c>
      <c r="N96" s="95" t="e">
        <f ca="true">+IF(AND(ISNUMBER(OFFSET('Water Data'!$G$6,0,10*ROW('Water Data'!G90))),'Data Summary'!CC96="Yes"),OFFSET('Water Data'!$G$6,0,10*ROW('Water Data'!G90)),NA())</f>
        <v>#N/A</v>
      </c>
      <c r="O96" s="95" t="e">
        <f ca="true">+IF(AND(ISNUMBER(OFFSET('Water Data'!$G$9,0,10*ROW('Water Data'!G90))),'Data Summary'!CD96="Yes"),OFFSET('Water Data'!$G$9,0,10*ROW('Water Data'!G90)),NA())</f>
        <v>#N/A</v>
      </c>
      <c r="P96" s="95" t="e">
        <f ca="true">+IF(AND(ISNUMBER(OFFSET('Water Data'!$H$4,0,10*ROW('Water Data'!H90))),'Data Summary'!CE96="Yes"),100-OFFSET('Water Data'!$H$4,0,10*ROW('Water Data'!H90)),NA())</f>
        <v>#N/A</v>
      </c>
      <c r="Q96" s="95" t="e">
        <f ca="true">+IF(AND(ISNUMBER(OFFSET('Water Data'!$H$6,0,10*ROW('Water Data'!H90))),'Data Summary'!CF96="Yes"),OFFSET('Water Data'!$H$6,0,10*ROW('Water Data'!H90)),NA())</f>
        <v>#N/A</v>
      </c>
      <c r="R96" s="95" t="e">
        <f ca="true">+IF(AND(ISNUMBER(OFFSET('Water Data'!$H$9,0,10*ROW('Water Data'!H90))),'Data Summary'!CG96="Yes"),OFFSET('Water Data'!$H$9,0,10*ROW('Water Data'!H90)),NA())</f>
        <v>#N/A</v>
      </c>
      <c r="S96" s="95" t="e">
        <f ca="true">+IF(AND(ISNUMBER(OFFSET('Water Data'!$I$4,0,10*ROW('Water Data'!I90))),'Data Summary'!CH96="Yes"),100-OFFSET('Water Data'!$I$4,0,10*ROW('Water Data'!I90)),NA())</f>
        <v>#N/A</v>
      </c>
      <c r="T96" s="95" t="e">
        <f ca="true">+IF(AND(ISNUMBER(OFFSET('Water Data'!$I$6,0,10*ROW('Water Data'!I90))),'Data Summary'!CI96="Yes"),OFFSET('Water Data'!$I$6,0,10*ROW('Water Data'!I90)),NA())</f>
        <v>#N/A</v>
      </c>
      <c r="U96" s="95" t="e">
        <f ca="true">+IF(AND(ISNUMBER(OFFSET('Water Data'!$I$9,0,10*ROW('Water Data'!I90))),'Data Summary'!CJ96="Yes"),OFFSET('Water Data'!$I$9,0,10*ROW('Water Data'!I90)),NA())</f>
        <v>#N/A</v>
      </c>
      <c r="V96" s="96" t="e">
        <f ca="true">+IF(AND(ISNUMBER(OFFSET('Sanitation Data'!$D$4,0,10*ROW('Sanitation Data'!D90))),'Data Summary'!CK96="Yes"),100-OFFSET('Sanitation Data'!$D$4,0,10*ROW('Sanitation Data'!D90)),NA())</f>
        <v>#N/A</v>
      </c>
      <c r="W96" s="96" t="e">
        <f ca="true">+IF(AND(ISNUMBER(OFFSET('Sanitation Data'!$D$6,0,10*ROW('Sanitation Data'!D90))),'Data Summary'!CL96="Yes"),OFFSET('Sanitation Data'!$D$6,0,10*ROW('Sanitation Data'!D90)),NA())</f>
        <v>#N/A</v>
      </c>
      <c r="X96" s="96" t="e">
        <f ca="true">+IF(AND(ISNUMBER(OFFSET('Sanitation Data'!$D$10,0,10*ROW('Sanitation Data'!D90))),'Data Summary'!CM96="Yes"),OFFSET('Sanitation Data'!$D$10,0,10*ROW('Sanitation Data'!D90)),NA())</f>
        <v>#N/A</v>
      </c>
      <c r="Y96" s="96" t="e">
        <f ca="true">+IF(AND(ISNUMBER(OFFSET('Sanitation Data'!$D$11,0,10*ROW('Sanitation Data'!D90))),'Data Summary'!CN96="Yes"),OFFSET('Sanitation Data'!$D$11,0,10*ROW('Sanitation Data'!D90)),NA())</f>
        <v>#N/A</v>
      </c>
      <c r="Z96" s="96" t="e">
        <f ca="true">+IF(AND(ISNUMBER(OFFSET('Sanitation Data'!$D$12,0,10*ROW('Sanitation Data'!D90))),'Data Summary'!CO96="Yes"),OFFSET('Sanitation Data'!$D$12,0,10*ROW('Sanitation Data'!D90)),NA())</f>
        <v>#N/A</v>
      </c>
      <c r="AA96" s="96" t="e">
        <f ca="true">+IF(AND(ISNUMBER(OFFSET('Sanitation Data'!$E$4,0,10*ROW('Sanitation Data'!E90))),'Data Summary'!CP96="Yes"),100-OFFSET('Sanitation Data'!$E$4,0,10*ROW('Sanitation Data'!E90)),NA())</f>
        <v>#N/A</v>
      </c>
      <c r="AB96" s="96" t="e">
        <f ca="true">+IF(AND(ISNUMBER(OFFSET('Sanitation Data'!$E$6,0,10*ROW('Sanitation Data'!E90))),'Data Summary'!CQ96="Yes"),OFFSET('Sanitation Data'!$E$6,0,10*ROW('Sanitation Data'!E90)),NA())</f>
        <v>#N/A</v>
      </c>
      <c r="AC96" s="96" t="e">
        <f ca="true">+IF(AND(ISNUMBER(OFFSET('Sanitation Data'!$E$10,0,10*ROW('Sanitation Data'!E90))),'Data Summary'!CR96="Yes"),OFFSET('Sanitation Data'!$E$10,0,10*ROW('Sanitation Data'!E90)),NA())</f>
        <v>#N/A</v>
      </c>
      <c r="AD96" s="96" t="e">
        <f ca="true">+IF(AND(ISNUMBER(OFFSET('Sanitation Data'!$E$11,0,10*ROW('Sanitation Data'!E90))),'Data Summary'!CS96="Yes"),OFFSET('Sanitation Data'!$E$11,0,10*ROW('Sanitation Data'!E90)),NA())</f>
        <v>#N/A</v>
      </c>
      <c r="AE96" s="96" t="e">
        <f ca="true">+IF(AND(ISNUMBER(OFFSET('Sanitation Data'!$E$12,0,10*ROW('Sanitation Data'!E90))),'Data Summary'!CT96="Yes"),OFFSET('Sanitation Data'!$E$12,0,10*ROW('Sanitation Data'!E90)),NA())</f>
        <v>#N/A</v>
      </c>
      <c r="AF96" s="96" t="e">
        <f ca="true">+IF(AND(ISNUMBER(OFFSET('Sanitation Data'!$F$4,0,10*ROW('Sanitation Data'!F90))),'Data Summary'!CU96="Yes"),100-OFFSET('Sanitation Data'!$F$4,0,10*ROW('Sanitation Data'!F90)),NA())</f>
        <v>#N/A</v>
      </c>
      <c r="AG96" s="96" t="e">
        <f ca="true">+IF(AND(ISNUMBER(OFFSET('Sanitation Data'!$F$6,0,10*ROW('Sanitation Data'!F90))),'Data Summary'!CV96="Yes"),OFFSET('Sanitation Data'!$F$6,0,10*ROW('Sanitation Data'!F90)),NA())</f>
        <v>#N/A</v>
      </c>
      <c r="AH96" s="96" t="e">
        <f ca="true">+IF(AND(ISNUMBER(OFFSET('Sanitation Data'!$F$10,0,10*ROW('Sanitation Data'!F90))),'Data Summary'!CW96="Yes"),OFFSET('Sanitation Data'!$F$10,0,10*ROW('Sanitation Data'!F90)),NA())</f>
        <v>#N/A</v>
      </c>
      <c r="AI96" s="96" t="e">
        <f ca="true">+IF(AND(ISNUMBER(OFFSET('Sanitation Data'!$F$11,0,10*ROW('Sanitation Data'!F90))),'Data Summary'!CX96="Yes"),OFFSET('Sanitation Data'!$F$11,0,10*ROW('Sanitation Data'!F90)),NA())</f>
        <v>#N/A</v>
      </c>
      <c r="AJ96" s="96" t="e">
        <f ca="true">+IF(AND(ISNUMBER(OFFSET('Sanitation Data'!$F$12,0,10*ROW('Sanitation Data'!F90))),'Data Summary'!CY96="Yes"),OFFSET('Sanitation Data'!$F$12,0,10*ROW('Sanitation Data'!F90)),NA())</f>
        <v>#N/A</v>
      </c>
      <c r="AK96" s="96" t="e">
        <f ca="true">+IF(AND(ISNUMBER(OFFSET('Sanitation Data'!$G$4,0,10*ROW('Sanitation Data'!G90))),'Data Summary'!CZ96="Yes"),100-OFFSET('Sanitation Data'!$G$4,0,10*ROW('Sanitation Data'!G90)),NA())</f>
        <v>#N/A</v>
      </c>
      <c r="AL96" s="96" t="e">
        <f ca="true">+IF(AND(ISNUMBER(OFFSET('Sanitation Data'!$G$6,0,10*ROW('Sanitation Data'!G90))),'Data Summary'!DA96="Yes"),OFFSET('Sanitation Data'!$G$6,0,10*ROW('Sanitation Data'!G90)),NA())</f>
        <v>#N/A</v>
      </c>
      <c r="AM96" s="96" t="e">
        <f ca="true">+IF(AND(ISNUMBER(OFFSET('Sanitation Data'!$G$10,0,10*ROW('Sanitation Data'!G90))),'Data Summary'!DB96="Yes"),OFFSET('Sanitation Data'!$G$10,0,10*ROW('Sanitation Data'!G90)),NA())</f>
        <v>#N/A</v>
      </c>
      <c r="AN96" s="96" t="e">
        <f ca="true">+IF(AND(ISNUMBER(OFFSET('Sanitation Data'!$G$11,0,10*ROW('Sanitation Data'!G90))),'Data Summary'!DC96="Yes"),OFFSET('Sanitation Data'!$G$11,0,10*ROW('Sanitation Data'!G90)),NA())</f>
        <v>#N/A</v>
      </c>
      <c r="AO96" s="96" t="e">
        <f ca="true">+IF(AND(ISNUMBER(OFFSET('Sanitation Data'!$G$12,0,10*ROW('Sanitation Data'!G90))),'Data Summary'!DD96="Yes"),OFFSET('Sanitation Data'!$G$12,0,10*ROW('Sanitation Data'!G90)),NA())</f>
        <v>#N/A</v>
      </c>
      <c r="AP96" s="96" t="e">
        <f ca="true">+IF(AND(ISNUMBER(OFFSET('Sanitation Data'!$H$4,0,10*ROW('Sanitation Data'!H90))),'Data Summary'!DE96="Yes"),100-OFFSET('Sanitation Data'!$H$4,0,10*ROW('Sanitation Data'!H90)),NA())</f>
        <v>#N/A</v>
      </c>
      <c r="AQ96" s="96" t="e">
        <f ca="true">+IF(AND(ISNUMBER(OFFSET('Sanitation Data'!$H$6,0,10*ROW('Sanitation Data'!H90))),'Data Summary'!DF96="Yes"),OFFSET('Sanitation Data'!$H$6,0,10*ROW('Sanitation Data'!H90)),NA())</f>
        <v>#N/A</v>
      </c>
      <c r="AR96" s="96" t="e">
        <f ca="true">+IF(AND(ISNUMBER(OFFSET('Sanitation Data'!$H$10,0,10*ROW('Sanitation Data'!H90))),'Data Summary'!DG96="Yes"),OFFSET('Sanitation Data'!$H$10,0,10*ROW('Sanitation Data'!H90)),NA())</f>
        <v>#N/A</v>
      </c>
      <c r="AS96" s="96" t="e">
        <f ca="true">+IF(AND(ISNUMBER(OFFSET('Sanitation Data'!$H$11,0,10*ROW('Sanitation Data'!H90))),'Data Summary'!DH96="Yes"),OFFSET('Sanitation Data'!$H$11,0,10*ROW('Sanitation Data'!H90)),NA())</f>
        <v>#N/A</v>
      </c>
      <c r="AT96" s="96" t="e">
        <f ca="true">+IF(AND(ISNUMBER(OFFSET('Sanitation Data'!$H$12,0,10*ROW('Sanitation Data'!H90))),'Data Summary'!DI96="Yes"),OFFSET('Sanitation Data'!$H$12,0,10*ROW('Sanitation Data'!H90)),NA())</f>
        <v>#N/A</v>
      </c>
      <c r="AU96" s="96" t="e">
        <f ca="true">+IF(AND(ISNUMBER(OFFSET('Sanitation Data'!$I$4,0,10*ROW('Sanitation Data'!I90))),'Data Summary'!DJ96="Yes"),100-OFFSET('Sanitation Data'!$I$4,0,10*ROW('Sanitation Data'!I90)),NA())</f>
        <v>#N/A</v>
      </c>
      <c r="AV96" s="96" t="e">
        <f ca="true">+IF(AND(ISNUMBER(OFFSET('Sanitation Data'!$I$6,0,10*ROW('Sanitation Data'!I90))),'Data Summary'!DK96="Yes"),OFFSET('Sanitation Data'!$I$6,0,10*ROW('Sanitation Data'!I90)),NA())</f>
        <v>#N/A</v>
      </c>
      <c r="AW96" s="96" t="e">
        <f ca="true">+IF(AND(ISNUMBER(OFFSET('Sanitation Data'!$I$10,0,10*ROW('Sanitation Data'!I90))),'Data Summary'!DL96="Yes"),OFFSET('Sanitation Data'!$I$10,0,10*ROW('Sanitation Data'!I90)),NA())</f>
        <v>#N/A</v>
      </c>
      <c r="AX96" s="96" t="e">
        <f ca="true">+IF(AND(ISNUMBER(OFFSET('Sanitation Data'!$I$11,0,10*ROW('Sanitation Data'!I90))),'Data Summary'!DM96="Yes"),OFFSET('Sanitation Data'!$I$11,0,10*ROW('Sanitation Data'!I90)),NA())</f>
        <v>#N/A</v>
      </c>
      <c r="AY96" s="96" t="e">
        <f ca="true">+IF(AND(ISNUMBER(OFFSET('Sanitation Data'!$I$12,0,10*ROW('Sanitation Data'!I90))),'Data Summary'!DN96="Yes"),OFFSET('Sanitation Data'!$I$12,0,10*ROW('Sanitation Data'!I90)),NA())</f>
        <v>#N/A</v>
      </c>
      <c r="AZ96" s="97" t="e">
        <f ca="true">+IF(AND(ISNUMBER(OFFSET('Hygiene Data'!$D$5,0,10*ROW('Hygiene Data'!D90))),'Data Summary'!DO96="Yes"),OFFSET('Hygiene Data'!$D$5,0,10*ROW('Hygiene Data'!D90)),NA())</f>
        <v>#N/A</v>
      </c>
      <c r="BA96" s="97" t="e">
        <f ca="true">+IF(AND(ISNUMBER(OFFSET('Hygiene Data'!$D$7,0,10*ROW('Hygiene Data'!D90))),'Data Summary'!DP96="Yes"),OFFSET('Hygiene Data'!$D$7,0,10*ROW('Hygiene Data'!D90)),NA())</f>
        <v>#N/A</v>
      </c>
      <c r="BB96" s="97" t="e">
        <f ca="true">+IF(AND(ISNUMBER(OFFSET('Hygiene Data'!$D$9,0,10*ROW('Hygiene Data'!D90))),'Data Summary'!DQ96="Yes"),OFFSET('Hygiene Data'!$D$9,0,10*ROW('Hygiene Data'!D90)),NA())</f>
        <v>#N/A</v>
      </c>
      <c r="BC96" s="97" t="e">
        <f ca="true">+IF(AND(ISNUMBER(OFFSET('Hygiene Data'!$E$5,0,10*ROW('Hygiene Data'!E90))),'Data Summary'!DR96="Yes"),OFFSET('Hygiene Data'!$E$5,0,10*ROW('Hygiene Data'!E90)),NA())</f>
        <v>#N/A</v>
      </c>
      <c r="BD96" s="97" t="e">
        <f ca="true">+IF(AND(ISNUMBER(OFFSET('Hygiene Data'!$E$7,0,10*ROW('Hygiene Data'!E90))),'Data Summary'!DS96="Yes"),OFFSET('Hygiene Data'!$E$7,0,10*ROW('Hygiene Data'!E90)),NA())</f>
        <v>#N/A</v>
      </c>
      <c r="BE96" s="97" t="e">
        <f ca="true">+IF(AND(ISNUMBER(OFFSET('Hygiene Data'!$E$9,0,10*ROW('Hygiene Data'!E90))),'Data Summary'!DT96="Yes"),OFFSET('Hygiene Data'!$E$9,0,10*ROW('Hygiene Data'!E90)),NA())</f>
        <v>#N/A</v>
      </c>
      <c r="BF96" s="97" t="e">
        <f ca="true">+IF(AND(ISNUMBER(OFFSET('Hygiene Data'!$F$5,0,10*ROW('Hygiene Data'!F90))),'Data Summary'!DU96="Yes"),OFFSET('Hygiene Data'!$F$5,0,10*ROW('Hygiene Data'!F90)),NA())</f>
        <v>#N/A</v>
      </c>
      <c r="BG96" s="97" t="e">
        <f ca="true">+IF(AND(ISNUMBER(OFFSET('Hygiene Data'!$F$7,0,10*ROW('Hygiene Data'!F90))),'Data Summary'!DV96="Yes"),OFFSET('Hygiene Data'!$F$7,0,10*ROW('Hygiene Data'!F90)),NA())</f>
        <v>#N/A</v>
      </c>
      <c r="BH96" s="97" t="e">
        <f ca="true">+IF(AND(ISNUMBER(OFFSET('Hygiene Data'!$F$9,0,10*ROW('Hygiene Data'!F90))),'Data Summary'!DW96="Yes"),OFFSET('Hygiene Data'!$F$9,0,10*ROW('Hygiene Data'!F90)),NA())</f>
        <v>#N/A</v>
      </c>
      <c r="BI96" s="97" t="e">
        <f ca="true">+IF(AND(ISNUMBER(OFFSET('Hygiene Data'!$G$5,0,10*ROW('Hygiene Data'!G90))),'Data Summary'!DX96="Yes"),OFFSET('Hygiene Data'!$G$5,0,10*ROW('Hygiene Data'!G90)),NA())</f>
        <v>#N/A</v>
      </c>
      <c r="BJ96" s="97" t="e">
        <f ca="true">+IF(AND(ISNUMBER(OFFSET('Hygiene Data'!$G$7,0,10*ROW('Hygiene Data'!G90))),'Data Summary'!DY96="Yes"),OFFSET('Hygiene Data'!$G$7,0,10*ROW('Hygiene Data'!G90)),NA())</f>
        <v>#N/A</v>
      </c>
      <c r="BK96" s="97" t="e">
        <f ca="true">+IF(AND(ISNUMBER(OFFSET('Hygiene Data'!$G$9,0,10*ROW('Hygiene Data'!G90))),'Data Summary'!DZ96="Yes"),OFFSET('Hygiene Data'!$G$9,0,10*ROW('Hygiene Data'!G90)),NA())</f>
        <v>#N/A</v>
      </c>
      <c r="BL96" s="97" t="e">
        <f ca="true">+IF(AND(ISNUMBER(OFFSET('Hygiene Data'!$H$5,0,10*ROW('Hygiene Data'!H90))),'Data Summary'!EA96="Yes"),OFFSET('Hygiene Data'!$H$5,0,10*ROW('Hygiene Data'!H90)),NA())</f>
        <v>#N/A</v>
      </c>
      <c r="BM96" s="97" t="e">
        <f ca="true">+IF(AND(ISNUMBER(OFFSET('Hygiene Data'!$H$7,0,10*ROW('Hygiene Data'!H90))),'Data Summary'!EB96="Yes"),OFFSET('Hygiene Data'!$H$7,0,10*ROW('Hygiene Data'!H90)),NA())</f>
        <v>#N/A</v>
      </c>
      <c r="BN96" s="97" t="e">
        <f ca="true">+IF(AND(ISNUMBER(OFFSET('Hygiene Data'!$H$9,0,10*ROW('Hygiene Data'!H90))),'Data Summary'!EC96="Yes"),OFFSET('Hygiene Data'!$H$9,0,10*ROW('Hygiene Data'!H90)),NA())</f>
        <v>#N/A</v>
      </c>
      <c r="BO96" s="97" t="e">
        <f ca="true">+IF(AND(ISNUMBER(OFFSET('Hygiene Data'!$I$5,0,10*ROW('Hygiene Data'!I90))),'Data Summary'!ED96="Yes"),OFFSET('Hygiene Data'!$I$5,0,10*ROW('Hygiene Data'!I90)),NA())</f>
        <v>#N/A</v>
      </c>
      <c r="BP96" s="97" t="e">
        <f ca="true">+IF(AND(ISNUMBER(OFFSET('Hygiene Data'!$I$7,0,10*ROW('Hygiene Data'!I90))),'Data Summary'!EE96="Yes"),OFFSET('Hygiene Data'!$I$7,0,10*ROW('Hygiene Data'!I90)),NA())</f>
        <v>#N/A</v>
      </c>
      <c r="BQ96" s="97"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6" t="str">
        <f ca="true">+IF(ISTEXT('Data Summary'!B97),'Data Summary'!B97,"")</f>
        <v/>
      </c>
      <c r="C97" s="330" t="e">
        <f ca="true">+VALUE('Data Summary'!C97)</f>
        <v>#VALUE!</v>
      </c>
      <c r="D97" s="95" t="e">
        <f ca="true">+IF(AND(ISNUMBER(OFFSET('Water Data'!$D$4,0,10*ROW('Water Data'!D91))),'Data Summary'!BS97="Yes"),100-OFFSET('Water Data'!$D$4,0,10*ROW('Water Data'!D91)),NA())</f>
        <v>#N/A</v>
      </c>
      <c r="E97" s="95" t="e">
        <f ca="true">+IF(AND(ISNUMBER(OFFSET('Water Data'!$D$6,0,10*ROW('Water Data'!D91))),'Data Summary'!BT97="Yes"),OFFSET('Water Data'!$D$6,0,10*ROW('Water Data'!D91)),NA())</f>
        <v>#N/A</v>
      </c>
      <c r="F97" s="95" t="e">
        <f ca="true">+IF(AND(ISNUMBER(OFFSET('Water Data'!$D$9,0,10*ROW('Water Data'!D91))),'Data Summary'!BU97="Yes"),OFFSET('Water Data'!$D$9,0,10*ROW('Water Data'!D91)),NA())</f>
        <v>#N/A</v>
      </c>
      <c r="G97" s="95" t="e">
        <f ca="true">+IF(AND(ISNUMBER(OFFSET('Water Data'!$E$4,0,10*ROW('Water Data'!E91))),'Data Summary'!BV97="Yes"),100-OFFSET('Water Data'!$E$4,0,10*ROW('Water Data'!E91)),NA())</f>
        <v>#N/A</v>
      </c>
      <c r="H97" s="95" t="e">
        <f ca="true">+IF(AND(ISNUMBER(OFFSET('Water Data'!$E$6,0,10*ROW('Water Data'!E91))),'Data Summary'!BW97="Yes"),OFFSET('Water Data'!$E$6,0,10*ROW('Water Data'!E91)),NA())</f>
        <v>#N/A</v>
      </c>
      <c r="I97" s="95" t="e">
        <f ca="true">+IF(AND(ISNUMBER(OFFSET('Water Data'!$E$9,0,10*ROW('Water Data'!E91))),'Data Summary'!BX97="Yes"),OFFSET('Water Data'!$E$9,0,10*ROW('Water Data'!E91)),NA())</f>
        <v>#N/A</v>
      </c>
      <c r="J97" s="95" t="e">
        <f ca="true">+IF(AND(ISNUMBER(OFFSET('Water Data'!$F$4,0,10*ROW('Water Data'!F91))),'Data Summary'!BY97="Yes"),100-OFFSET('Water Data'!$F$4,0,10*ROW('Water Data'!F91)),NA())</f>
        <v>#N/A</v>
      </c>
      <c r="K97" s="95" t="e">
        <f ca="true">+IF(AND(ISNUMBER(OFFSET('Water Data'!$F$6,0,10*ROW('Water Data'!F91))),'Data Summary'!BZ97="Yes"),OFFSET('Water Data'!$F$6,0,10*ROW('Water Data'!F91)),NA())</f>
        <v>#N/A</v>
      </c>
      <c r="L97" s="95" t="e">
        <f ca="true">+IF(AND(ISNUMBER(OFFSET('Water Data'!$F$9,0,10*ROW('Water Data'!F91))),'Data Summary'!CA97="Yes"),OFFSET('Water Data'!$F$9,0,10*ROW('Water Data'!F91)),NA())</f>
        <v>#N/A</v>
      </c>
      <c r="M97" s="95" t="e">
        <f ca="true">+IF(AND(ISNUMBER(OFFSET('Water Data'!$G$4,0,10*ROW('Water Data'!G91))),'Data Summary'!CB97="Yes"),100-OFFSET('Water Data'!$G$4,0,10*ROW('Water Data'!G91)),NA())</f>
        <v>#N/A</v>
      </c>
      <c r="N97" s="95" t="e">
        <f ca="true">+IF(AND(ISNUMBER(OFFSET('Water Data'!$G$6,0,10*ROW('Water Data'!G91))),'Data Summary'!CC97="Yes"),OFFSET('Water Data'!$G$6,0,10*ROW('Water Data'!G91)),NA())</f>
        <v>#N/A</v>
      </c>
      <c r="O97" s="95" t="e">
        <f ca="true">+IF(AND(ISNUMBER(OFFSET('Water Data'!$G$9,0,10*ROW('Water Data'!G91))),'Data Summary'!CD97="Yes"),OFFSET('Water Data'!$G$9,0,10*ROW('Water Data'!G91)),NA())</f>
        <v>#N/A</v>
      </c>
      <c r="P97" s="95" t="e">
        <f ca="true">+IF(AND(ISNUMBER(OFFSET('Water Data'!$H$4,0,10*ROW('Water Data'!H91))),'Data Summary'!CE97="Yes"),100-OFFSET('Water Data'!$H$4,0,10*ROW('Water Data'!H91)),NA())</f>
        <v>#N/A</v>
      </c>
      <c r="Q97" s="95" t="e">
        <f ca="true">+IF(AND(ISNUMBER(OFFSET('Water Data'!$H$6,0,10*ROW('Water Data'!H91))),'Data Summary'!CF97="Yes"),OFFSET('Water Data'!$H$6,0,10*ROW('Water Data'!H91)),NA())</f>
        <v>#N/A</v>
      </c>
      <c r="R97" s="95" t="e">
        <f ca="true">+IF(AND(ISNUMBER(OFFSET('Water Data'!$H$9,0,10*ROW('Water Data'!H91))),'Data Summary'!CG97="Yes"),OFFSET('Water Data'!$H$9,0,10*ROW('Water Data'!H91)),NA())</f>
        <v>#N/A</v>
      </c>
      <c r="S97" s="95" t="e">
        <f ca="true">+IF(AND(ISNUMBER(OFFSET('Water Data'!$I$4,0,10*ROW('Water Data'!I91))),'Data Summary'!CH97="Yes"),100-OFFSET('Water Data'!$I$4,0,10*ROW('Water Data'!I91)),NA())</f>
        <v>#N/A</v>
      </c>
      <c r="T97" s="95" t="e">
        <f ca="true">+IF(AND(ISNUMBER(OFFSET('Water Data'!$I$6,0,10*ROW('Water Data'!I91))),'Data Summary'!CI97="Yes"),OFFSET('Water Data'!$I$6,0,10*ROW('Water Data'!I91)),NA())</f>
        <v>#N/A</v>
      </c>
      <c r="U97" s="95" t="e">
        <f ca="true">+IF(AND(ISNUMBER(OFFSET('Water Data'!$I$9,0,10*ROW('Water Data'!I91))),'Data Summary'!CJ97="Yes"),OFFSET('Water Data'!$I$9,0,10*ROW('Water Data'!I91)),NA())</f>
        <v>#N/A</v>
      </c>
      <c r="V97" s="96" t="e">
        <f ca="true">+IF(AND(ISNUMBER(OFFSET('Sanitation Data'!$D$4,0,10*ROW('Sanitation Data'!D91))),'Data Summary'!CK97="Yes"),100-OFFSET('Sanitation Data'!$D$4,0,10*ROW('Sanitation Data'!D91)),NA())</f>
        <v>#N/A</v>
      </c>
      <c r="W97" s="96" t="e">
        <f ca="true">+IF(AND(ISNUMBER(OFFSET('Sanitation Data'!$D$6,0,10*ROW('Sanitation Data'!D91))),'Data Summary'!CL97="Yes"),OFFSET('Sanitation Data'!$D$6,0,10*ROW('Sanitation Data'!D91)),NA())</f>
        <v>#N/A</v>
      </c>
      <c r="X97" s="96" t="e">
        <f ca="true">+IF(AND(ISNUMBER(OFFSET('Sanitation Data'!$D$10,0,10*ROW('Sanitation Data'!D91))),'Data Summary'!CM97="Yes"),OFFSET('Sanitation Data'!$D$10,0,10*ROW('Sanitation Data'!D91)),NA())</f>
        <v>#N/A</v>
      </c>
      <c r="Y97" s="96" t="e">
        <f ca="true">+IF(AND(ISNUMBER(OFFSET('Sanitation Data'!$D$11,0,10*ROW('Sanitation Data'!D91))),'Data Summary'!CN97="Yes"),OFFSET('Sanitation Data'!$D$11,0,10*ROW('Sanitation Data'!D91)),NA())</f>
        <v>#N/A</v>
      </c>
      <c r="Z97" s="96" t="e">
        <f ca="true">+IF(AND(ISNUMBER(OFFSET('Sanitation Data'!$D$12,0,10*ROW('Sanitation Data'!D91))),'Data Summary'!CO97="Yes"),OFFSET('Sanitation Data'!$D$12,0,10*ROW('Sanitation Data'!D91)),NA())</f>
        <v>#N/A</v>
      </c>
      <c r="AA97" s="96" t="e">
        <f ca="true">+IF(AND(ISNUMBER(OFFSET('Sanitation Data'!$E$4,0,10*ROW('Sanitation Data'!E91))),'Data Summary'!CP97="Yes"),100-OFFSET('Sanitation Data'!$E$4,0,10*ROW('Sanitation Data'!E91)),NA())</f>
        <v>#N/A</v>
      </c>
      <c r="AB97" s="96" t="e">
        <f ca="true">+IF(AND(ISNUMBER(OFFSET('Sanitation Data'!$E$6,0,10*ROW('Sanitation Data'!E91))),'Data Summary'!CQ97="Yes"),OFFSET('Sanitation Data'!$E$6,0,10*ROW('Sanitation Data'!E91)),NA())</f>
        <v>#N/A</v>
      </c>
      <c r="AC97" s="96" t="e">
        <f ca="true">+IF(AND(ISNUMBER(OFFSET('Sanitation Data'!$E$10,0,10*ROW('Sanitation Data'!E91))),'Data Summary'!CR97="Yes"),OFFSET('Sanitation Data'!$E$10,0,10*ROW('Sanitation Data'!E91)),NA())</f>
        <v>#N/A</v>
      </c>
      <c r="AD97" s="96" t="e">
        <f ca="true">+IF(AND(ISNUMBER(OFFSET('Sanitation Data'!$E$11,0,10*ROW('Sanitation Data'!E91))),'Data Summary'!CS97="Yes"),OFFSET('Sanitation Data'!$E$11,0,10*ROW('Sanitation Data'!E91)),NA())</f>
        <v>#N/A</v>
      </c>
      <c r="AE97" s="96" t="e">
        <f ca="true">+IF(AND(ISNUMBER(OFFSET('Sanitation Data'!$E$12,0,10*ROW('Sanitation Data'!E91))),'Data Summary'!CT97="Yes"),OFFSET('Sanitation Data'!$E$12,0,10*ROW('Sanitation Data'!E91)),NA())</f>
        <v>#N/A</v>
      </c>
      <c r="AF97" s="96" t="e">
        <f ca="true">+IF(AND(ISNUMBER(OFFSET('Sanitation Data'!$F$4,0,10*ROW('Sanitation Data'!F91))),'Data Summary'!CU97="Yes"),100-OFFSET('Sanitation Data'!$F$4,0,10*ROW('Sanitation Data'!F91)),NA())</f>
        <v>#N/A</v>
      </c>
      <c r="AG97" s="96" t="e">
        <f ca="true">+IF(AND(ISNUMBER(OFFSET('Sanitation Data'!$F$6,0,10*ROW('Sanitation Data'!F91))),'Data Summary'!CV97="Yes"),OFFSET('Sanitation Data'!$F$6,0,10*ROW('Sanitation Data'!F91)),NA())</f>
        <v>#N/A</v>
      </c>
      <c r="AH97" s="96" t="e">
        <f ca="true">+IF(AND(ISNUMBER(OFFSET('Sanitation Data'!$F$10,0,10*ROW('Sanitation Data'!F91))),'Data Summary'!CW97="Yes"),OFFSET('Sanitation Data'!$F$10,0,10*ROW('Sanitation Data'!F91)),NA())</f>
        <v>#N/A</v>
      </c>
      <c r="AI97" s="96" t="e">
        <f ca="true">+IF(AND(ISNUMBER(OFFSET('Sanitation Data'!$F$11,0,10*ROW('Sanitation Data'!F91))),'Data Summary'!CX97="Yes"),OFFSET('Sanitation Data'!$F$11,0,10*ROW('Sanitation Data'!F91)),NA())</f>
        <v>#N/A</v>
      </c>
      <c r="AJ97" s="96" t="e">
        <f ca="true">+IF(AND(ISNUMBER(OFFSET('Sanitation Data'!$F$12,0,10*ROW('Sanitation Data'!F91))),'Data Summary'!CY97="Yes"),OFFSET('Sanitation Data'!$F$12,0,10*ROW('Sanitation Data'!F91)),NA())</f>
        <v>#N/A</v>
      </c>
      <c r="AK97" s="96" t="e">
        <f ca="true">+IF(AND(ISNUMBER(OFFSET('Sanitation Data'!$G$4,0,10*ROW('Sanitation Data'!G91))),'Data Summary'!CZ97="Yes"),100-OFFSET('Sanitation Data'!$G$4,0,10*ROW('Sanitation Data'!G91)),NA())</f>
        <v>#N/A</v>
      </c>
      <c r="AL97" s="96" t="e">
        <f ca="true">+IF(AND(ISNUMBER(OFFSET('Sanitation Data'!$G$6,0,10*ROW('Sanitation Data'!G91))),'Data Summary'!DA97="Yes"),OFFSET('Sanitation Data'!$G$6,0,10*ROW('Sanitation Data'!G91)),NA())</f>
        <v>#N/A</v>
      </c>
      <c r="AM97" s="96" t="e">
        <f ca="true">+IF(AND(ISNUMBER(OFFSET('Sanitation Data'!$G$10,0,10*ROW('Sanitation Data'!G91))),'Data Summary'!DB97="Yes"),OFFSET('Sanitation Data'!$G$10,0,10*ROW('Sanitation Data'!G91)),NA())</f>
        <v>#N/A</v>
      </c>
      <c r="AN97" s="96" t="e">
        <f ca="true">+IF(AND(ISNUMBER(OFFSET('Sanitation Data'!$G$11,0,10*ROW('Sanitation Data'!G91))),'Data Summary'!DC97="Yes"),OFFSET('Sanitation Data'!$G$11,0,10*ROW('Sanitation Data'!G91)),NA())</f>
        <v>#N/A</v>
      </c>
      <c r="AO97" s="96" t="e">
        <f ca="true">+IF(AND(ISNUMBER(OFFSET('Sanitation Data'!$G$12,0,10*ROW('Sanitation Data'!G91))),'Data Summary'!DD97="Yes"),OFFSET('Sanitation Data'!$G$12,0,10*ROW('Sanitation Data'!G91)),NA())</f>
        <v>#N/A</v>
      </c>
      <c r="AP97" s="96" t="e">
        <f ca="true">+IF(AND(ISNUMBER(OFFSET('Sanitation Data'!$H$4,0,10*ROW('Sanitation Data'!H91))),'Data Summary'!DE97="Yes"),100-OFFSET('Sanitation Data'!$H$4,0,10*ROW('Sanitation Data'!H91)),NA())</f>
        <v>#N/A</v>
      </c>
      <c r="AQ97" s="96" t="e">
        <f ca="true">+IF(AND(ISNUMBER(OFFSET('Sanitation Data'!$H$6,0,10*ROW('Sanitation Data'!H91))),'Data Summary'!DF97="Yes"),OFFSET('Sanitation Data'!$H$6,0,10*ROW('Sanitation Data'!H91)),NA())</f>
        <v>#N/A</v>
      </c>
      <c r="AR97" s="96" t="e">
        <f ca="true">+IF(AND(ISNUMBER(OFFSET('Sanitation Data'!$H$10,0,10*ROW('Sanitation Data'!H91))),'Data Summary'!DG97="Yes"),OFFSET('Sanitation Data'!$H$10,0,10*ROW('Sanitation Data'!H91)),NA())</f>
        <v>#N/A</v>
      </c>
      <c r="AS97" s="96" t="e">
        <f ca="true">+IF(AND(ISNUMBER(OFFSET('Sanitation Data'!$H$11,0,10*ROW('Sanitation Data'!H91))),'Data Summary'!DH97="Yes"),OFFSET('Sanitation Data'!$H$11,0,10*ROW('Sanitation Data'!H91)),NA())</f>
        <v>#N/A</v>
      </c>
      <c r="AT97" s="96" t="e">
        <f ca="true">+IF(AND(ISNUMBER(OFFSET('Sanitation Data'!$H$12,0,10*ROW('Sanitation Data'!H91))),'Data Summary'!DI97="Yes"),OFFSET('Sanitation Data'!$H$12,0,10*ROW('Sanitation Data'!H91)),NA())</f>
        <v>#N/A</v>
      </c>
      <c r="AU97" s="96" t="e">
        <f ca="true">+IF(AND(ISNUMBER(OFFSET('Sanitation Data'!$I$4,0,10*ROW('Sanitation Data'!I91))),'Data Summary'!DJ97="Yes"),100-OFFSET('Sanitation Data'!$I$4,0,10*ROW('Sanitation Data'!I91)),NA())</f>
        <v>#N/A</v>
      </c>
      <c r="AV97" s="96" t="e">
        <f ca="true">+IF(AND(ISNUMBER(OFFSET('Sanitation Data'!$I$6,0,10*ROW('Sanitation Data'!I91))),'Data Summary'!DK97="Yes"),OFFSET('Sanitation Data'!$I$6,0,10*ROW('Sanitation Data'!I91)),NA())</f>
        <v>#N/A</v>
      </c>
      <c r="AW97" s="96" t="e">
        <f ca="true">+IF(AND(ISNUMBER(OFFSET('Sanitation Data'!$I$10,0,10*ROW('Sanitation Data'!I91))),'Data Summary'!DL97="Yes"),OFFSET('Sanitation Data'!$I$10,0,10*ROW('Sanitation Data'!I91)),NA())</f>
        <v>#N/A</v>
      </c>
      <c r="AX97" s="96" t="e">
        <f ca="true">+IF(AND(ISNUMBER(OFFSET('Sanitation Data'!$I$11,0,10*ROW('Sanitation Data'!I91))),'Data Summary'!DM97="Yes"),OFFSET('Sanitation Data'!$I$11,0,10*ROW('Sanitation Data'!I91)),NA())</f>
        <v>#N/A</v>
      </c>
      <c r="AY97" s="96" t="e">
        <f ca="true">+IF(AND(ISNUMBER(OFFSET('Sanitation Data'!$I$12,0,10*ROW('Sanitation Data'!I91))),'Data Summary'!DN97="Yes"),OFFSET('Sanitation Data'!$I$12,0,10*ROW('Sanitation Data'!I91)),NA())</f>
        <v>#N/A</v>
      </c>
      <c r="AZ97" s="97" t="e">
        <f ca="true">+IF(AND(ISNUMBER(OFFSET('Hygiene Data'!$D$5,0,10*ROW('Hygiene Data'!D91))),'Data Summary'!DO97="Yes"),OFFSET('Hygiene Data'!$D$5,0,10*ROW('Hygiene Data'!D91)),NA())</f>
        <v>#N/A</v>
      </c>
      <c r="BA97" s="97" t="e">
        <f ca="true">+IF(AND(ISNUMBER(OFFSET('Hygiene Data'!$D$7,0,10*ROW('Hygiene Data'!D91))),'Data Summary'!DP97="Yes"),OFFSET('Hygiene Data'!$D$7,0,10*ROW('Hygiene Data'!D91)),NA())</f>
        <v>#N/A</v>
      </c>
      <c r="BB97" s="97" t="e">
        <f ca="true">+IF(AND(ISNUMBER(OFFSET('Hygiene Data'!$D$9,0,10*ROW('Hygiene Data'!D91))),'Data Summary'!DQ97="Yes"),OFFSET('Hygiene Data'!$D$9,0,10*ROW('Hygiene Data'!D91)),NA())</f>
        <v>#N/A</v>
      </c>
      <c r="BC97" s="97" t="e">
        <f ca="true">+IF(AND(ISNUMBER(OFFSET('Hygiene Data'!$E$5,0,10*ROW('Hygiene Data'!E91))),'Data Summary'!DR97="Yes"),OFFSET('Hygiene Data'!$E$5,0,10*ROW('Hygiene Data'!E91)),NA())</f>
        <v>#N/A</v>
      </c>
      <c r="BD97" s="97" t="e">
        <f ca="true">+IF(AND(ISNUMBER(OFFSET('Hygiene Data'!$E$7,0,10*ROW('Hygiene Data'!E91))),'Data Summary'!DS97="Yes"),OFFSET('Hygiene Data'!$E$7,0,10*ROW('Hygiene Data'!E91)),NA())</f>
        <v>#N/A</v>
      </c>
      <c r="BE97" s="97" t="e">
        <f ca="true">+IF(AND(ISNUMBER(OFFSET('Hygiene Data'!$E$9,0,10*ROW('Hygiene Data'!E91))),'Data Summary'!DT97="Yes"),OFFSET('Hygiene Data'!$E$9,0,10*ROW('Hygiene Data'!E91)),NA())</f>
        <v>#N/A</v>
      </c>
      <c r="BF97" s="97" t="e">
        <f ca="true">+IF(AND(ISNUMBER(OFFSET('Hygiene Data'!$F$5,0,10*ROW('Hygiene Data'!F91))),'Data Summary'!DU97="Yes"),OFFSET('Hygiene Data'!$F$5,0,10*ROW('Hygiene Data'!F91)),NA())</f>
        <v>#N/A</v>
      </c>
      <c r="BG97" s="97" t="e">
        <f ca="true">+IF(AND(ISNUMBER(OFFSET('Hygiene Data'!$F$7,0,10*ROW('Hygiene Data'!F91))),'Data Summary'!DV97="Yes"),OFFSET('Hygiene Data'!$F$7,0,10*ROW('Hygiene Data'!F91)),NA())</f>
        <v>#N/A</v>
      </c>
      <c r="BH97" s="97" t="e">
        <f ca="true">+IF(AND(ISNUMBER(OFFSET('Hygiene Data'!$F$9,0,10*ROW('Hygiene Data'!F91))),'Data Summary'!DW97="Yes"),OFFSET('Hygiene Data'!$F$9,0,10*ROW('Hygiene Data'!F91)),NA())</f>
        <v>#N/A</v>
      </c>
      <c r="BI97" s="97" t="e">
        <f ca="true">+IF(AND(ISNUMBER(OFFSET('Hygiene Data'!$G$5,0,10*ROW('Hygiene Data'!G91))),'Data Summary'!DX97="Yes"),OFFSET('Hygiene Data'!$G$5,0,10*ROW('Hygiene Data'!G91)),NA())</f>
        <v>#N/A</v>
      </c>
      <c r="BJ97" s="97" t="e">
        <f ca="true">+IF(AND(ISNUMBER(OFFSET('Hygiene Data'!$G$7,0,10*ROW('Hygiene Data'!G91))),'Data Summary'!DY97="Yes"),OFFSET('Hygiene Data'!$G$7,0,10*ROW('Hygiene Data'!G91)),NA())</f>
        <v>#N/A</v>
      </c>
      <c r="BK97" s="97" t="e">
        <f ca="true">+IF(AND(ISNUMBER(OFFSET('Hygiene Data'!$G$9,0,10*ROW('Hygiene Data'!G91))),'Data Summary'!DZ97="Yes"),OFFSET('Hygiene Data'!$G$9,0,10*ROW('Hygiene Data'!G91)),NA())</f>
        <v>#N/A</v>
      </c>
      <c r="BL97" s="97" t="e">
        <f ca="true">+IF(AND(ISNUMBER(OFFSET('Hygiene Data'!$H$5,0,10*ROW('Hygiene Data'!H91))),'Data Summary'!EA97="Yes"),OFFSET('Hygiene Data'!$H$5,0,10*ROW('Hygiene Data'!H91)),NA())</f>
        <v>#N/A</v>
      </c>
      <c r="BM97" s="97" t="e">
        <f ca="true">+IF(AND(ISNUMBER(OFFSET('Hygiene Data'!$H$7,0,10*ROW('Hygiene Data'!H91))),'Data Summary'!EB97="Yes"),OFFSET('Hygiene Data'!$H$7,0,10*ROW('Hygiene Data'!H91)),NA())</f>
        <v>#N/A</v>
      </c>
      <c r="BN97" s="97" t="e">
        <f ca="true">+IF(AND(ISNUMBER(OFFSET('Hygiene Data'!$H$9,0,10*ROW('Hygiene Data'!H91))),'Data Summary'!EC97="Yes"),OFFSET('Hygiene Data'!$H$9,0,10*ROW('Hygiene Data'!H91)),NA())</f>
        <v>#N/A</v>
      </c>
      <c r="BO97" s="97" t="e">
        <f ca="true">+IF(AND(ISNUMBER(OFFSET('Hygiene Data'!$I$5,0,10*ROW('Hygiene Data'!I91))),'Data Summary'!ED97="Yes"),OFFSET('Hygiene Data'!$I$5,0,10*ROW('Hygiene Data'!I91)),NA())</f>
        <v>#N/A</v>
      </c>
      <c r="BP97" s="97" t="e">
        <f ca="true">+IF(AND(ISNUMBER(OFFSET('Hygiene Data'!$I$7,0,10*ROW('Hygiene Data'!I91))),'Data Summary'!EE97="Yes"),OFFSET('Hygiene Data'!$I$7,0,10*ROW('Hygiene Data'!I91)),NA())</f>
        <v>#N/A</v>
      </c>
      <c r="BQ97" s="97"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6" t="str">
        <f ca="true">+IF(ISTEXT('Data Summary'!B98),'Data Summary'!B98,"")</f>
        <v/>
      </c>
      <c r="C98" s="330" t="e">
        <f ca="true">+VALUE('Data Summary'!C98)</f>
        <v>#VALUE!</v>
      </c>
      <c r="D98" s="95" t="e">
        <f ca="true">+IF(AND(ISNUMBER(OFFSET('Water Data'!$D$4,0,10*ROW('Water Data'!D92))),'Data Summary'!BS98="Yes"),100-OFFSET('Water Data'!$D$4,0,10*ROW('Water Data'!D92)),NA())</f>
        <v>#N/A</v>
      </c>
      <c r="E98" s="95" t="e">
        <f ca="true">+IF(AND(ISNUMBER(OFFSET('Water Data'!$D$6,0,10*ROW('Water Data'!D92))),'Data Summary'!BT98="Yes"),OFFSET('Water Data'!$D$6,0,10*ROW('Water Data'!D92)),NA())</f>
        <v>#N/A</v>
      </c>
      <c r="F98" s="95" t="e">
        <f ca="true">+IF(AND(ISNUMBER(OFFSET('Water Data'!$D$9,0,10*ROW('Water Data'!D92))),'Data Summary'!BU98="Yes"),OFFSET('Water Data'!$D$9,0,10*ROW('Water Data'!D92)),NA())</f>
        <v>#N/A</v>
      </c>
      <c r="G98" s="95" t="e">
        <f ca="true">+IF(AND(ISNUMBER(OFFSET('Water Data'!$E$4,0,10*ROW('Water Data'!E92))),'Data Summary'!BV98="Yes"),100-OFFSET('Water Data'!$E$4,0,10*ROW('Water Data'!E92)),NA())</f>
        <v>#N/A</v>
      </c>
      <c r="H98" s="95" t="e">
        <f ca="true">+IF(AND(ISNUMBER(OFFSET('Water Data'!$E$6,0,10*ROW('Water Data'!E92))),'Data Summary'!BW98="Yes"),OFFSET('Water Data'!$E$6,0,10*ROW('Water Data'!E92)),NA())</f>
        <v>#N/A</v>
      </c>
      <c r="I98" s="95" t="e">
        <f ca="true">+IF(AND(ISNUMBER(OFFSET('Water Data'!$E$9,0,10*ROW('Water Data'!E92))),'Data Summary'!BX98="Yes"),OFFSET('Water Data'!$E$9,0,10*ROW('Water Data'!E92)),NA())</f>
        <v>#N/A</v>
      </c>
      <c r="J98" s="95" t="e">
        <f ca="true">+IF(AND(ISNUMBER(OFFSET('Water Data'!$F$4,0,10*ROW('Water Data'!F92))),'Data Summary'!BY98="Yes"),100-OFFSET('Water Data'!$F$4,0,10*ROW('Water Data'!F92)),NA())</f>
        <v>#N/A</v>
      </c>
      <c r="K98" s="95" t="e">
        <f ca="true">+IF(AND(ISNUMBER(OFFSET('Water Data'!$F$6,0,10*ROW('Water Data'!F92))),'Data Summary'!BZ98="Yes"),OFFSET('Water Data'!$F$6,0,10*ROW('Water Data'!F92)),NA())</f>
        <v>#N/A</v>
      </c>
      <c r="L98" s="95" t="e">
        <f ca="true">+IF(AND(ISNUMBER(OFFSET('Water Data'!$F$9,0,10*ROW('Water Data'!F92))),'Data Summary'!CA98="Yes"),OFFSET('Water Data'!$F$9,0,10*ROW('Water Data'!F92)),NA())</f>
        <v>#N/A</v>
      </c>
      <c r="M98" s="95" t="e">
        <f ca="true">+IF(AND(ISNUMBER(OFFSET('Water Data'!$G$4,0,10*ROW('Water Data'!G92))),'Data Summary'!CB98="Yes"),100-OFFSET('Water Data'!$G$4,0,10*ROW('Water Data'!G92)),NA())</f>
        <v>#N/A</v>
      </c>
      <c r="N98" s="95" t="e">
        <f ca="true">+IF(AND(ISNUMBER(OFFSET('Water Data'!$G$6,0,10*ROW('Water Data'!G92))),'Data Summary'!CC98="Yes"),OFFSET('Water Data'!$G$6,0,10*ROW('Water Data'!G92)),NA())</f>
        <v>#N/A</v>
      </c>
      <c r="O98" s="95" t="e">
        <f ca="true">+IF(AND(ISNUMBER(OFFSET('Water Data'!$G$9,0,10*ROW('Water Data'!G92))),'Data Summary'!CD98="Yes"),OFFSET('Water Data'!$G$9,0,10*ROW('Water Data'!G92)),NA())</f>
        <v>#N/A</v>
      </c>
      <c r="P98" s="95" t="e">
        <f ca="true">+IF(AND(ISNUMBER(OFFSET('Water Data'!$H$4,0,10*ROW('Water Data'!H92))),'Data Summary'!CE98="Yes"),100-OFFSET('Water Data'!$H$4,0,10*ROW('Water Data'!H92)),NA())</f>
        <v>#N/A</v>
      </c>
      <c r="Q98" s="95" t="e">
        <f ca="true">+IF(AND(ISNUMBER(OFFSET('Water Data'!$H$6,0,10*ROW('Water Data'!H92))),'Data Summary'!CF98="Yes"),OFFSET('Water Data'!$H$6,0,10*ROW('Water Data'!H92)),NA())</f>
        <v>#N/A</v>
      </c>
      <c r="R98" s="95" t="e">
        <f ca="true">+IF(AND(ISNUMBER(OFFSET('Water Data'!$H$9,0,10*ROW('Water Data'!H92))),'Data Summary'!CG98="Yes"),OFFSET('Water Data'!$H$9,0,10*ROW('Water Data'!H92)),NA())</f>
        <v>#N/A</v>
      </c>
      <c r="S98" s="95" t="e">
        <f ca="true">+IF(AND(ISNUMBER(OFFSET('Water Data'!$I$4,0,10*ROW('Water Data'!I92))),'Data Summary'!CH98="Yes"),100-OFFSET('Water Data'!$I$4,0,10*ROW('Water Data'!I92)),NA())</f>
        <v>#N/A</v>
      </c>
      <c r="T98" s="95" t="e">
        <f ca="true">+IF(AND(ISNUMBER(OFFSET('Water Data'!$I$6,0,10*ROW('Water Data'!I92))),'Data Summary'!CI98="Yes"),OFFSET('Water Data'!$I$6,0,10*ROW('Water Data'!I92)),NA())</f>
        <v>#N/A</v>
      </c>
      <c r="U98" s="95" t="e">
        <f ca="true">+IF(AND(ISNUMBER(OFFSET('Water Data'!$I$9,0,10*ROW('Water Data'!I92))),'Data Summary'!CJ98="Yes"),OFFSET('Water Data'!$I$9,0,10*ROW('Water Data'!I92)),NA())</f>
        <v>#N/A</v>
      </c>
      <c r="V98" s="96" t="e">
        <f ca="true">+IF(AND(ISNUMBER(OFFSET('Sanitation Data'!$D$4,0,10*ROW('Sanitation Data'!D92))),'Data Summary'!CK98="Yes"),100-OFFSET('Sanitation Data'!$D$4,0,10*ROW('Sanitation Data'!D92)),NA())</f>
        <v>#N/A</v>
      </c>
      <c r="W98" s="96" t="e">
        <f ca="true">+IF(AND(ISNUMBER(OFFSET('Sanitation Data'!$D$6,0,10*ROW('Sanitation Data'!D92))),'Data Summary'!CL98="Yes"),OFFSET('Sanitation Data'!$D$6,0,10*ROW('Sanitation Data'!D92)),NA())</f>
        <v>#N/A</v>
      </c>
      <c r="X98" s="96" t="e">
        <f ca="true">+IF(AND(ISNUMBER(OFFSET('Sanitation Data'!$D$10,0,10*ROW('Sanitation Data'!D92))),'Data Summary'!CM98="Yes"),OFFSET('Sanitation Data'!$D$10,0,10*ROW('Sanitation Data'!D92)),NA())</f>
        <v>#N/A</v>
      </c>
      <c r="Y98" s="96" t="e">
        <f ca="true">+IF(AND(ISNUMBER(OFFSET('Sanitation Data'!$D$11,0,10*ROW('Sanitation Data'!D92))),'Data Summary'!CN98="Yes"),OFFSET('Sanitation Data'!$D$11,0,10*ROW('Sanitation Data'!D92)),NA())</f>
        <v>#N/A</v>
      </c>
      <c r="Z98" s="96" t="e">
        <f ca="true">+IF(AND(ISNUMBER(OFFSET('Sanitation Data'!$D$12,0,10*ROW('Sanitation Data'!D92))),'Data Summary'!CO98="Yes"),OFFSET('Sanitation Data'!$D$12,0,10*ROW('Sanitation Data'!D92)),NA())</f>
        <v>#N/A</v>
      </c>
      <c r="AA98" s="96" t="e">
        <f ca="true">+IF(AND(ISNUMBER(OFFSET('Sanitation Data'!$E$4,0,10*ROW('Sanitation Data'!E92))),'Data Summary'!CP98="Yes"),100-OFFSET('Sanitation Data'!$E$4,0,10*ROW('Sanitation Data'!E92)),NA())</f>
        <v>#N/A</v>
      </c>
      <c r="AB98" s="96" t="e">
        <f ca="true">+IF(AND(ISNUMBER(OFFSET('Sanitation Data'!$E$6,0,10*ROW('Sanitation Data'!E92))),'Data Summary'!CQ98="Yes"),OFFSET('Sanitation Data'!$E$6,0,10*ROW('Sanitation Data'!E92)),NA())</f>
        <v>#N/A</v>
      </c>
      <c r="AC98" s="96" t="e">
        <f ca="true">+IF(AND(ISNUMBER(OFFSET('Sanitation Data'!$E$10,0,10*ROW('Sanitation Data'!E92))),'Data Summary'!CR98="Yes"),OFFSET('Sanitation Data'!$E$10,0,10*ROW('Sanitation Data'!E92)),NA())</f>
        <v>#N/A</v>
      </c>
      <c r="AD98" s="96" t="e">
        <f ca="true">+IF(AND(ISNUMBER(OFFSET('Sanitation Data'!$E$11,0,10*ROW('Sanitation Data'!E92))),'Data Summary'!CS98="Yes"),OFFSET('Sanitation Data'!$E$11,0,10*ROW('Sanitation Data'!E92)),NA())</f>
        <v>#N/A</v>
      </c>
      <c r="AE98" s="96" t="e">
        <f ca="true">+IF(AND(ISNUMBER(OFFSET('Sanitation Data'!$E$12,0,10*ROW('Sanitation Data'!E92))),'Data Summary'!CT98="Yes"),OFFSET('Sanitation Data'!$E$12,0,10*ROW('Sanitation Data'!E92)),NA())</f>
        <v>#N/A</v>
      </c>
      <c r="AF98" s="96" t="e">
        <f ca="true">+IF(AND(ISNUMBER(OFFSET('Sanitation Data'!$F$4,0,10*ROW('Sanitation Data'!F92))),'Data Summary'!CU98="Yes"),100-OFFSET('Sanitation Data'!$F$4,0,10*ROW('Sanitation Data'!F92)),NA())</f>
        <v>#N/A</v>
      </c>
      <c r="AG98" s="96" t="e">
        <f ca="true">+IF(AND(ISNUMBER(OFFSET('Sanitation Data'!$F$6,0,10*ROW('Sanitation Data'!F92))),'Data Summary'!CV98="Yes"),OFFSET('Sanitation Data'!$F$6,0,10*ROW('Sanitation Data'!F92)),NA())</f>
        <v>#N/A</v>
      </c>
      <c r="AH98" s="96" t="e">
        <f ca="true">+IF(AND(ISNUMBER(OFFSET('Sanitation Data'!$F$10,0,10*ROW('Sanitation Data'!F92))),'Data Summary'!CW98="Yes"),OFFSET('Sanitation Data'!$F$10,0,10*ROW('Sanitation Data'!F92)),NA())</f>
        <v>#N/A</v>
      </c>
      <c r="AI98" s="96" t="e">
        <f ca="true">+IF(AND(ISNUMBER(OFFSET('Sanitation Data'!$F$11,0,10*ROW('Sanitation Data'!F92))),'Data Summary'!CX98="Yes"),OFFSET('Sanitation Data'!$F$11,0,10*ROW('Sanitation Data'!F92)),NA())</f>
        <v>#N/A</v>
      </c>
      <c r="AJ98" s="96" t="e">
        <f ca="true">+IF(AND(ISNUMBER(OFFSET('Sanitation Data'!$F$12,0,10*ROW('Sanitation Data'!F92))),'Data Summary'!CY98="Yes"),OFFSET('Sanitation Data'!$F$12,0,10*ROW('Sanitation Data'!F92)),NA())</f>
        <v>#N/A</v>
      </c>
      <c r="AK98" s="96" t="e">
        <f ca="true">+IF(AND(ISNUMBER(OFFSET('Sanitation Data'!$G$4,0,10*ROW('Sanitation Data'!G92))),'Data Summary'!CZ98="Yes"),100-OFFSET('Sanitation Data'!$G$4,0,10*ROW('Sanitation Data'!G92)),NA())</f>
        <v>#N/A</v>
      </c>
      <c r="AL98" s="96" t="e">
        <f ca="true">+IF(AND(ISNUMBER(OFFSET('Sanitation Data'!$G$6,0,10*ROW('Sanitation Data'!G92))),'Data Summary'!DA98="Yes"),OFFSET('Sanitation Data'!$G$6,0,10*ROW('Sanitation Data'!G92)),NA())</f>
        <v>#N/A</v>
      </c>
      <c r="AM98" s="96" t="e">
        <f ca="true">+IF(AND(ISNUMBER(OFFSET('Sanitation Data'!$G$10,0,10*ROW('Sanitation Data'!G92))),'Data Summary'!DB98="Yes"),OFFSET('Sanitation Data'!$G$10,0,10*ROW('Sanitation Data'!G92)),NA())</f>
        <v>#N/A</v>
      </c>
      <c r="AN98" s="96" t="e">
        <f ca="true">+IF(AND(ISNUMBER(OFFSET('Sanitation Data'!$G$11,0,10*ROW('Sanitation Data'!G92))),'Data Summary'!DC98="Yes"),OFFSET('Sanitation Data'!$G$11,0,10*ROW('Sanitation Data'!G92)),NA())</f>
        <v>#N/A</v>
      </c>
      <c r="AO98" s="96" t="e">
        <f ca="true">+IF(AND(ISNUMBER(OFFSET('Sanitation Data'!$G$12,0,10*ROW('Sanitation Data'!G92))),'Data Summary'!DD98="Yes"),OFFSET('Sanitation Data'!$G$12,0,10*ROW('Sanitation Data'!G92)),NA())</f>
        <v>#N/A</v>
      </c>
      <c r="AP98" s="96" t="e">
        <f ca="true">+IF(AND(ISNUMBER(OFFSET('Sanitation Data'!$H$4,0,10*ROW('Sanitation Data'!H92))),'Data Summary'!DE98="Yes"),100-OFFSET('Sanitation Data'!$H$4,0,10*ROW('Sanitation Data'!H92)),NA())</f>
        <v>#N/A</v>
      </c>
      <c r="AQ98" s="96" t="e">
        <f ca="true">+IF(AND(ISNUMBER(OFFSET('Sanitation Data'!$H$6,0,10*ROW('Sanitation Data'!H92))),'Data Summary'!DF98="Yes"),OFFSET('Sanitation Data'!$H$6,0,10*ROW('Sanitation Data'!H92)),NA())</f>
        <v>#N/A</v>
      </c>
      <c r="AR98" s="96" t="e">
        <f ca="true">+IF(AND(ISNUMBER(OFFSET('Sanitation Data'!$H$10,0,10*ROW('Sanitation Data'!H92))),'Data Summary'!DG98="Yes"),OFFSET('Sanitation Data'!$H$10,0,10*ROW('Sanitation Data'!H92)),NA())</f>
        <v>#N/A</v>
      </c>
      <c r="AS98" s="96" t="e">
        <f ca="true">+IF(AND(ISNUMBER(OFFSET('Sanitation Data'!$H$11,0,10*ROW('Sanitation Data'!H92))),'Data Summary'!DH98="Yes"),OFFSET('Sanitation Data'!$H$11,0,10*ROW('Sanitation Data'!H92)),NA())</f>
        <v>#N/A</v>
      </c>
      <c r="AT98" s="96" t="e">
        <f ca="true">+IF(AND(ISNUMBER(OFFSET('Sanitation Data'!$H$12,0,10*ROW('Sanitation Data'!H92))),'Data Summary'!DI98="Yes"),OFFSET('Sanitation Data'!$H$12,0,10*ROW('Sanitation Data'!H92)),NA())</f>
        <v>#N/A</v>
      </c>
      <c r="AU98" s="96" t="e">
        <f ca="true">+IF(AND(ISNUMBER(OFFSET('Sanitation Data'!$I$4,0,10*ROW('Sanitation Data'!I92))),'Data Summary'!DJ98="Yes"),100-OFFSET('Sanitation Data'!$I$4,0,10*ROW('Sanitation Data'!I92)),NA())</f>
        <v>#N/A</v>
      </c>
      <c r="AV98" s="96" t="e">
        <f ca="true">+IF(AND(ISNUMBER(OFFSET('Sanitation Data'!$I$6,0,10*ROW('Sanitation Data'!I92))),'Data Summary'!DK98="Yes"),OFFSET('Sanitation Data'!$I$6,0,10*ROW('Sanitation Data'!I92)),NA())</f>
        <v>#N/A</v>
      </c>
      <c r="AW98" s="96" t="e">
        <f ca="true">+IF(AND(ISNUMBER(OFFSET('Sanitation Data'!$I$10,0,10*ROW('Sanitation Data'!I92))),'Data Summary'!DL98="Yes"),OFFSET('Sanitation Data'!$I$10,0,10*ROW('Sanitation Data'!I92)),NA())</f>
        <v>#N/A</v>
      </c>
      <c r="AX98" s="96" t="e">
        <f ca="true">+IF(AND(ISNUMBER(OFFSET('Sanitation Data'!$I$11,0,10*ROW('Sanitation Data'!I92))),'Data Summary'!DM98="Yes"),OFFSET('Sanitation Data'!$I$11,0,10*ROW('Sanitation Data'!I92)),NA())</f>
        <v>#N/A</v>
      </c>
      <c r="AY98" s="96" t="e">
        <f ca="true">+IF(AND(ISNUMBER(OFFSET('Sanitation Data'!$I$12,0,10*ROW('Sanitation Data'!I92))),'Data Summary'!DN98="Yes"),OFFSET('Sanitation Data'!$I$12,0,10*ROW('Sanitation Data'!I92)),NA())</f>
        <v>#N/A</v>
      </c>
      <c r="AZ98" s="97" t="e">
        <f ca="true">+IF(AND(ISNUMBER(OFFSET('Hygiene Data'!$D$5,0,10*ROW('Hygiene Data'!D92))),'Data Summary'!DO98="Yes"),OFFSET('Hygiene Data'!$D$5,0,10*ROW('Hygiene Data'!D92)),NA())</f>
        <v>#N/A</v>
      </c>
      <c r="BA98" s="97" t="e">
        <f ca="true">+IF(AND(ISNUMBER(OFFSET('Hygiene Data'!$D$7,0,10*ROW('Hygiene Data'!D92))),'Data Summary'!DP98="Yes"),OFFSET('Hygiene Data'!$D$7,0,10*ROW('Hygiene Data'!D92)),NA())</f>
        <v>#N/A</v>
      </c>
      <c r="BB98" s="97" t="e">
        <f ca="true">+IF(AND(ISNUMBER(OFFSET('Hygiene Data'!$D$9,0,10*ROW('Hygiene Data'!D92))),'Data Summary'!DQ98="Yes"),OFFSET('Hygiene Data'!$D$9,0,10*ROW('Hygiene Data'!D92)),NA())</f>
        <v>#N/A</v>
      </c>
      <c r="BC98" s="97" t="e">
        <f ca="true">+IF(AND(ISNUMBER(OFFSET('Hygiene Data'!$E$5,0,10*ROW('Hygiene Data'!E92))),'Data Summary'!DR98="Yes"),OFFSET('Hygiene Data'!$E$5,0,10*ROW('Hygiene Data'!E92)),NA())</f>
        <v>#N/A</v>
      </c>
      <c r="BD98" s="97" t="e">
        <f ca="true">+IF(AND(ISNUMBER(OFFSET('Hygiene Data'!$E$7,0,10*ROW('Hygiene Data'!E92))),'Data Summary'!DS98="Yes"),OFFSET('Hygiene Data'!$E$7,0,10*ROW('Hygiene Data'!E92)),NA())</f>
        <v>#N/A</v>
      </c>
      <c r="BE98" s="97" t="e">
        <f ca="true">+IF(AND(ISNUMBER(OFFSET('Hygiene Data'!$E$9,0,10*ROW('Hygiene Data'!E92))),'Data Summary'!DT98="Yes"),OFFSET('Hygiene Data'!$E$9,0,10*ROW('Hygiene Data'!E92)),NA())</f>
        <v>#N/A</v>
      </c>
      <c r="BF98" s="97" t="e">
        <f ca="true">+IF(AND(ISNUMBER(OFFSET('Hygiene Data'!$F$5,0,10*ROW('Hygiene Data'!F92))),'Data Summary'!DU98="Yes"),OFFSET('Hygiene Data'!$F$5,0,10*ROW('Hygiene Data'!F92)),NA())</f>
        <v>#N/A</v>
      </c>
      <c r="BG98" s="97" t="e">
        <f ca="true">+IF(AND(ISNUMBER(OFFSET('Hygiene Data'!$F$7,0,10*ROW('Hygiene Data'!F92))),'Data Summary'!DV98="Yes"),OFFSET('Hygiene Data'!$F$7,0,10*ROW('Hygiene Data'!F92)),NA())</f>
        <v>#N/A</v>
      </c>
      <c r="BH98" s="97" t="e">
        <f ca="true">+IF(AND(ISNUMBER(OFFSET('Hygiene Data'!$F$9,0,10*ROW('Hygiene Data'!F92))),'Data Summary'!DW98="Yes"),OFFSET('Hygiene Data'!$F$9,0,10*ROW('Hygiene Data'!F92)),NA())</f>
        <v>#N/A</v>
      </c>
      <c r="BI98" s="97" t="e">
        <f ca="true">+IF(AND(ISNUMBER(OFFSET('Hygiene Data'!$G$5,0,10*ROW('Hygiene Data'!G92))),'Data Summary'!DX98="Yes"),OFFSET('Hygiene Data'!$G$5,0,10*ROW('Hygiene Data'!G92)),NA())</f>
        <v>#N/A</v>
      </c>
      <c r="BJ98" s="97" t="e">
        <f ca="true">+IF(AND(ISNUMBER(OFFSET('Hygiene Data'!$G$7,0,10*ROW('Hygiene Data'!G92))),'Data Summary'!DY98="Yes"),OFFSET('Hygiene Data'!$G$7,0,10*ROW('Hygiene Data'!G92)),NA())</f>
        <v>#N/A</v>
      </c>
      <c r="BK98" s="97" t="e">
        <f ca="true">+IF(AND(ISNUMBER(OFFSET('Hygiene Data'!$G$9,0,10*ROW('Hygiene Data'!G92))),'Data Summary'!DZ98="Yes"),OFFSET('Hygiene Data'!$G$9,0,10*ROW('Hygiene Data'!G92)),NA())</f>
        <v>#N/A</v>
      </c>
      <c r="BL98" s="97" t="e">
        <f ca="true">+IF(AND(ISNUMBER(OFFSET('Hygiene Data'!$H$5,0,10*ROW('Hygiene Data'!H92))),'Data Summary'!EA98="Yes"),OFFSET('Hygiene Data'!$H$5,0,10*ROW('Hygiene Data'!H92)),NA())</f>
        <v>#N/A</v>
      </c>
      <c r="BM98" s="97" t="e">
        <f ca="true">+IF(AND(ISNUMBER(OFFSET('Hygiene Data'!$H$7,0,10*ROW('Hygiene Data'!H92))),'Data Summary'!EB98="Yes"),OFFSET('Hygiene Data'!$H$7,0,10*ROW('Hygiene Data'!H92)),NA())</f>
        <v>#N/A</v>
      </c>
      <c r="BN98" s="97" t="e">
        <f ca="true">+IF(AND(ISNUMBER(OFFSET('Hygiene Data'!$H$9,0,10*ROW('Hygiene Data'!H92))),'Data Summary'!EC98="Yes"),OFFSET('Hygiene Data'!$H$9,0,10*ROW('Hygiene Data'!H92)),NA())</f>
        <v>#N/A</v>
      </c>
      <c r="BO98" s="97" t="e">
        <f ca="true">+IF(AND(ISNUMBER(OFFSET('Hygiene Data'!$I$5,0,10*ROW('Hygiene Data'!I92))),'Data Summary'!ED98="Yes"),OFFSET('Hygiene Data'!$I$5,0,10*ROW('Hygiene Data'!I92)),NA())</f>
        <v>#N/A</v>
      </c>
      <c r="BP98" s="97" t="e">
        <f ca="true">+IF(AND(ISNUMBER(OFFSET('Hygiene Data'!$I$7,0,10*ROW('Hygiene Data'!I92))),'Data Summary'!EE98="Yes"),OFFSET('Hygiene Data'!$I$7,0,10*ROW('Hygiene Data'!I92)),NA())</f>
        <v>#N/A</v>
      </c>
      <c r="BQ98" s="97"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6" t="str">
        <f ca="true">+IF(ISTEXT('Data Summary'!B99),'Data Summary'!B99,"")</f>
        <v/>
      </c>
      <c r="C99" s="330" t="e">
        <f ca="true">+VALUE('Data Summary'!C99)</f>
        <v>#VALUE!</v>
      </c>
      <c r="D99" s="95" t="e">
        <f ca="true">+IF(AND(ISNUMBER(OFFSET('Water Data'!$D$4,0,10*ROW('Water Data'!D93))),'Data Summary'!BS99="Yes"),100-OFFSET('Water Data'!$D$4,0,10*ROW('Water Data'!D93)),NA())</f>
        <v>#N/A</v>
      </c>
      <c r="E99" s="95" t="e">
        <f ca="true">+IF(AND(ISNUMBER(OFFSET('Water Data'!$D$6,0,10*ROW('Water Data'!D93))),'Data Summary'!BT99="Yes"),OFFSET('Water Data'!$D$6,0,10*ROW('Water Data'!D93)),NA())</f>
        <v>#N/A</v>
      </c>
      <c r="F99" s="95" t="e">
        <f ca="true">+IF(AND(ISNUMBER(OFFSET('Water Data'!$D$9,0,10*ROW('Water Data'!D93))),'Data Summary'!BU99="Yes"),OFFSET('Water Data'!$D$9,0,10*ROW('Water Data'!D93)),NA())</f>
        <v>#N/A</v>
      </c>
      <c r="G99" s="95" t="e">
        <f ca="true">+IF(AND(ISNUMBER(OFFSET('Water Data'!$E$4,0,10*ROW('Water Data'!E93))),'Data Summary'!BV99="Yes"),100-OFFSET('Water Data'!$E$4,0,10*ROW('Water Data'!E93)),NA())</f>
        <v>#N/A</v>
      </c>
      <c r="H99" s="95" t="e">
        <f ca="true">+IF(AND(ISNUMBER(OFFSET('Water Data'!$E$6,0,10*ROW('Water Data'!E93))),'Data Summary'!BW99="Yes"),OFFSET('Water Data'!$E$6,0,10*ROW('Water Data'!E93)),NA())</f>
        <v>#N/A</v>
      </c>
      <c r="I99" s="95" t="e">
        <f ca="true">+IF(AND(ISNUMBER(OFFSET('Water Data'!$E$9,0,10*ROW('Water Data'!E93))),'Data Summary'!BX99="Yes"),OFFSET('Water Data'!$E$9,0,10*ROW('Water Data'!E93)),NA())</f>
        <v>#N/A</v>
      </c>
      <c r="J99" s="95" t="e">
        <f ca="true">+IF(AND(ISNUMBER(OFFSET('Water Data'!$F$4,0,10*ROW('Water Data'!F93))),'Data Summary'!BY99="Yes"),100-OFFSET('Water Data'!$F$4,0,10*ROW('Water Data'!F93)),NA())</f>
        <v>#N/A</v>
      </c>
      <c r="K99" s="95" t="e">
        <f ca="true">+IF(AND(ISNUMBER(OFFSET('Water Data'!$F$6,0,10*ROW('Water Data'!F93))),'Data Summary'!BZ99="Yes"),OFFSET('Water Data'!$F$6,0,10*ROW('Water Data'!F93)),NA())</f>
        <v>#N/A</v>
      </c>
      <c r="L99" s="95" t="e">
        <f ca="true">+IF(AND(ISNUMBER(OFFSET('Water Data'!$F$9,0,10*ROW('Water Data'!F93))),'Data Summary'!CA99="Yes"),OFFSET('Water Data'!$F$9,0,10*ROW('Water Data'!F93)),NA())</f>
        <v>#N/A</v>
      </c>
      <c r="M99" s="95" t="e">
        <f ca="true">+IF(AND(ISNUMBER(OFFSET('Water Data'!$G$4,0,10*ROW('Water Data'!G93))),'Data Summary'!CB99="Yes"),100-OFFSET('Water Data'!$G$4,0,10*ROW('Water Data'!G93)),NA())</f>
        <v>#N/A</v>
      </c>
      <c r="N99" s="95" t="e">
        <f ca="true">+IF(AND(ISNUMBER(OFFSET('Water Data'!$G$6,0,10*ROW('Water Data'!G93))),'Data Summary'!CC99="Yes"),OFFSET('Water Data'!$G$6,0,10*ROW('Water Data'!G93)),NA())</f>
        <v>#N/A</v>
      </c>
      <c r="O99" s="95" t="e">
        <f ca="true">+IF(AND(ISNUMBER(OFFSET('Water Data'!$G$9,0,10*ROW('Water Data'!G93))),'Data Summary'!CD99="Yes"),OFFSET('Water Data'!$G$9,0,10*ROW('Water Data'!G93)),NA())</f>
        <v>#N/A</v>
      </c>
      <c r="P99" s="95" t="e">
        <f ca="true">+IF(AND(ISNUMBER(OFFSET('Water Data'!$H$4,0,10*ROW('Water Data'!H93))),'Data Summary'!CE99="Yes"),100-OFFSET('Water Data'!$H$4,0,10*ROW('Water Data'!H93)),NA())</f>
        <v>#N/A</v>
      </c>
      <c r="Q99" s="95" t="e">
        <f ca="true">+IF(AND(ISNUMBER(OFFSET('Water Data'!$H$6,0,10*ROW('Water Data'!H93))),'Data Summary'!CF99="Yes"),OFFSET('Water Data'!$H$6,0,10*ROW('Water Data'!H93)),NA())</f>
        <v>#N/A</v>
      </c>
      <c r="R99" s="95" t="e">
        <f ca="true">+IF(AND(ISNUMBER(OFFSET('Water Data'!$H$9,0,10*ROW('Water Data'!H93))),'Data Summary'!CG99="Yes"),OFFSET('Water Data'!$H$9,0,10*ROW('Water Data'!H93)),NA())</f>
        <v>#N/A</v>
      </c>
      <c r="S99" s="95" t="e">
        <f ca="true">+IF(AND(ISNUMBER(OFFSET('Water Data'!$I$4,0,10*ROW('Water Data'!I93))),'Data Summary'!CH99="Yes"),100-OFFSET('Water Data'!$I$4,0,10*ROW('Water Data'!I93)),NA())</f>
        <v>#N/A</v>
      </c>
      <c r="T99" s="95" t="e">
        <f ca="true">+IF(AND(ISNUMBER(OFFSET('Water Data'!$I$6,0,10*ROW('Water Data'!I93))),'Data Summary'!CI99="Yes"),OFFSET('Water Data'!$I$6,0,10*ROW('Water Data'!I93)),NA())</f>
        <v>#N/A</v>
      </c>
      <c r="U99" s="95" t="e">
        <f ca="true">+IF(AND(ISNUMBER(OFFSET('Water Data'!$I$9,0,10*ROW('Water Data'!I93))),'Data Summary'!CJ99="Yes"),OFFSET('Water Data'!$I$9,0,10*ROW('Water Data'!I93)),NA())</f>
        <v>#N/A</v>
      </c>
      <c r="V99" s="96" t="e">
        <f ca="true">+IF(AND(ISNUMBER(OFFSET('Sanitation Data'!$D$4,0,10*ROW('Sanitation Data'!D93))),'Data Summary'!CK99="Yes"),100-OFFSET('Sanitation Data'!$D$4,0,10*ROW('Sanitation Data'!D93)),NA())</f>
        <v>#N/A</v>
      </c>
      <c r="W99" s="96" t="e">
        <f ca="true">+IF(AND(ISNUMBER(OFFSET('Sanitation Data'!$D$6,0,10*ROW('Sanitation Data'!D93))),'Data Summary'!CL99="Yes"),OFFSET('Sanitation Data'!$D$6,0,10*ROW('Sanitation Data'!D93)),NA())</f>
        <v>#N/A</v>
      </c>
      <c r="X99" s="96" t="e">
        <f ca="true">+IF(AND(ISNUMBER(OFFSET('Sanitation Data'!$D$10,0,10*ROW('Sanitation Data'!D93))),'Data Summary'!CM99="Yes"),OFFSET('Sanitation Data'!$D$10,0,10*ROW('Sanitation Data'!D93)),NA())</f>
        <v>#N/A</v>
      </c>
      <c r="Y99" s="96" t="e">
        <f ca="true">+IF(AND(ISNUMBER(OFFSET('Sanitation Data'!$D$11,0,10*ROW('Sanitation Data'!D93))),'Data Summary'!CN99="Yes"),OFFSET('Sanitation Data'!$D$11,0,10*ROW('Sanitation Data'!D93)),NA())</f>
        <v>#N/A</v>
      </c>
      <c r="Z99" s="96" t="e">
        <f ca="true">+IF(AND(ISNUMBER(OFFSET('Sanitation Data'!$D$12,0,10*ROW('Sanitation Data'!D93))),'Data Summary'!CO99="Yes"),OFFSET('Sanitation Data'!$D$12,0,10*ROW('Sanitation Data'!D93)),NA())</f>
        <v>#N/A</v>
      </c>
      <c r="AA99" s="96" t="e">
        <f ca="true">+IF(AND(ISNUMBER(OFFSET('Sanitation Data'!$E$4,0,10*ROW('Sanitation Data'!E93))),'Data Summary'!CP99="Yes"),100-OFFSET('Sanitation Data'!$E$4,0,10*ROW('Sanitation Data'!E93)),NA())</f>
        <v>#N/A</v>
      </c>
      <c r="AB99" s="96" t="e">
        <f ca="true">+IF(AND(ISNUMBER(OFFSET('Sanitation Data'!$E$6,0,10*ROW('Sanitation Data'!E93))),'Data Summary'!CQ99="Yes"),OFFSET('Sanitation Data'!$E$6,0,10*ROW('Sanitation Data'!E93)),NA())</f>
        <v>#N/A</v>
      </c>
      <c r="AC99" s="96" t="e">
        <f ca="true">+IF(AND(ISNUMBER(OFFSET('Sanitation Data'!$E$10,0,10*ROW('Sanitation Data'!E93))),'Data Summary'!CR99="Yes"),OFFSET('Sanitation Data'!$E$10,0,10*ROW('Sanitation Data'!E93)),NA())</f>
        <v>#N/A</v>
      </c>
      <c r="AD99" s="96" t="e">
        <f ca="true">+IF(AND(ISNUMBER(OFFSET('Sanitation Data'!$E$11,0,10*ROW('Sanitation Data'!E93))),'Data Summary'!CS99="Yes"),OFFSET('Sanitation Data'!$E$11,0,10*ROW('Sanitation Data'!E93)),NA())</f>
        <v>#N/A</v>
      </c>
      <c r="AE99" s="96" t="e">
        <f ca="true">+IF(AND(ISNUMBER(OFFSET('Sanitation Data'!$E$12,0,10*ROW('Sanitation Data'!E93))),'Data Summary'!CT99="Yes"),OFFSET('Sanitation Data'!$E$12,0,10*ROW('Sanitation Data'!E93)),NA())</f>
        <v>#N/A</v>
      </c>
      <c r="AF99" s="96" t="e">
        <f ca="true">+IF(AND(ISNUMBER(OFFSET('Sanitation Data'!$F$4,0,10*ROW('Sanitation Data'!F93))),'Data Summary'!CU99="Yes"),100-OFFSET('Sanitation Data'!$F$4,0,10*ROW('Sanitation Data'!F93)),NA())</f>
        <v>#N/A</v>
      </c>
      <c r="AG99" s="96" t="e">
        <f ca="true">+IF(AND(ISNUMBER(OFFSET('Sanitation Data'!$F$6,0,10*ROW('Sanitation Data'!F93))),'Data Summary'!CV99="Yes"),OFFSET('Sanitation Data'!$F$6,0,10*ROW('Sanitation Data'!F93)),NA())</f>
        <v>#N/A</v>
      </c>
      <c r="AH99" s="96" t="e">
        <f ca="true">+IF(AND(ISNUMBER(OFFSET('Sanitation Data'!$F$10,0,10*ROW('Sanitation Data'!F93))),'Data Summary'!CW99="Yes"),OFFSET('Sanitation Data'!$F$10,0,10*ROW('Sanitation Data'!F93)),NA())</f>
        <v>#N/A</v>
      </c>
      <c r="AI99" s="96" t="e">
        <f ca="true">+IF(AND(ISNUMBER(OFFSET('Sanitation Data'!$F$11,0,10*ROW('Sanitation Data'!F93))),'Data Summary'!CX99="Yes"),OFFSET('Sanitation Data'!$F$11,0,10*ROW('Sanitation Data'!F93)),NA())</f>
        <v>#N/A</v>
      </c>
      <c r="AJ99" s="96" t="e">
        <f ca="true">+IF(AND(ISNUMBER(OFFSET('Sanitation Data'!$F$12,0,10*ROW('Sanitation Data'!F93))),'Data Summary'!CY99="Yes"),OFFSET('Sanitation Data'!$F$12,0,10*ROW('Sanitation Data'!F93)),NA())</f>
        <v>#N/A</v>
      </c>
      <c r="AK99" s="96" t="e">
        <f ca="true">+IF(AND(ISNUMBER(OFFSET('Sanitation Data'!$G$4,0,10*ROW('Sanitation Data'!G93))),'Data Summary'!CZ99="Yes"),100-OFFSET('Sanitation Data'!$G$4,0,10*ROW('Sanitation Data'!G93)),NA())</f>
        <v>#N/A</v>
      </c>
      <c r="AL99" s="96" t="e">
        <f ca="true">+IF(AND(ISNUMBER(OFFSET('Sanitation Data'!$G$6,0,10*ROW('Sanitation Data'!G93))),'Data Summary'!DA99="Yes"),OFFSET('Sanitation Data'!$G$6,0,10*ROW('Sanitation Data'!G93)),NA())</f>
        <v>#N/A</v>
      </c>
      <c r="AM99" s="96" t="e">
        <f ca="true">+IF(AND(ISNUMBER(OFFSET('Sanitation Data'!$G$10,0,10*ROW('Sanitation Data'!G93))),'Data Summary'!DB99="Yes"),OFFSET('Sanitation Data'!$G$10,0,10*ROW('Sanitation Data'!G93)),NA())</f>
        <v>#N/A</v>
      </c>
      <c r="AN99" s="96" t="e">
        <f ca="true">+IF(AND(ISNUMBER(OFFSET('Sanitation Data'!$G$11,0,10*ROW('Sanitation Data'!G93))),'Data Summary'!DC99="Yes"),OFFSET('Sanitation Data'!$G$11,0,10*ROW('Sanitation Data'!G93)),NA())</f>
        <v>#N/A</v>
      </c>
      <c r="AO99" s="96" t="e">
        <f ca="true">+IF(AND(ISNUMBER(OFFSET('Sanitation Data'!$G$12,0,10*ROW('Sanitation Data'!G93))),'Data Summary'!DD99="Yes"),OFFSET('Sanitation Data'!$G$12,0,10*ROW('Sanitation Data'!G93)),NA())</f>
        <v>#N/A</v>
      </c>
      <c r="AP99" s="96" t="e">
        <f ca="true">+IF(AND(ISNUMBER(OFFSET('Sanitation Data'!$H$4,0,10*ROW('Sanitation Data'!H93))),'Data Summary'!DE99="Yes"),100-OFFSET('Sanitation Data'!$H$4,0,10*ROW('Sanitation Data'!H93)),NA())</f>
        <v>#N/A</v>
      </c>
      <c r="AQ99" s="96" t="e">
        <f ca="true">+IF(AND(ISNUMBER(OFFSET('Sanitation Data'!$H$6,0,10*ROW('Sanitation Data'!H93))),'Data Summary'!DF99="Yes"),OFFSET('Sanitation Data'!$H$6,0,10*ROW('Sanitation Data'!H93)),NA())</f>
        <v>#N/A</v>
      </c>
      <c r="AR99" s="96" t="e">
        <f ca="true">+IF(AND(ISNUMBER(OFFSET('Sanitation Data'!$H$10,0,10*ROW('Sanitation Data'!H93))),'Data Summary'!DG99="Yes"),OFFSET('Sanitation Data'!$H$10,0,10*ROW('Sanitation Data'!H93)),NA())</f>
        <v>#N/A</v>
      </c>
      <c r="AS99" s="96" t="e">
        <f ca="true">+IF(AND(ISNUMBER(OFFSET('Sanitation Data'!$H$11,0,10*ROW('Sanitation Data'!H93))),'Data Summary'!DH99="Yes"),OFFSET('Sanitation Data'!$H$11,0,10*ROW('Sanitation Data'!H93)),NA())</f>
        <v>#N/A</v>
      </c>
      <c r="AT99" s="96" t="e">
        <f ca="true">+IF(AND(ISNUMBER(OFFSET('Sanitation Data'!$H$12,0,10*ROW('Sanitation Data'!H93))),'Data Summary'!DI99="Yes"),OFFSET('Sanitation Data'!$H$12,0,10*ROW('Sanitation Data'!H93)),NA())</f>
        <v>#N/A</v>
      </c>
      <c r="AU99" s="96" t="e">
        <f ca="true">+IF(AND(ISNUMBER(OFFSET('Sanitation Data'!$I$4,0,10*ROW('Sanitation Data'!I93))),'Data Summary'!DJ99="Yes"),100-OFFSET('Sanitation Data'!$I$4,0,10*ROW('Sanitation Data'!I93)),NA())</f>
        <v>#N/A</v>
      </c>
      <c r="AV99" s="96" t="e">
        <f ca="true">+IF(AND(ISNUMBER(OFFSET('Sanitation Data'!$I$6,0,10*ROW('Sanitation Data'!I93))),'Data Summary'!DK99="Yes"),OFFSET('Sanitation Data'!$I$6,0,10*ROW('Sanitation Data'!I93)),NA())</f>
        <v>#N/A</v>
      </c>
      <c r="AW99" s="96" t="e">
        <f ca="true">+IF(AND(ISNUMBER(OFFSET('Sanitation Data'!$I$10,0,10*ROW('Sanitation Data'!I93))),'Data Summary'!DL99="Yes"),OFFSET('Sanitation Data'!$I$10,0,10*ROW('Sanitation Data'!I93)),NA())</f>
        <v>#N/A</v>
      </c>
      <c r="AX99" s="96" t="e">
        <f ca="true">+IF(AND(ISNUMBER(OFFSET('Sanitation Data'!$I$11,0,10*ROW('Sanitation Data'!I93))),'Data Summary'!DM99="Yes"),OFFSET('Sanitation Data'!$I$11,0,10*ROW('Sanitation Data'!I93)),NA())</f>
        <v>#N/A</v>
      </c>
      <c r="AY99" s="96" t="e">
        <f ca="true">+IF(AND(ISNUMBER(OFFSET('Sanitation Data'!$I$12,0,10*ROW('Sanitation Data'!I93))),'Data Summary'!DN99="Yes"),OFFSET('Sanitation Data'!$I$12,0,10*ROW('Sanitation Data'!I93)),NA())</f>
        <v>#N/A</v>
      </c>
      <c r="AZ99" s="97" t="e">
        <f ca="true">+IF(AND(ISNUMBER(OFFSET('Hygiene Data'!$D$5,0,10*ROW('Hygiene Data'!D93))),'Data Summary'!DO99="Yes"),OFFSET('Hygiene Data'!$D$5,0,10*ROW('Hygiene Data'!D93)),NA())</f>
        <v>#N/A</v>
      </c>
      <c r="BA99" s="97" t="e">
        <f ca="true">+IF(AND(ISNUMBER(OFFSET('Hygiene Data'!$D$7,0,10*ROW('Hygiene Data'!D93))),'Data Summary'!DP99="Yes"),OFFSET('Hygiene Data'!$D$7,0,10*ROW('Hygiene Data'!D93)),NA())</f>
        <v>#N/A</v>
      </c>
      <c r="BB99" s="97" t="e">
        <f ca="true">+IF(AND(ISNUMBER(OFFSET('Hygiene Data'!$D$9,0,10*ROW('Hygiene Data'!D93))),'Data Summary'!DQ99="Yes"),OFFSET('Hygiene Data'!$D$9,0,10*ROW('Hygiene Data'!D93)),NA())</f>
        <v>#N/A</v>
      </c>
      <c r="BC99" s="97" t="e">
        <f ca="true">+IF(AND(ISNUMBER(OFFSET('Hygiene Data'!$E$5,0,10*ROW('Hygiene Data'!E93))),'Data Summary'!DR99="Yes"),OFFSET('Hygiene Data'!$E$5,0,10*ROW('Hygiene Data'!E93)),NA())</f>
        <v>#N/A</v>
      </c>
      <c r="BD99" s="97" t="e">
        <f ca="true">+IF(AND(ISNUMBER(OFFSET('Hygiene Data'!$E$7,0,10*ROW('Hygiene Data'!E93))),'Data Summary'!DS99="Yes"),OFFSET('Hygiene Data'!$E$7,0,10*ROW('Hygiene Data'!E93)),NA())</f>
        <v>#N/A</v>
      </c>
      <c r="BE99" s="97" t="e">
        <f ca="true">+IF(AND(ISNUMBER(OFFSET('Hygiene Data'!$E$9,0,10*ROW('Hygiene Data'!E93))),'Data Summary'!DT99="Yes"),OFFSET('Hygiene Data'!$E$9,0,10*ROW('Hygiene Data'!E93)),NA())</f>
        <v>#N/A</v>
      </c>
      <c r="BF99" s="97" t="e">
        <f ca="true">+IF(AND(ISNUMBER(OFFSET('Hygiene Data'!$F$5,0,10*ROW('Hygiene Data'!F93))),'Data Summary'!DU99="Yes"),OFFSET('Hygiene Data'!$F$5,0,10*ROW('Hygiene Data'!F93)),NA())</f>
        <v>#N/A</v>
      </c>
      <c r="BG99" s="97" t="e">
        <f ca="true">+IF(AND(ISNUMBER(OFFSET('Hygiene Data'!$F$7,0,10*ROW('Hygiene Data'!F93))),'Data Summary'!DV99="Yes"),OFFSET('Hygiene Data'!$F$7,0,10*ROW('Hygiene Data'!F93)),NA())</f>
        <v>#N/A</v>
      </c>
      <c r="BH99" s="97" t="e">
        <f ca="true">+IF(AND(ISNUMBER(OFFSET('Hygiene Data'!$F$9,0,10*ROW('Hygiene Data'!F93))),'Data Summary'!DW99="Yes"),OFFSET('Hygiene Data'!$F$9,0,10*ROW('Hygiene Data'!F93)),NA())</f>
        <v>#N/A</v>
      </c>
      <c r="BI99" s="97" t="e">
        <f ca="true">+IF(AND(ISNUMBER(OFFSET('Hygiene Data'!$G$5,0,10*ROW('Hygiene Data'!G93))),'Data Summary'!DX99="Yes"),OFFSET('Hygiene Data'!$G$5,0,10*ROW('Hygiene Data'!G93)),NA())</f>
        <v>#N/A</v>
      </c>
      <c r="BJ99" s="97" t="e">
        <f ca="true">+IF(AND(ISNUMBER(OFFSET('Hygiene Data'!$G$7,0,10*ROW('Hygiene Data'!G93))),'Data Summary'!DY99="Yes"),OFFSET('Hygiene Data'!$G$7,0,10*ROW('Hygiene Data'!G93)),NA())</f>
        <v>#N/A</v>
      </c>
      <c r="BK99" s="97" t="e">
        <f ca="true">+IF(AND(ISNUMBER(OFFSET('Hygiene Data'!$G$9,0,10*ROW('Hygiene Data'!G93))),'Data Summary'!DZ99="Yes"),OFFSET('Hygiene Data'!$G$9,0,10*ROW('Hygiene Data'!G93)),NA())</f>
        <v>#N/A</v>
      </c>
      <c r="BL99" s="97" t="e">
        <f ca="true">+IF(AND(ISNUMBER(OFFSET('Hygiene Data'!$H$5,0,10*ROW('Hygiene Data'!H93))),'Data Summary'!EA99="Yes"),OFFSET('Hygiene Data'!$H$5,0,10*ROW('Hygiene Data'!H93)),NA())</f>
        <v>#N/A</v>
      </c>
      <c r="BM99" s="97" t="e">
        <f ca="true">+IF(AND(ISNUMBER(OFFSET('Hygiene Data'!$H$7,0,10*ROW('Hygiene Data'!H93))),'Data Summary'!EB99="Yes"),OFFSET('Hygiene Data'!$H$7,0,10*ROW('Hygiene Data'!H93)),NA())</f>
        <v>#N/A</v>
      </c>
      <c r="BN99" s="97" t="e">
        <f ca="true">+IF(AND(ISNUMBER(OFFSET('Hygiene Data'!$H$9,0,10*ROW('Hygiene Data'!H93))),'Data Summary'!EC99="Yes"),OFFSET('Hygiene Data'!$H$9,0,10*ROW('Hygiene Data'!H93)),NA())</f>
        <v>#N/A</v>
      </c>
      <c r="BO99" s="97" t="e">
        <f ca="true">+IF(AND(ISNUMBER(OFFSET('Hygiene Data'!$I$5,0,10*ROW('Hygiene Data'!I93))),'Data Summary'!ED99="Yes"),OFFSET('Hygiene Data'!$I$5,0,10*ROW('Hygiene Data'!I93)),NA())</f>
        <v>#N/A</v>
      </c>
      <c r="BP99" s="97" t="e">
        <f ca="true">+IF(AND(ISNUMBER(OFFSET('Hygiene Data'!$I$7,0,10*ROW('Hygiene Data'!I93))),'Data Summary'!EE99="Yes"),OFFSET('Hygiene Data'!$I$7,0,10*ROW('Hygiene Data'!I93)),NA())</f>
        <v>#N/A</v>
      </c>
      <c r="BQ99" s="97"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6" t="str">
        <f ca="true">+IF(ISTEXT('Data Summary'!B100),'Data Summary'!B100,"")</f>
        <v/>
      </c>
      <c r="C100" s="330" t="e">
        <f ca="true">+VALUE('Data Summary'!C100)</f>
        <v>#VALUE!</v>
      </c>
      <c r="D100" s="95" t="e">
        <f ca="true">+IF(AND(ISNUMBER(OFFSET('Water Data'!$D$4,0,10*ROW('Water Data'!D94))),'Data Summary'!BS100="Yes"),100-OFFSET('Water Data'!$D$4,0,10*ROW('Water Data'!D94)),NA())</f>
        <v>#N/A</v>
      </c>
      <c r="E100" s="95" t="e">
        <f ca="true">+IF(AND(ISNUMBER(OFFSET('Water Data'!$D$6,0,10*ROW('Water Data'!D94))),'Data Summary'!BT100="Yes"),OFFSET('Water Data'!$D$6,0,10*ROW('Water Data'!D94)),NA())</f>
        <v>#N/A</v>
      </c>
      <c r="F100" s="95" t="e">
        <f ca="true">+IF(AND(ISNUMBER(OFFSET('Water Data'!$D$9,0,10*ROW('Water Data'!D94))),'Data Summary'!BU100="Yes"),OFFSET('Water Data'!$D$9,0,10*ROW('Water Data'!D94)),NA())</f>
        <v>#N/A</v>
      </c>
      <c r="G100" s="95" t="e">
        <f ca="true">+IF(AND(ISNUMBER(OFFSET('Water Data'!$E$4,0,10*ROW('Water Data'!E94))),'Data Summary'!BV100="Yes"),100-OFFSET('Water Data'!$E$4,0,10*ROW('Water Data'!E94)),NA())</f>
        <v>#N/A</v>
      </c>
      <c r="H100" s="95" t="e">
        <f ca="true">+IF(AND(ISNUMBER(OFFSET('Water Data'!$E$6,0,10*ROW('Water Data'!E94))),'Data Summary'!BW100="Yes"),OFFSET('Water Data'!$E$6,0,10*ROW('Water Data'!E94)),NA())</f>
        <v>#N/A</v>
      </c>
      <c r="I100" s="95" t="e">
        <f ca="true">+IF(AND(ISNUMBER(OFFSET('Water Data'!$E$9,0,10*ROW('Water Data'!E94))),'Data Summary'!BX100="Yes"),OFFSET('Water Data'!$E$9,0,10*ROW('Water Data'!E94)),NA())</f>
        <v>#N/A</v>
      </c>
      <c r="J100" s="95" t="e">
        <f ca="true">+IF(AND(ISNUMBER(OFFSET('Water Data'!$F$4,0,10*ROW('Water Data'!F94))),'Data Summary'!BY100="Yes"),100-OFFSET('Water Data'!$F$4,0,10*ROW('Water Data'!F94)),NA())</f>
        <v>#N/A</v>
      </c>
      <c r="K100" s="95" t="e">
        <f ca="true">+IF(AND(ISNUMBER(OFFSET('Water Data'!$F$6,0,10*ROW('Water Data'!F94))),'Data Summary'!BZ100="Yes"),OFFSET('Water Data'!$F$6,0,10*ROW('Water Data'!F94)),NA())</f>
        <v>#N/A</v>
      </c>
      <c r="L100" s="95" t="e">
        <f ca="true">+IF(AND(ISNUMBER(OFFSET('Water Data'!$F$9,0,10*ROW('Water Data'!F94))),'Data Summary'!CA100="Yes"),OFFSET('Water Data'!$F$9,0,10*ROW('Water Data'!F94)),NA())</f>
        <v>#N/A</v>
      </c>
      <c r="M100" s="95" t="e">
        <f ca="true">+IF(AND(ISNUMBER(OFFSET('Water Data'!$G$4,0,10*ROW('Water Data'!G94))),'Data Summary'!CB100="Yes"),100-OFFSET('Water Data'!$G$4,0,10*ROW('Water Data'!G94)),NA())</f>
        <v>#N/A</v>
      </c>
      <c r="N100" s="95" t="e">
        <f ca="true">+IF(AND(ISNUMBER(OFFSET('Water Data'!$G$6,0,10*ROW('Water Data'!G94))),'Data Summary'!CC100="Yes"),OFFSET('Water Data'!$G$6,0,10*ROW('Water Data'!G94)),NA())</f>
        <v>#N/A</v>
      </c>
      <c r="O100" s="95" t="e">
        <f ca="true">+IF(AND(ISNUMBER(OFFSET('Water Data'!$G$9,0,10*ROW('Water Data'!G94))),'Data Summary'!CD100="Yes"),OFFSET('Water Data'!$G$9,0,10*ROW('Water Data'!G94)),NA())</f>
        <v>#N/A</v>
      </c>
      <c r="P100" s="95" t="e">
        <f ca="true">+IF(AND(ISNUMBER(OFFSET('Water Data'!$H$4,0,10*ROW('Water Data'!H94))),'Data Summary'!CE100="Yes"),100-OFFSET('Water Data'!$H$4,0,10*ROW('Water Data'!H94)),NA())</f>
        <v>#N/A</v>
      </c>
      <c r="Q100" s="95" t="e">
        <f ca="true">+IF(AND(ISNUMBER(OFFSET('Water Data'!$H$6,0,10*ROW('Water Data'!H94))),'Data Summary'!CF100="Yes"),OFFSET('Water Data'!$H$6,0,10*ROW('Water Data'!H94)),NA())</f>
        <v>#N/A</v>
      </c>
      <c r="R100" s="95" t="e">
        <f ca="true">+IF(AND(ISNUMBER(OFFSET('Water Data'!$H$9,0,10*ROW('Water Data'!H94))),'Data Summary'!CG100="Yes"),OFFSET('Water Data'!$H$9,0,10*ROW('Water Data'!H94)),NA())</f>
        <v>#N/A</v>
      </c>
      <c r="S100" s="95" t="e">
        <f ca="true">+IF(AND(ISNUMBER(OFFSET('Water Data'!$I$4,0,10*ROW('Water Data'!I94))),'Data Summary'!CH100="Yes"),100-OFFSET('Water Data'!$I$4,0,10*ROW('Water Data'!I94)),NA())</f>
        <v>#N/A</v>
      </c>
      <c r="T100" s="95" t="e">
        <f ca="true">+IF(AND(ISNUMBER(OFFSET('Water Data'!$I$6,0,10*ROW('Water Data'!I94))),'Data Summary'!CI100="Yes"),OFFSET('Water Data'!$I$6,0,10*ROW('Water Data'!I94)),NA())</f>
        <v>#N/A</v>
      </c>
      <c r="U100" s="95" t="e">
        <f ca="true">+IF(AND(ISNUMBER(OFFSET('Water Data'!$I$9,0,10*ROW('Water Data'!I94))),'Data Summary'!CJ100="Yes"),OFFSET('Water Data'!$I$9,0,10*ROW('Water Data'!I94)),NA())</f>
        <v>#N/A</v>
      </c>
      <c r="V100" s="96" t="e">
        <f ca="true">+IF(AND(ISNUMBER(OFFSET('Sanitation Data'!$D$4,0,10*ROW('Sanitation Data'!D94))),'Data Summary'!CK100="Yes"),100-OFFSET('Sanitation Data'!$D$4,0,10*ROW('Sanitation Data'!D94)),NA())</f>
        <v>#N/A</v>
      </c>
      <c r="W100" s="96" t="e">
        <f ca="true">+IF(AND(ISNUMBER(OFFSET('Sanitation Data'!$D$6,0,10*ROW('Sanitation Data'!D94))),'Data Summary'!CL100="Yes"),OFFSET('Sanitation Data'!$D$6,0,10*ROW('Sanitation Data'!D94)),NA())</f>
        <v>#N/A</v>
      </c>
      <c r="X100" s="96" t="e">
        <f ca="true">+IF(AND(ISNUMBER(OFFSET('Sanitation Data'!$D$10,0,10*ROW('Sanitation Data'!D94))),'Data Summary'!CM100="Yes"),OFFSET('Sanitation Data'!$D$10,0,10*ROW('Sanitation Data'!D94)),NA())</f>
        <v>#N/A</v>
      </c>
      <c r="Y100" s="96" t="e">
        <f ca="true">+IF(AND(ISNUMBER(OFFSET('Sanitation Data'!$D$11,0,10*ROW('Sanitation Data'!D94))),'Data Summary'!CN100="Yes"),OFFSET('Sanitation Data'!$D$11,0,10*ROW('Sanitation Data'!D94)),NA())</f>
        <v>#N/A</v>
      </c>
      <c r="Z100" s="96" t="e">
        <f ca="true">+IF(AND(ISNUMBER(OFFSET('Sanitation Data'!$D$12,0,10*ROW('Sanitation Data'!D94))),'Data Summary'!CO100="Yes"),OFFSET('Sanitation Data'!$D$12,0,10*ROW('Sanitation Data'!D94)),NA())</f>
        <v>#N/A</v>
      </c>
      <c r="AA100" s="96" t="e">
        <f ca="true">+IF(AND(ISNUMBER(OFFSET('Sanitation Data'!$E$4,0,10*ROW('Sanitation Data'!E94))),'Data Summary'!CP100="Yes"),100-OFFSET('Sanitation Data'!$E$4,0,10*ROW('Sanitation Data'!E94)),NA())</f>
        <v>#N/A</v>
      </c>
      <c r="AB100" s="96" t="e">
        <f ca="true">+IF(AND(ISNUMBER(OFFSET('Sanitation Data'!$E$6,0,10*ROW('Sanitation Data'!E94))),'Data Summary'!CQ100="Yes"),OFFSET('Sanitation Data'!$E$6,0,10*ROW('Sanitation Data'!E94)),NA())</f>
        <v>#N/A</v>
      </c>
      <c r="AC100" s="96" t="e">
        <f ca="true">+IF(AND(ISNUMBER(OFFSET('Sanitation Data'!$E$10,0,10*ROW('Sanitation Data'!E94))),'Data Summary'!CR100="Yes"),OFFSET('Sanitation Data'!$E$10,0,10*ROW('Sanitation Data'!E94)),NA())</f>
        <v>#N/A</v>
      </c>
      <c r="AD100" s="96" t="e">
        <f ca="true">+IF(AND(ISNUMBER(OFFSET('Sanitation Data'!$E$11,0,10*ROW('Sanitation Data'!E94))),'Data Summary'!CS100="Yes"),OFFSET('Sanitation Data'!$E$11,0,10*ROW('Sanitation Data'!E94)),NA())</f>
        <v>#N/A</v>
      </c>
      <c r="AE100" s="96" t="e">
        <f ca="true">+IF(AND(ISNUMBER(OFFSET('Sanitation Data'!$E$12,0,10*ROW('Sanitation Data'!E94))),'Data Summary'!CT100="Yes"),OFFSET('Sanitation Data'!$E$12,0,10*ROW('Sanitation Data'!E94)),NA())</f>
        <v>#N/A</v>
      </c>
      <c r="AF100" s="96" t="e">
        <f ca="true">+IF(AND(ISNUMBER(OFFSET('Sanitation Data'!$F$4,0,10*ROW('Sanitation Data'!F94))),'Data Summary'!CU100="Yes"),100-OFFSET('Sanitation Data'!$F$4,0,10*ROW('Sanitation Data'!F94)),NA())</f>
        <v>#N/A</v>
      </c>
      <c r="AG100" s="96" t="e">
        <f ca="true">+IF(AND(ISNUMBER(OFFSET('Sanitation Data'!$F$6,0,10*ROW('Sanitation Data'!F94))),'Data Summary'!CV100="Yes"),OFFSET('Sanitation Data'!$F$6,0,10*ROW('Sanitation Data'!F94)),NA())</f>
        <v>#N/A</v>
      </c>
      <c r="AH100" s="96" t="e">
        <f ca="true">+IF(AND(ISNUMBER(OFFSET('Sanitation Data'!$F$10,0,10*ROW('Sanitation Data'!F94))),'Data Summary'!CW100="Yes"),OFFSET('Sanitation Data'!$F$10,0,10*ROW('Sanitation Data'!F94)),NA())</f>
        <v>#N/A</v>
      </c>
      <c r="AI100" s="96" t="e">
        <f ca="true">+IF(AND(ISNUMBER(OFFSET('Sanitation Data'!$F$11,0,10*ROW('Sanitation Data'!F94))),'Data Summary'!CX100="Yes"),OFFSET('Sanitation Data'!$F$11,0,10*ROW('Sanitation Data'!F94)),NA())</f>
        <v>#N/A</v>
      </c>
      <c r="AJ100" s="96" t="e">
        <f ca="true">+IF(AND(ISNUMBER(OFFSET('Sanitation Data'!$F$12,0,10*ROW('Sanitation Data'!F94))),'Data Summary'!CY100="Yes"),OFFSET('Sanitation Data'!$F$12,0,10*ROW('Sanitation Data'!F94)),NA())</f>
        <v>#N/A</v>
      </c>
      <c r="AK100" s="96" t="e">
        <f ca="true">+IF(AND(ISNUMBER(OFFSET('Sanitation Data'!$G$4,0,10*ROW('Sanitation Data'!G94))),'Data Summary'!CZ100="Yes"),100-OFFSET('Sanitation Data'!$G$4,0,10*ROW('Sanitation Data'!G94)),NA())</f>
        <v>#N/A</v>
      </c>
      <c r="AL100" s="96" t="e">
        <f ca="true">+IF(AND(ISNUMBER(OFFSET('Sanitation Data'!$G$6,0,10*ROW('Sanitation Data'!G94))),'Data Summary'!DA100="Yes"),OFFSET('Sanitation Data'!$G$6,0,10*ROW('Sanitation Data'!G94)),NA())</f>
        <v>#N/A</v>
      </c>
      <c r="AM100" s="96" t="e">
        <f ca="true">+IF(AND(ISNUMBER(OFFSET('Sanitation Data'!$G$10,0,10*ROW('Sanitation Data'!G94))),'Data Summary'!DB100="Yes"),OFFSET('Sanitation Data'!$G$10,0,10*ROW('Sanitation Data'!G94)),NA())</f>
        <v>#N/A</v>
      </c>
      <c r="AN100" s="96" t="e">
        <f ca="true">+IF(AND(ISNUMBER(OFFSET('Sanitation Data'!$G$11,0,10*ROW('Sanitation Data'!G94))),'Data Summary'!DC100="Yes"),OFFSET('Sanitation Data'!$G$11,0,10*ROW('Sanitation Data'!G94)),NA())</f>
        <v>#N/A</v>
      </c>
      <c r="AO100" s="96" t="e">
        <f ca="true">+IF(AND(ISNUMBER(OFFSET('Sanitation Data'!$G$12,0,10*ROW('Sanitation Data'!G94))),'Data Summary'!DD100="Yes"),OFFSET('Sanitation Data'!$G$12,0,10*ROW('Sanitation Data'!G94)),NA())</f>
        <v>#N/A</v>
      </c>
      <c r="AP100" s="96" t="e">
        <f ca="true">+IF(AND(ISNUMBER(OFFSET('Sanitation Data'!$H$4,0,10*ROW('Sanitation Data'!H94))),'Data Summary'!DE100="Yes"),100-OFFSET('Sanitation Data'!$H$4,0,10*ROW('Sanitation Data'!H94)),NA())</f>
        <v>#N/A</v>
      </c>
      <c r="AQ100" s="96" t="e">
        <f ca="true">+IF(AND(ISNUMBER(OFFSET('Sanitation Data'!$H$6,0,10*ROW('Sanitation Data'!H94))),'Data Summary'!DF100="Yes"),OFFSET('Sanitation Data'!$H$6,0,10*ROW('Sanitation Data'!H94)),NA())</f>
        <v>#N/A</v>
      </c>
      <c r="AR100" s="96" t="e">
        <f ca="true">+IF(AND(ISNUMBER(OFFSET('Sanitation Data'!$H$10,0,10*ROW('Sanitation Data'!H94))),'Data Summary'!DG100="Yes"),OFFSET('Sanitation Data'!$H$10,0,10*ROW('Sanitation Data'!H94)),NA())</f>
        <v>#N/A</v>
      </c>
      <c r="AS100" s="96" t="e">
        <f ca="true">+IF(AND(ISNUMBER(OFFSET('Sanitation Data'!$H$11,0,10*ROW('Sanitation Data'!H94))),'Data Summary'!DH100="Yes"),OFFSET('Sanitation Data'!$H$11,0,10*ROW('Sanitation Data'!H94)),NA())</f>
        <v>#N/A</v>
      </c>
      <c r="AT100" s="96" t="e">
        <f ca="true">+IF(AND(ISNUMBER(OFFSET('Sanitation Data'!$H$12,0,10*ROW('Sanitation Data'!H94))),'Data Summary'!DI100="Yes"),OFFSET('Sanitation Data'!$H$12,0,10*ROW('Sanitation Data'!H94)),NA())</f>
        <v>#N/A</v>
      </c>
      <c r="AU100" s="96" t="e">
        <f ca="true">+IF(AND(ISNUMBER(OFFSET('Sanitation Data'!$I$4,0,10*ROW('Sanitation Data'!I94))),'Data Summary'!DJ100="Yes"),100-OFFSET('Sanitation Data'!$I$4,0,10*ROW('Sanitation Data'!I94)),NA())</f>
        <v>#N/A</v>
      </c>
      <c r="AV100" s="96" t="e">
        <f ca="true">+IF(AND(ISNUMBER(OFFSET('Sanitation Data'!$I$6,0,10*ROW('Sanitation Data'!I94))),'Data Summary'!DK100="Yes"),OFFSET('Sanitation Data'!$I$6,0,10*ROW('Sanitation Data'!I94)),NA())</f>
        <v>#N/A</v>
      </c>
      <c r="AW100" s="96" t="e">
        <f ca="true">+IF(AND(ISNUMBER(OFFSET('Sanitation Data'!$I$10,0,10*ROW('Sanitation Data'!I94))),'Data Summary'!DL100="Yes"),OFFSET('Sanitation Data'!$I$10,0,10*ROW('Sanitation Data'!I94)),NA())</f>
        <v>#N/A</v>
      </c>
      <c r="AX100" s="96" t="e">
        <f ca="true">+IF(AND(ISNUMBER(OFFSET('Sanitation Data'!$I$11,0,10*ROW('Sanitation Data'!I94))),'Data Summary'!DM100="Yes"),OFFSET('Sanitation Data'!$I$11,0,10*ROW('Sanitation Data'!I94)),NA())</f>
        <v>#N/A</v>
      </c>
      <c r="AY100" s="96" t="e">
        <f ca="true">+IF(AND(ISNUMBER(OFFSET('Sanitation Data'!$I$12,0,10*ROW('Sanitation Data'!I94))),'Data Summary'!DN100="Yes"),OFFSET('Sanitation Data'!$I$12,0,10*ROW('Sanitation Data'!I94)),NA())</f>
        <v>#N/A</v>
      </c>
      <c r="AZ100" s="97" t="e">
        <f ca="true">+IF(AND(ISNUMBER(OFFSET('Hygiene Data'!$D$5,0,10*ROW('Hygiene Data'!D94))),'Data Summary'!DO100="Yes"),OFFSET('Hygiene Data'!$D$5,0,10*ROW('Hygiene Data'!D94)),NA())</f>
        <v>#N/A</v>
      </c>
      <c r="BA100" s="97" t="e">
        <f ca="true">+IF(AND(ISNUMBER(OFFSET('Hygiene Data'!$D$7,0,10*ROW('Hygiene Data'!D94))),'Data Summary'!DP100="Yes"),OFFSET('Hygiene Data'!$D$7,0,10*ROW('Hygiene Data'!D94)),NA())</f>
        <v>#N/A</v>
      </c>
      <c r="BB100" s="97" t="e">
        <f ca="true">+IF(AND(ISNUMBER(OFFSET('Hygiene Data'!$D$9,0,10*ROW('Hygiene Data'!D94))),'Data Summary'!DQ100="Yes"),OFFSET('Hygiene Data'!$D$9,0,10*ROW('Hygiene Data'!D94)),NA())</f>
        <v>#N/A</v>
      </c>
      <c r="BC100" s="97" t="e">
        <f ca="true">+IF(AND(ISNUMBER(OFFSET('Hygiene Data'!$E$5,0,10*ROW('Hygiene Data'!E94))),'Data Summary'!DR100="Yes"),OFFSET('Hygiene Data'!$E$5,0,10*ROW('Hygiene Data'!E94)),NA())</f>
        <v>#N/A</v>
      </c>
      <c r="BD100" s="97" t="e">
        <f ca="true">+IF(AND(ISNUMBER(OFFSET('Hygiene Data'!$E$7,0,10*ROW('Hygiene Data'!E94))),'Data Summary'!DS100="Yes"),OFFSET('Hygiene Data'!$E$7,0,10*ROW('Hygiene Data'!E94)),NA())</f>
        <v>#N/A</v>
      </c>
      <c r="BE100" s="97" t="e">
        <f ca="true">+IF(AND(ISNUMBER(OFFSET('Hygiene Data'!$E$9,0,10*ROW('Hygiene Data'!E94))),'Data Summary'!DT100="Yes"),OFFSET('Hygiene Data'!$E$9,0,10*ROW('Hygiene Data'!E94)),NA())</f>
        <v>#N/A</v>
      </c>
      <c r="BF100" s="97" t="e">
        <f ca="true">+IF(AND(ISNUMBER(OFFSET('Hygiene Data'!$F$5,0,10*ROW('Hygiene Data'!F94))),'Data Summary'!DU100="Yes"),OFFSET('Hygiene Data'!$F$5,0,10*ROW('Hygiene Data'!F94)),NA())</f>
        <v>#N/A</v>
      </c>
      <c r="BG100" s="97" t="e">
        <f ca="true">+IF(AND(ISNUMBER(OFFSET('Hygiene Data'!$F$7,0,10*ROW('Hygiene Data'!F94))),'Data Summary'!DV100="Yes"),OFFSET('Hygiene Data'!$F$7,0,10*ROW('Hygiene Data'!F94)),NA())</f>
        <v>#N/A</v>
      </c>
      <c r="BH100" s="97" t="e">
        <f ca="true">+IF(AND(ISNUMBER(OFFSET('Hygiene Data'!$F$9,0,10*ROW('Hygiene Data'!F94))),'Data Summary'!DW100="Yes"),OFFSET('Hygiene Data'!$F$9,0,10*ROW('Hygiene Data'!F94)),NA())</f>
        <v>#N/A</v>
      </c>
      <c r="BI100" s="97" t="e">
        <f ca="true">+IF(AND(ISNUMBER(OFFSET('Hygiene Data'!$G$5,0,10*ROW('Hygiene Data'!G94))),'Data Summary'!DX100="Yes"),OFFSET('Hygiene Data'!$G$5,0,10*ROW('Hygiene Data'!G94)),NA())</f>
        <v>#N/A</v>
      </c>
      <c r="BJ100" s="97" t="e">
        <f ca="true">+IF(AND(ISNUMBER(OFFSET('Hygiene Data'!$G$7,0,10*ROW('Hygiene Data'!G94))),'Data Summary'!DY100="Yes"),OFFSET('Hygiene Data'!$G$7,0,10*ROW('Hygiene Data'!G94)),NA())</f>
        <v>#N/A</v>
      </c>
      <c r="BK100" s="97" t="e">
        <f ca="true">+IF(AND(ISNUMBER(OFFSET('Hygiene Data'!$G$9,0,10*ROW('Hygiene Data'!G94))),'Data Summary'!DZ100="Yes"),OFFSET('Hygiene Data'!$G$9,0,10*ROW('Hygiene Data'!G94)),NA())</f>
        <v>#N/A</v>
      </c>
      <c r="BL100" s="97" t="e">
        <f ca="true">+IF(AND(ISNUMBER(OFFSET('Hygiene Data'!$H$5,0,10*ROW('Hygiene Data'!H94))),'Data Summary'!EA100="Yes"),OFFSET('Hygiene Data'!$H$5,0,10*ROW('Hygiene Data'!H94)),NA())</f>
        <v>#N/A</v>
      </c>
      <c r="BM100" s="97" t="e">
        <f ca="true">+IF(AND(ISNUMBER(OFFSET('Hygiene Data'!$H$7,0,10*ROW('Hygiene Data'!H94))),'Data Summary'!EB100="Yes"),OFFSET('Hygiene Data'!$H$7,0,10*ROW('Hygiene Data'!H94)),NA())</f>
        <v>#N/A</v>
      </c>
      <c r="BN100" s="97" t="e">
        <f ca="true">+IF(AND(ISNUMBER(OFFSET('Hygiene Data'!$H$9,0,10*ROW('Hygiene Data'!H94))),'Data Summary'!EC100="Yes"),OFFSET('Hygiene Data'!$H$9,0,10*ROW('Hygiene Data'!H94)),NA())</f>
        <v>#N/A</v>
      </c>
      <c r="BO100" s="97" t="e">
        <f ca="true">+IF(AND(ISNUMBER(OFFSET('Hygiene Data'!$I$5,0,10*ROW('Hygiene Data'!I94))),'Data Summary'!ED100="Yes"),OFFSET('Hygiene Data'!$I$5,0,10*ROW('Hygiene Data'!I94)),NA())</f>
        <v>#N/A</v>
      </c>
      <c r="BP100" s="97" t="e">
        <f ca="true">+IF(AND(ISNUMBER(OFFSET('Hygiene Data'!$I$7,0,10*ROW('Hygiene Data'!I94))),'Data Summary'!EE100="Yes"),OFFSET('Hygiene Data'!$I$7,0,10*ROW('Hygiene Data'!I94)),NA())</f>
        <v>#N/A</v>
      </c>
      <c r="BQ100" s="97"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6" t="str">
        <f ca="true">+IF(ISTEXT('Data Summary'!B101),'Data Summary'!B101,"")</f>
        <v/>
      </c>
      <c r="C101" s="330" t="e">
        <f ca="true">+VALUE('Data Summary'!C101)</f>
        <v>#VALUE!</v>
      </c>
      <c r="D101" s="95" t="e">
        <f ca="true">+IF(AND(ISNUMBER(OFFSET('Water Data'!$D$4,0,10*ROW('Water Data'!D95))),'Data Summary'!BS101="Yes"),100-OFFSET('Water Data'!$D$4,0,10*ROW('Water Data'!D95)),NA())</f>
        <v>#N/A</v>
      </c>
      <c r="E101" s="95" t="e">
        <f ca="true">+IF(AND(ISNUMBER(OFFSET('Water Data'!$D$6,0,10*ROW('Water Data'!D95))),'Data Summary'!BT101="Yes"),OFFSET('Water Data'!$D$6,0,10*ROW('Water Data'!D95)),NA())</f>
        <v>#N/A</v>
      </c>
      <c r="F101" s="95" t="e">
        <f ca="true">+IF(AND(ISNUMBER(OFFSET('Water Data'!$D$9,0,10*ROW('Water Data'!D95))),'Data Summary'!BU101="Yes"),OFFSET('Water Data'!$D$9,0,10*ROW('Water Data'!D95)),NA())</f>
        <v>#N/A</v>
      </c>
      <c r="G101" s="95" t="e">
        <f ca="true">+IF(AND(ISNUMBER(OFFSET('Water Data'!$E$4,0,10*ROW('Water Data'!E95))),'Data Summary'!BV101="Yes"),100-OFFSET('Water Data'!$E$4,0,10*ROW('Water Data'!E95)),NA())</f>
        <v>#N/A</v>
      </c>
      <c r="H101" s="95" t="e">
        <f ca="true">+IF(AND(ISNUMBER(OFFSET('Water Data'!$E$6,0,10*ROW('Water Data'!E95))),'Data Summary'!BW101="Yes"),OFFSET('Water Data'!$E$6,0,10*ROW('Water Data'!E95)),NA())</f>
        <v>#N/A</v>
      </c>
      <c r="I101" s="95" t="e">
        <f ca="true">+IF(AND(ISNUMBER(OFFSET('Water Data'!$E$9,0,10*ROW('Water Data'!E95))),'Data Summary'!BX101="Yes"),OFFSET('Water Data'!$E$9,0,10*ROW('Water Data'!E95)),NA())</f>
        <v>#N/A</v>
      </c>
      <c r="J101" s="95" t="e">
        <f ca="true">+IF(AND(ISNUMBER(OFFSET('Water Data'!$F$4,0,10*ROW('Water Data'!F95))),'Data Summary'!BY101="Yes"),100-OFFSET('Water Data'!$F$4,0,10*ROW('Water Data'!F95)),NA())</f>
        <v>#N/A</v>
      </c>
      <c r="K101" s="95" t="e">
        <f ca="true">+IF(AND(ISNUMBER(OFFSET('Water Data'!$F$6,0,10*ROW('Water Data'!F95))),'Data Summary'!BZ101="Yes"),OFFSET('Water Data'!$F$6,0,10*ROW('Water Data'!F95)),NA())</f>
        <v>#N/A</v>
      </c>
      <c r="L101" s="95" t="e">
        <f ca="true">+IF(AND(ISNUMBER(OFFSET('Water Data'!$F$9,0,10*ROW('Water Data'!F95))),'Data Summary'!CA101="Yes"),OFFSET('Water Data'!$F$9,0,10*ROW('Water Data'!F95)),NA())</f>
        <v>#N/A</v>
      </c>
      <c r="M101" s="95" t="e">
        <f ca="true">+IF(AND(ISNUMBER(OFFSET('Water Data'!$G$4,0,10*ROW('Water Data'!G95))),'Data Summary'!CB101="Yes"),100-OFFSET('Water Data'!$G$4,0,10*ROW('Water Data'!G95)),NA())</f>
        <v>#N/A</v>
      </c>
      <c r="N101" s="95" t="e">
        <f ca="true">+IF(AND(ISNUMBER(OFFSET('Water Data'!$G$6,0,10*ROW('Water Data'!G95))),'Data Summary'!CC101="Yes"),OFFSET('Water Data'!$G$6,0,10*ROW('Water Data'!G95)),NA())</f>
        <v>#N/A</v>
      </c>
      <c r="O101" s="95" t="e">
        <f ca="true">+IF(AND(ISNUMBER(OFFSET('Water Data'!$G$9,0,10*ROW('Water Data'!G95))),'Data Summary'!CD101="Yes"),OFFSET('Water Data'!$G$9,0,10*ROW('Water Data'!G95)),NA())</f>
        <v>#N/A</v>
      </c>
      <c r="P101" s="95" t="e">
        <f ca="true">+IF(AND(ISNUMBER(OFFSET('Water Data'!$H$4,0,10*ROW('Water Data'!H95))),'Data Summary'!CE101="Yes"),100-OFFSET('Water Data'!$H$4,0,10*ROW('Water Data'!H95)),NA())</f>
        <v>#N/A</v>
      </c>
      <c r="Q101" s="95" t="e">
        <f ca="true">+IF(AND(ISNUMBER(OFFSET('Water Data'!$H$6,0,10*ROW('Water Data'!H95))),'Data Summary'!CF101="Yes"),OFFSET('Water Data'!$H$6,0,10*ROW('Water Data'!H95)),NA())</f>
        <v>#N/A</v>
      </c>
      <c r="R101" s="95" t="e">
        <f ca="true">+IF(AND(ISNUMBER(OFFSET('Water Data'!$H$9,0,10*ROW('Water Data'!H95))),'Data Summary'!CG101="Yes"),OFFSET('Water Data'!$H$9,0,10*ROW('Water Data'!H95)),NA())</f>
        <v>#N/A</v>
      </c>
      <c r="S101" s="95" t="e">
        <f ca="true">+IF(AND(ISNUMBER(OFFSET('Water Data'!$I$4,0,10*ROW('Water Data'!I95))),'Data Summary'!CH101="Yes"),100-OFFSET('Water Data'!$I$4,0,10*ROW('Water Data'!I95)),NA())</f>
        <v>#N/A</v>
      </c>
      <c r="T101" s="95" t="e">
        <f ca="true">+IF(AND(ISNUMBER(OFFSET('Water Data'!$I$6,0,10*ROW('Water Data'!I95))),'Data Summary'!CI101="Yes"),OFFSET('Water Data'!$I$6,0,10*ROW('Water Data'!I95)),NA())</f>
        <v>#N/A</v>
      </c>
      <c r="U101" s="95" t="e">
        <f ca="true">+IF(AND(ISNUMBER(OFFSET('Water Data'!$I$9,0,10*ROW('Water Data'!I95))),'Data Summary'!CJ101="Yes"),OFFSET('Water Data'!$I$9,0,10*ROW('Water Data'!I95)),NA())</f>
        <v>#N/A</v>
      </c>
      <c r="V101" s="96" t="e">
        <f ca="true">+IF(AND(ISNUMBER(OFFSET('Sanitation Data'!$D$4,0,10*ROW('Sanitation Data'!D95))),'Data Summary'!CK101="Yes"),100-OFFSET('Sanitation Data'!$D$4,0,10*ROW('Sanitation Data'!D95)),NA())</f>
        <v>#N/A</v>
      </c>
      <c r="W101" s="96" t="e">
        <f ca="true">+IF(AND(ISNUMBER(OFFSET('Sanitation Data'!$D$6,0,10*ROW('Sanitation Data'!D95))),'Data Summary'!CL101="Yes"),OFFSET('Sanitation Data'!$D$6,0,10*ROW('Sanitation Data'!D95)),NA())</f>
        <v>#N/A</v>
      </c>
      <c r="X101" s="96" t="e">
        <f ca="true">+IF(AND(ISNUMBER(OFFSET('Sanitation Data'!$D$10,0,10*ROW('Sanitation Data'!D95))),'Data Summary'!CM101="Yes"),OFFSET('Sanitation Data'!$D$10,0,10*ROW('Sanitation Data'!D95)),NA())</f>
        <v>#N/A</v>
      </c>
      <c r="Y101" s="96" t="e">
        <f ca="true">+IF(AND(ISNUMBER(OFFSET('Sanitation Data'!$D$11,0,10*ROW('Sanitation Data'!D95))),'Data Summary'!CN101="Yes"),OFFSET('Sanitation Data'!$D$11,0,10*ROW('Sanitation Data'!D95)),NA())</f>
        <v>#N/A</v>
      </c>
      <c r="Z101" s="96" t="e">
        <f ca="true">+IF(AND(ISNUMBER(OFFSET('Sanitation Data'!$D$12,0,10*ROW('Sanitation Data'!D95))),'Data Summary'!CO101="Yes"),OFFSET('Sanitation Data'!$D$12,0,10*ROW('Sanitation Data'!D95)),NA())</f>
        <v>#N/A</v>
      </c>
      <c r="AA101" s="96" t="e">
        <f ca="true">+IF(AND(ISNUMBER(OFFSET('Sanitation Data'!$E$4,0,10*ROW('Sanitation Data'!E95))),'Data Summary'!CP101="Yes"),100-OFFSET('Sanitation Data'!$E$4,0,10*ROW('Sanitation Data'!E95)),NA())</f>
        <v>#N/A</v>
      </c>
      <c r="AB101" s="96" t="e">
        <f ca="true">+IF(AND(ISNUMBER(OFFSET('Sanitation Data'!$E$6,0,10*ROW('Sanitation Data'!E95))),'Data Summary'!CQ101="Yes"),OFFSET('Sanitation Data'!$E$6,0,10*ROW('Sanitation Data'!E95)),NA())</f>
        <v>#N/A</v>
      </c>
      <c r="AC101" s="96" t="e">
        <f ca="true">+IF(AND(ISNUMBER(OFFSET('Sanitation Data'!$E$10,0,10*ROW('Sanitation Data'!E95))),'Data Summary'!CR101="Yes"),OFFSET('Sanitation Data'!$E$10,0,10*ROW('Sanitation Data'!E95)),NA())</f>
        <v>#N/A</v>
      </c>
      <c r="AD101" s="96" t="e">
        <f ca="true">+IF(AND(ISNUMBER(OFFSET('Sanitation Data'!$E$11,0,10*ROW('Sanitation Data'!E95))),'Data Summary'!CS101="Yes"),OFFSET('Sanitation Data'!$E$11,0,10*ROW('Sanitation Data'!E95)),NA())</f>
        <v>#N/A</v>
      </c>
      <c r="AE101" s="96" t="e">
        <f ca="true">+IF(AND(ISNUMBER(OFFSET('Sanitation Data'!$E$12,0,10*ROW('Sanitation Data'!E95))),'Data Summary'!CT101="Yes"),OFFSET('Sanitation Data'!$E$12,0,10*ROW('Sanitation Data'!E95)),NA())</f>
        <v>#N/A</v>
      </c>
      <c r="AF101" s="96" t="e">
        <f ca="true">+IF(AND(ISNUMBER(OFFSET('Sanitation Data'!$F$4,0,10*ROW('Sanitation Data'!F95))),'Data Summary'!CU101="Yes"),100-OFFSET('Sanitation Data'!$F$4,0,10*ROW('Sanitation Data'!F95)),NA())</f>
        <v>#N/A</v>
      </c>
      <c r="AG101" s="96" t="e">
        <f ca="true">+IF(AND(ISNUMBER(OFFSET('Sanitation Data'!$F$6,0,10*ROW('Sanitation Data'!F95))),'Data Summary'!CV101="Yes"),OFFSET('Sanitation Data'!$F$6,0,10*ROW('Sanitation Data'!F95)),NA())</f>
        <v>#N/A</v>
      </c>
      <c r="AH101" s="96" t="e">
        <f ca="true">+IF(AND(ISNUMBER(OFFSET('Sanitation Data'!$F$10,0,10*ROW('Sanitation Data'!F95))),'Data Summary'!CW101="Yes"),OFFSET('Sanitation Data'!$F$10,0,10*ROW('Sanitation Data'!F95)),NA())</f>
        <v>#N/A</v>
      </c>
      <c r="AI101" s="96" t="e">
        <f ca="true">+IF(AND(ISNUMBER(OFFSET('Sanitation Data'!$F$11,0,10*ROW('Sanitation Data'!F95))),'Data Summary'!CX101="Yes"),OFFSET('Sanitation Data'!$F$11,0,10*ROW('Sanitation Data'!F95)),NA())</f>
        <v>#N/A</v>
      </c>
      <c r="AJ101" s="96" t="e">
        <f ca="true">+IF(AND(ISNUMBER(OFFSET('Sanitation Data'!$F$12,0,10*ROW('Sanitation Data'!F95))),'Data Summary'!CY101="Yes"),OFFSET('Sanitation Data'!$F$12,0,10*ROW('Sanitation Data'!F95)),NA())</f>
        <v>#N/A</v>
      </c>
      <c r="AK101" s="96" t="e">
        <f ca="true">+IF(AND(ISNUMBER(OFFSET('Sanitation Data'!$G$4,0,10*ROW('Sanitation Data'!G95))),'Data Summary'!CZ101="Yes"),100-OFFSET('Sanitation Data'!$G$4,0,10*ROW('Sanitation Data'!G95)),NA())</f>
        <v>#N/A</v>
      </c>
      <c r="AL101" s="96" t="e">
        <f ca="true">+IF(AND(ISNUMBER(OFFSET('Sanitation Data'!$G$6,0,10*ROW('Sanitation Data'!G95))),'Data Summary'!DA101="Yes"),OFFSET('Sanitation Data'!$G$6,0,10*ROW('Sanitation Data'!G95)),NA())</f>
        <v>#N/A</v>
      </c>
      <c r="AM101" s="96" t="e">
        <f ca="true">+IF(AND(ISNUMBER(OFFSET('Sanitation Data'!$G$10,0,10*ROW('Sanitation Data'!G95))),'Data Summary'!DB101="Yes"),OFFSET('Sanitation Data'!$G$10,0,10*ROW('Sanitation Data'!G95)),NA())</f>
        <v>#N/A</v>
      </c>
      <c r="AN101" s="96" t="e">
        <f ca="true">+IF(AND(ISNUMBER(OFFSET('Sanitation Data'!$G$11,0,10*ROW('Sanitation Data'!G95))),'Data Summary'!DC101="Yes"),OFFSET('Sanitation Data'!$G$11,0,10*ROW('Sanitation Data'!G95)),NA())</f>
        <v>#N/A</v>
      </c>
      <c r="AO101" s="96" t="e">
        <f ca="true">+IF(AND(ISNUMBER(OFFSET('Sanitation Data'!$G$12,0,10*ROW('Sanitation Data'!G95))),'Data Summary'!DD101="Yes"),OFFSET('Sanitation Data'!$G$12,0,10*ROW('Sanitation Data'!G95)),NA())</f>
        <v>#N/A</v>
      </c>
      <c r="AP101" s="96" t="e">
        <f ca="true">+IF(AND(ISNUMBER(OFFSET('Sanitation Data'!$H$4,0,10*ROW('Sanitation Data'!H95))),'Data Summary'!DE101="Yes"),100-OFFSET('Sanitation Data'!$H$4,0,10*ROW('Sanitation Data'!H95)),NA())</f>
        <v>#N/A</v>
      </c>
      <c r="AQ101" s="96" t="e">
        <f ca="true">+IF(AND(ISNUMBER(OFFSET('Sanitation Data'!$H$6,0,10*ROW('Sanitation Data'!H95))),'Data Summary'!DF101="Yes"),OFFSET('Sanitation Data'!$H$6,0,10*ROW('Sanitation Data'!H95)),NA())</f>
        <v>#N/A</v>
      </c>
      <c r="AR101" s="96" t="e">
        <f ca="true">+IF(AND(ISNUMBER(OFFSET('Sanitation Data'!$H$10,0,10*ROW('Sanitation Data'!H95))),'Data Summary'!DG101="Yes"),OFFSET('Sanitation Data'!$H$10,0,10*ROW('Sanitation Data'!H95)),NA())</f>
        <v>#N/A</v>
      </c>
      <c r="AS101" s="96" t="e">
        <f ca="true">+IF(AND(ISNUMBER(OFFSET('Sanitation Data'!$H$11,0,10*ROW('Sanitation Data'!H95))),'Data Summary'!DH101="Yes"),OFFSET('Sanitation Data'!$H$11,0,10*ROW('Sanitation Data'!H95)),NA())</f>
        <v>#N/A</v>
      </c>
      <c r="AT101" s="96" t="e">
        <f ca="true">+IF(AND(ISNUMBER(OFFSET('Sanitation Data'!$H$12,0,10*ROW('Sanitation Data'!H95))),'Data Summary'!DI101="Yes"),OFFSET('Sanitation Data'!$H$12,0,10*ROW('Sanitation Data'!H95)),NA())</f>
        <v>#N/A</v>
      </c>
      <c r="AU101" s="96" t="e">
        <f ca="true">+IF(AND(ISNUMBER(OFFSET('Sanitation Data'!$I$4,0,10*ROW('Sanitation Data'!I95))),'Data Summary'!DJ101="Yes"),100-OFFSET('Sanitation Data'!$I$4,0,10*ROW('Sanitation Data'!I95)),NA())</f>
        <v>#N/A</v>
      </c>
      <c r="AV101" s="96" t="e">
        <f ca="true">+IF(AND(ISNUMBER(OFFSET('Sanitation Data'!$I$6,0,10*ROW('Sanitation Data'!I95))),'Data Summary'!DK101="Yes"),OFFSET('Sanitation Data'!$I$6,0,10*ROW('Sanitation Data'!I95)),NA())</f>
        <v>#N/A</v>
      </c>
      <c r="AW101" s="96" t="e">
        <f ca="true">+IF(AND(ISNUMBER(OFFSET('Sanitation Data'!$I$10,0,10*ROW('Sanitation Data'!I95))),'Data Summary'!DL101="Yes"),OFFSET('Sanitation Data'!$I$10,0,10*ROW('Sanitation Data'!I95)),NA())</f>
        <v>#N/A</v>
      </c>
      <c r="AX101" s="96" t="e">
        <f ca="true">+IF(AND(ISNUMBER(OFFSET('Sanitation Data'!$I$11,0,10*ROW('Sanitation Data'!I95))),'Data Summary'!DM101="Yes"),OFFSET('Sanitation Data'!$I$11,0,10*ROW('Sanitation Data'!I95)),NA())</f>
        <v>#N/A</v>
      </c>
      <c r="AY101" s="96" t="e">
        <f ca="true">+IF(AND(ISNUMBER(OFFSET('Sanitation Data'!$I$12,0,10*ROW('Sanitation Data'!I95))),'Data Summary'!DN101="Yes"),OFFSET('Sanitation Data'!$I$12,0,10*ROW('Sanitation Data'!I95)),NA())</f>
        <v>#N/A</v>
      </c>
      <c r="AZ101" s="97" t="e">
        <f ca="true">+IF(AND(ISNUMBER(OFFSET('Hygiene Data'!$D$5,0,10*ROW('Hygiene Data'!D95))),'Data Summary'!DO101="Yes"),OFFSET('Hygiene Data'!$D$5,0,10*ROW('Hygiene Data'!D95)),NA())</f>
        <v>#N/A</v>
      </c>
      <c r="BA101" s="97" t="e">
        <f ca="true">+IF(AND(ISNUMBER(OFFSET('Hygiene Data'!$D$7,0,10*ROW('Hygiene Data'!D95))),'Data Summary'!DP101="Yes"),OFFSET('Hygiene Data'!$D$7,0,10*ROW('Hygiene Data'!D95)),NA())</f>
        <v>#N/A</v>
      </c>
      <c r="BB101" s="97" t="e">
        <f ca="true">+IF(AND(ISNUMBER(OFFSET('Hygiene Data'!$D$9,0,10*ROW('Hygiene Data'!D95))),'Data Summary'!DQ101="Yes"),OFFSET('Hygiene Data'!$D$9,0,10*ROW('Hygiene Data'!D95)),NA())</f>
        <v>#N/A</v>
      </c>
      <c r="BC101" s="97" t="e">
        <f ca="true">+IF(AND(ISNUMBER(OFFSET('Hygiene Data'!$E$5,0,10*ROW('Hygiene Data'!E95))),'Data Summary'!DR101="Yes"),OFFSET('Hygiene Data'!$E$5,0,10*ROW('Hygiene Data'!E95)),NA())</f>
        <v>#N/A</v>
      </c>
      <c r="BD101" s="97" t="e">
        <f ca="true">+IF(AND(ISNUMBER(OFFSET('Hygiene Data'!$E$7,0,10*ROW('Hygiene Data'!E95))),'Data Summary'!DS101="Yes"),OFFSET('Hygiene Data'!$E$7,0,10*ROW('Hygiene Data'!E95)),NA())</f>
        <v>#N/A</v>
      </c>
      <c r="BE101" s="97" t="e">
        <f ca="true">+IF(AND(ISNUMBER(OFFSET('Hygiene Data'!$E$9,0,10*ROW('Hygiene Data'!E95))),'Data Summary'!DT101="Yes"),OFFSET('Hygiene Data'!$E$9,0,10*ROW('Hygiene Data'!E95)),NA())</f>
        <v>#N/A</v>
      </c>
      <c r="BF101" s="97" t="e">
        <f ca="true">+IF(AND(ISNUMBER(OFFSET('Hygiene Data'!$F$5,0,10*ROW('Hygiene Data'!F95))),'Data Summary'!DU101="Yes"),OFFSET('Hygiene Data'!$F$5,0,10*ROW('Hygiene Data'!F95)),NA())</f>
        <v>#N/A</v>
      </c>
      <c r="BG101" s="97" t="e">
        <f ca="true">+IF(AND(ISNUMBER(OFFSET('Hygiene Data'!$F$7,0,10*ROW('Hygiene Data'!F95))),'Data Summary'!DV101="Yes"),OFFSET('Hygiene Data'!$F$7,0,10*ROW('Hygiene Data'!F95)),NA())</f>
        <v>#N/A</v>
      </c>
      <c r="BH101" s="97" t="e">
        <f ca="true">+IF(AND(ISNUMBER(OFFSET('Hygiene Data'!$F$9,0,10*ROW('Hygiene Data'!F95))),'Data Summary'!DW101="Yes"),OFFSET('Hygiene Data'!$F$9,0,10*ROW('Hygiene Data'!F95)),NA())</f>
        <v>#N/A</v>
      </c>
      <c r="BI101" s="97" t="e">
        <f ca="true">+IF(AND(ISNUMBER(OFFSET('Hygiene Data'!$G$5,0,10*ROW('Hygiene Data'!G95))),'Data Summary'!DX101="Yes"),OFFSET('Hygiene Data'!$G$5,0,10*ROW('Hygiene Data'!G95)),NA())</f>
        <v>#N/A</v>
      </c>
      <c r="BJ101" s="97" t="e">
        <f ca="true">+IF(AND(ISNUMBER(OFFSET('Hygiene Data'!$G$7,0,10*ROW('Hygiene Data'!G95))),'Data Summary'!DY101="Yes"),OFFSET('Hygiene Data'!$G$7,0,10*ROW('Hygiene Data'!G95)),NA())</f>
        <v>#N/A</v>
      </c>
      <c r="BK101" s="97" t="e">
        <f ca="true">+IF(AND(ISNUMBER(OFFSET('Hygiene Data'!$G$9,0,10*ROW('Hygiene Data'!G95))),'Data Summary'!DZ101="Yes"),OFFSET('Hygiene Data'!$G$9,0,10*ROW('Hygiene Data'!G95)),NA())</f>
        <v>#N/A</v>
      </c>
      <c r="BL101" s="97" t="e">
        <f ca="true">+IF(AND(ISNUMBER(OFFSET('Hygiene Data'!$H$5,0,10*ROW('Hygiene Data'!H95))),'Data Summary'!EA101="Yes"),OFFSET('Hygiene Data'!$H$5,0,10*ROW('Hygiene Data'!H95)),NA())</f>
        <v>#N/A</v>
      </c>
      <c r="BM101" s="97" t="e">
        <f ca="true">+IF(AND(ISNUMBER(OFFSET('Hygiene Data'!$H$7,0,10*ROW('Hygiene Data'!H95))),'Data Summary'!EB101="Yes"),OFFSET('Hygiene Data'!$H$7,0,10*ROW('Hygiene Data'!H95)),NA())</f>
        <v>#N/A</v>
      </c>
      <c r="BN101" s="97" t="e">
        <f ca="true">+IF(AND(ISNUMBER(OFFSET('Hygiene Data'!$H$9,0,10*ROW('Hygiene Data'!H95))),'Data Summary'!EC101="Yes"),OFFSET('Hygiene Data'!$H$9,0,10*ROW('Hygiene Data'!H95)),NA())</f>
        <v>#N/A</v>
      </c>
      <c r="BO101" s="97" t="e">
        <f ca="true">+IF(AND(ISNUMBER(OFFSET('Hygiene Data'!$I$5,0,10*ROW('Hygiene Data'!I95))),'Data Summary'!ED101="Yes"),OFFSET('Hygiene Data'!$I$5,0,10*ROW('Hygiene Data'!I95)),NA())</f>
        <v>#N/A</v>
      </c>
      <c r="BP101" s="97" t="e">
        <f ca="true">+IF(AND(ISNUMBER(OFFSET('Hygiene Data'!$I$7,0,10*ROW('Hygiene Data'!I95))),'Data Summary'!EE101="Yes"),OFFSET('Hygiene Data'!$I$7,0,10*ROW('Hygiene Data'!I95)),NA())</f>
        <v>#N/A</v>
      </c>
      <c r="BQ101" s="97"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6" t="str">
        <f ca="true">+IF(ISTEXT('Data Summary'!B102),'Data Summary'!B102,"")</f>
        <v/>
      </c>
      <c r="C102" s="330" t="e">
        <f ca="true">+VALUE('Data Summary'!C102)</f>
        <v>#VALUE!</v>
      </c>
      <c r="D102" s="95" t="e">
        <f ca="true">+IF(AND(ISNUMBER(OFFSET('Water Data'!$D$4,0,10*ROW('Water Data'!D96))),'Data Summary'!BS102="Yes"),100-OFFSET('Water Data'!$D$4,0,10*ROW('Water Data'!D96)),NA())</f>
        <v>#N/A</v>
      </c>
      <c r="E102" s="95" t="e">
        <f ca="true">+IF(AND(ISNUMBER(OFFSET('Water Data'!$D$6,0,10*ROW('Water Data'!D96))),'Data Summary'!BT102="Yes"),OFFSET('Water Data'!$D$6,0,10*ROW('Water Data'!D96)),NA())</f>
        <v>#N/A</v>
      </c>
      <c r="F102" s="95" t="e">
        <f ca="true">+IF(AND(ISNUMBER(OFFSET('Water Data'!$D$9,0,10*ROW('Water Data'!D96))),'Data Summary'!BU102="Yes"),OFFSET('Water Data'!$D$9,0,10*ROW('Water Data'!D96)),NA())</f>
        <v>#N/A</v>
      </c>
      <c r="G102" s="95" t="e">
        <f ca="true">+IF(AND(ISNUMBER(OFFSET('Water Data'!$E$4,0,10*ROW('Water Data'!E96))),'Data Summary'!BV102="Yes"),100-OFFSET('Water Data'!$E$4,0,10*ROW('Water Data'!E96)),NA())</f>
        <v>#N/A</v>
      </c>
      <c r="H102" s="95" t="e">
        <f ca="true">+IF(AND(ISNUMBER(OFFSET('Water Data'!$E$6,0,10*ROW('Water Data'!E96))),'Data Summary'!BW102="Yes"),OFFSET('Water Data'!$E$6,0,10*ROW('Water Data'!E96)),NA())</f>
        <v>#N/A</v>
      </c>
      <c r="I102" s="95" t="e">
        <f ca="true">+IF(AND(ISNUMBER(OFFSET('Water Data'!$E$9,0,10*ROW('Water Data'!E96))),'Data Summary'!BX102="Yes"),OFFSET('Water Data'!$E$9,0,10*ROW('Water Data'!E96)),NA())</f>
        <v>#N/A</v>
      </c>
      <c r="J102" s="95" t="e">
        <f ca="true">+IF(AND(ISNUMBER(OFFSET('Water Data'!$F$4,0,10*ROW('Water Data'!F96))),'Data Summary'!BY102="Yes"),100-OFFSET('Water Data'!$F$4,0,10*ROW('Water Data'!F96)),NA())</f>
        <v>#N/A</v>
      </c>
      <c r="K102" s="95" t="e">
        <f ca="true">+IF(AND(ISNUMBER(OFFSET('Water Data'!$F$6,0,10*ROW('Water Data'!F96))),'Data Summary'!BZ102="Yes"),OFFSET('Water Data'!$F$6,0,10*ROW('Water Data'!F96)),NA())</f>
        <v>#N/A</v>
      </c>
      <c r="L102" s="95" t="e">
        <f ca="true">+IF(AND(ISNUMBER(OFFSET('Water Data'!$F$9,0,10*ROW('Water Data'!F96))),'Data Summary'!CA102="Yes"),OFFSET('Water Data'!$F$9,0,10*ROW('Water Data'!F96)),NA())</f>
        <v>#N/A</v>
      </c>
      <c r="M102" s="95" t="e">
        <f ca="true">+IF(AND(ISNUMBER(OFFSET('Water Data'!$G$4,0,10*ROW('Water Data'!G96))),'Data Summary'!CB102="Yes"),100-OFFSET('Water Data'!$G$4,0,10*ROW('Water Data'!G96)),NA())</f>
        <v>#N/A</v>
      </c>
      <c r="N102" s="95" t="e">
        <f ca="true">+IF(AND(ISNUMBER(OFFSET('Water Data'!$G$6,0,10*ROW('Water Data'!G96))),'Data Summary'!CC102="Yes"),OFFSET('Water Data'!$G$6,0,10*ROW('Water Data'!G96)),NA())</f>
        <v>#N/A</v>
      </c>
      <c r="O102" s="95" t="e">
        <f ca="true">+IF(AND(ISNUMBER(OFFSET('Water Data'!$G$9,0,10*ROW('Water Data'!G96))),'Data Summary'!CD102="Yes"),OFFSET('Water Data'!$G$9,0,10*ROW('Water Data'!G96)),NA())</f>
        <v>#N/A</v>
      </c>
      <c r="P102" s="95" t="e">
        <f ca="true">+IF(AND(ISNUMBER(OFFSET('Water Data'!$H$4,0,10*ROW('Water Data'!H96))),'Data Summary'!CE102="Yes"),100-OFFSET('Water Data'!$H$4,0,10*ROW('Water Data'!H96)),NA())</f>
        <v>#N/A</v>
      </c>
      <c r="Q102" s="95" t="e">
        <f ca="true">+IF(AND(ISNUMBER(OFFSET('Water Data'!$H$6,0,10*ROW('Water Data'!H96))),'Data Summary'!CF102="Yes"),OFFSET('Water Data'!$H$6,0,10*ROW('Water Data'!H96)),NA())</f>
        <v>#N/A</v>
      </c>
      <c r="R102" s="95" t="e">
        <f ca="true">+IF(AND(ISNUMBER(OFFSET('Water Data'!$H$9,0,10*ROW('Water Data'!H96))),'Data Summary'!CG102="Yes"),OFFSET('Water Data'!$H$9,0,10*ROW('Water Data'!H96)),NA())</f>
        <v>#N/A</v>
      </c>
      <c r="S102" s="95" t="e">
        <f ca="true">+IF(AND(ISNUMBER(OFFSET('Water Data'!$I$4,0,10*ROW('Water Data'!I96))),'Data Summary'!CH102="Yes"),100-OFFSET('Water Data'!$I$4,0,10*ROW('Water Data'!I96)),NA())</f>
        <v>#N/A</v>
      </c>
      <c r="T102" s="95" t="e">
        <f ca="true">+IF(AND(ISNUMBER(OFFSET('Water Data'!$I$6,0,10*ROW('Water Data'!I96))),'Data Summary'!CI102="Yes"),OFFSET('Water Data'!$I$6,0,10*ROW('Water Data'!I96)),NA())</f>
        <v>#N/A</v>
      </c>
      <c r="U102" s="95" t="e">
        <f ca="true">+IF(AND(ISNUMBER(OFFSET('Water Data'!$I$9,0,10*ROW('Water Data'!I96))),'Data Summary'!CJ102="Yes"),OFFSET('Water Data'!$I$9,0,10*ROW('Water Data'!I96)),NA())</f>
        <v>#N/A</v>
      </c>
      <c r="V102" s="96" t="e">
        <f ca="true">+IF(AND(ISNUMBER(OFFSET('Sanitation Data'!$D$4,0,10*ROW('Sanitation Data'!D96))),'Data Summary'!CK102="Yes"),100-OFFSET('Sanitation Data'!$D$4,0,10*ROW('Sanitation Data'!D96)),NA())</f>
        <v>#N/A</v>
      </c>
      <c r="W102" s="96" t="e">
        <f ca="true">+IF(AND(ISNUMBER(OFFSET('Sanitation Data'!$D$6,0,10*ROW('Sanitation Data'!D96))),'Data Summary'!CL102="Yes"),OFFSET('Sanitation Data'!$D$6,0,10*ROW('Sanitation Data'!D96)),NA())</f>
        <v>#N/A</v>
      </c>
      <c r="X102" s="96" t="e">
        <f ca="true">+IF(AND(ISNUMBER(OFFSET('Sanitation Data'!$D$10,0,10*ROW('Sanitation Data'!D96))),'Data Summary'!CM102="Yes"),OFFSET('Sanitation Data'!$D$10,0,10*ROW('Sanitation Data'!D96)),NA())</f>
        <v>#N/A</v>
      </c>
      <c r="Y102" s="96" t="e">
        <f ca="true">+IF(AND(ISNUMBER(OFFSET('Sanitation Data'!$D$11,0,10*ROW('Sanitation Data'!D96))),'Data Summary'!CN102="Yes"),OFFSET('Sanitation Data'!$D$11,0,10*ROW('Sanitation Data'!D96)),NA())</f>
        <v>#N/A</v>
      </c>
      <c r="Z102" s="96" t="e">
        <f ca="true">+IF(AND(ISNUMBER(OFFSET('Sanitation Data'!$D$12,0,10*ROW('Sanitation Data'!D96))),'Data Summary'!CO102="Yes"),OFFSET('Sanitation Data'!$D$12,0,10*ROW('Sanitation Data'!D96)),NA())</f>
        <v>#N/A</v>
      </c>
      <c r="AA102" s="96" t="e">
        <f ca="true">+IF(AND(ISNUMBER(OFFSET('Sanitation Data'!$E$4,0,10*ROW('Sanitation Data'!E96))),'Data Summary'!CP102="Yes"),100-OFFSET('Sanitation Data'!$E$4,0,10*ROW('Sanitation Data'!E96)),NA())</f>
        <v>#N/A</v>
      </c>
      <c r="AB102" s="96" t="e">
        <f ca="true">+IF(AND(ISNUMBER(OFFSET('Sanitation Data'!$E$6,0,10*ROW('Sanitation Data'!E96))),'Data Summary'!CQ102="Yes"),OFFSET('Sanitation Data'!$E$6,0,10*ROW('Sanitation Data'!E96)),NA())</f>
        <v>#N/A</v>
      </c>
      <c r="AC102" s="96" t="e">
        <f ca="true">+IF(AND(ISNUMBER(OFFSET('Sanitation Data'!$E$10,0,10*ROW('Sanitation Data'!E96))),'Data Summary'!CR102="Yes"),OFFSET('Sanitation Data'!$E$10,0,10*ROW('Sanitation Data'!E96)),NA())</f>
        <v>#N/A</v>
      </c>
      <c r="AD102" s="96" t="e">
        <f ca="true">+IF(AND(ISNUMBER(OFFSET('Sanitation Data'!$E$11,0,10*ROW('Sanitation Data'!E96))),'Data Summary'!CS102="Yes"),OFFSET('Sanitation Data'!$E$11,0,10*ROW('Sanitation Data'!E96)),NA())</f>
        <v>#N/A</v>
      </c>
      <c r="AE102" s="96" t="e">
        <f ca="true">+IF(AND(ISNUMBER(OFFSET('Sanitation Data'!$E$12,0,10*ROW('Sanitation Data'!E96))),'Data Summary'!CT102="Yes"),OFFSET('Sanitation Data'!$E$12,0,10*ROW('Sanitation Data'!E96)),NA())</f>
        <v>#N/A</v>
      </c>
      <c r="AF102" s="96" t="e">
        <f ca="true">+IF(AND(ISNUMBER(OFFSET('Sanitation Data'!$F$4,0,10*ROW('Sanitation Data'!F96))),'Data Summary'!CU102="Yes"),100-OFFSET('Sanitation Data'!$F$4,0,10*ROW('Sanitation Data'!F96)),NA())</f>
        <v>#N/A</v>
      </c>
      <c r="AG102" s="96" t="e">
        <f ca="true">+IF(AND(ISNUMBER(OFFSET('Sanitation Data'!$F$6,0,10*ROW('Sanitation Data'!F96))),'Data Summary'!CV102="Yes"),OFFSET('Sanitation Data'!$F$6,0,10*ROW('Sanitation Data'!F96)),NA())</f>
        <v>#N/A</v>
      </c>
      <c r="AH102" s="96" t="e">
        <f ca="true">+IF(AND(ISNUMBER(OFFSET('Sanitation Data'!$F$10,0,10*ROW('Sanitation Data'!F96))),'Data Summary'!CW102="Yes"),OFFSET('Sanitation Data'!$F$10,0,10*ROW('Sanitation Data'!F96)),NA())</f>
        <v>#N/A</v>
      </c>
      <c r="AI102" s="96" t="e">
        <f ca="true">+IF(AND(ISNUMBER(OFFSET('Sanitation Data'!$F$11,0,10*ROW('Sanitation Data'!F96))),'Data Summary'!CX102="Yes"),OFFSET('Sanitation Data'!$F$11,0,10*ROW('Sanitation Data'!F96)),NA())</f>
        <v>#N/A</v>
      </c>
      <c r="AJ102" s="96" t="e">
        <f ca="true">+IF(AND(ISNUMBER(OFFSET('Sanitation Data'!$F$12,0,10*ROW('Sanitation Data'!F96))),'Data Summary'!CY102="Yes"),OFFSET('Sanitation Data'!$F$12,0,10*ROW('Sanitation Data'!F96)),NA())</f>
        <v>#N/A</v>
      </c>
      <c r="AK102" s="96" t="e">
        <f ca="true">+IF(AND(ISNUMBER(OFFSET('Sanitation Data'!$G$4,0,10*ROW('Sanitation Data'!G96))),'Data Summary'!CZ102="Yes"),100-OFFSET('Sanitation Data'!$G$4,0,10*ROW('Sanitation Data'!G96)),NA())</f>
        <v>#N/A</v>
      </c>
      <c r="AL102" s="96" t="e">
        <f ca="true">+IF(AND(ISNUMBER(OFFSET('Sanitation Data'!$G$6,0,10*ROW('Sanitation Data'!G96))),'Data Summary'!DA102="Yes"),OFFSET('Sanitation Data'!$G$6,0,10*ROW('Sanitation Data'!G96)),NA())</f>
        <v>#N/A</v>
      </c>
      <c r="AM102" s="96" t="e">
        <f ca="true">+IF(AND(ISNUMBER(OFFSET('Sanitation Data'!$G$10,0,10*ROW('Sanitation Data'!G96))),'Data Summary'!DB102="Yes"),OFFSET('Sanitation Data'!$G$10,0,10*ROW('Sanitation Data'!G96)),NA())</f>
        <v>#N/A</v>
      </c>
      <c r="AN102" s="96" t="e">
        <f ca="true">+IF(AND(ISNUMBER(OFFSET('Sanitation Data'!$G$11,0,10*ROW('Sanitation Data'!G96))),'Data Summary'!DC102="Yes"),OFFSET('Sanitation Data'!$G$11,0,10*ROW('Sanitation Data'!G96)),NA())</f>
        <v>#N/A</v>
      </c>
      <c r="AO102" s="96" t="e">
        <f ca="true">+IF(AND(ISNUMBER(OFFSET('Sanitation Data'!$G$12,0,10*ROW('Sanitation Data'!G96))),'Data Summary'!DD102="Yes"),OFFSET('Sanitation Data'!$G$12,0,10*ROW('Sanitation Data'!G96)),NA())</f>
        <v>#N/A</v>
      </c>
      <c r="AP102" s="96" t="e">
        <f ca="true">+IF(AND(ISNUMBER(OFFSET('Sanitation Data'!$H$4,0,10*ROW('Sanitation Data'!H96))),'Data Summary'!DE102="Yes"),100-OFFSET('Sanitation Data'!$H$4,0,10*ROW('Sanitation Data'!H96)),NA())</f>
        <v>#N/A</v>
      </c>
      <c r="AQ102" s="96" t="e">
        <f ca="true">+IF(AND(ISNUMBER(OFFSET('Sanitation Data'!$H$6,0,10*ROW('Sanitation Data'!H96))),'Data Summary'!DF102="Yes"),OFFSET('Sanitation Data'!$H$6,0,10*ROW('Sanitation Data'!H96)),NA())</f>
        <v>#N/A</v>
      </c>
      <c r="AR102" s="96" t="e">
        <f ca="true">+IF(AND(ISNUMBER(OFFSET('Sanitation Data'!$H$10,0,10*ROW('Sanitation Data'!H96))),'Data Summary'!DG102="Yes"),OFFSET('Sanitation Data'!$H$10,0,10*ROW('Sanitation Data'!H96)),NA())</f>
        <v>#N/A</v>
      </c>
      <c r="AS102" s="96" t="e">
        <f ca="true">+IF(AND(ISNUMBER(OFFSET('Sanitation Data'!$H$11,0,10*ROW('Sanitation Data'!H96))),'Data Summary'!DH102="Yes"),OFFSET('Sanitation Data'!$H$11,0,10*ROW('Sanitation Data'!H96)),NA())</f>
        <v>#N/A</v>
      </c>
      <c r="AT102" s="96" t="e">
        <f ca="true">+IF(AND(ISNUMBER(OFFSET('Sanitation Data'!$H$12,0,10*ROW('Sanitation Data'!H96))),'Data Summary'!DI102="Yes"),OFFSET('Sanitation Data'!$H$12,0,10*ROW('Sanitation Data'!H96)),NA())</f>
        <v>#N/A</v>
      </c>
      <c r="AU102" s="96" t="e">
        <f ca="true">+IF(AND(ISNUMBER(OFFSET('Sanitation Data'!$I$4,0,10*ROW('Sanitation Data'!I96))),'Data Summary'!DJ102="Yes"),100-OFFSET('Sanitation Data'!$I$4,0,10*ROW('Sanitation Data'!I96)),NA())</f>
        <v>#N/A</v>
      </c>
      <c r="AV102" s="96" t="e">
        <f ca="true">+IF(AND(ISNUMBER(OFFSET('Sanitation Data'!$I$6,0,10*ROW('Sanitation Data'!I96))),'Data Summary'!DK102="Yes"),OFFSET('Sanitation Data'!$I$6,0,10*ROW('Sanitation Data'!I96)),NA())</f>
        <v>#N/A</v>
      </c>
      <c r="AW102" s="96" t="e">
        <f ca="true">+IF(AND(ISNUMBER(OFFSET('Sanitation Data'!$I$10,0,10*ROW('Sanitation Data'!I96))),'Data Summary'!DL102="Yes"),OFFSET('Sanitation Data'!$I$10,0,10*ROW('Sanitation Data'!I96)),NA())</f>
        <v>#N/A</v>
      </c>
      <c r="AX102" s="96" t="e">
        <f ca="true">+IF(AND(ISNUMBER(OFFSET('Sanitation Data'!$I$11,0,10*ROW('Sanitation Data'!I96))),'Data Summary'!DM102="Yes"),OFFSET('Sanitation Data'!$I$11,0,10*ROW('Sanitation Data'!I96)),NA())</f>
        <v>#N/A</v>
      </c>
      <c r="AY102" s="96" t="e">
        <f ca="true">+IF(AND(ISNUMBER(OFFSET('Sanitation Data'!$I$12,0,10*ROW('Sanitation Data'!I96))),'Data Summary'!DN102="Yes"),OFFSET('Sanitation Data'!$I$12,0,10*ROW('Sanitation Data'!I96)),NA())</f>
        <v>#N/A</v>
      </c>
      <c r="AZ102" s="97" t="e">
        <f ca="true">+IF(AND(ISNUMBER(OFFSET('Hygiene Data'!$D$5,0,10*ROW('Hygiene Data'!D96))),'Data Summary'!DO102="Yes"),OFFSET('Hygiene Data'!$D$5,0,10*ROW('Hygiene Data'!D96)),NA())</f>
        <v>#N/A</v>
      </c>
      <c r="BA102" s="97" t="e">
        <f ca="true">+IF(AND(ISNUMBER(OFFSET('Hygiene Data'!$D$7,0,10*ROW('Hygiene Data'!D96))),'Data Summary'!DP102="Yes"),OFFSET('Hygiene Data'!$D$7,0,10*ROW('Hygiene Data'!D96)),NA())</f>
        <v>#N/A</v>
      </c>
      <c r="BB102" s="97" t="e">
        <f ca="true">+IF(AND(ISNUMBER(OFFSET('Hygiene Data'!$D$9,0,10*ROW('Hygiene Data'!D96))),'Data Summary'!DQ102="Yes"),OFFSET('Hygiene Data'!$D$9,0,10*ROW('Hygiene Data'!D96)),NA())</f>
        <v>#N/A</v>
      </c>
      <c r="BC102" s="97" t="e">
        <f ca="true">+IF(AND(ISNUMBER(OFFSET('Hygiene Data'!$E$5,0,10*ROW('Hygiene Data'!E96))),'Data Summary'!DR102="Yes"),OFFSET('Hygiene Data'!$E$5,0,10*ROW('Hygiene Data'!E96)),NA())</f>
        <v>#N/A</v>
      </c>
      <c r="BD102" s="97" t="e">
        <f ca="true">+IF(AND(ISNUMBER(OFFSET('Hygiene Data'!$E$7,0,10*ROW('Hygiene Data'!E96))),'Data Summary'!DS102="Yes"),OFFSET('Hygiene Data'!$E$7,0,10*ROW('Hygiene Data'!E96)),NA())</f>
        <v>#N/A</v>
      </c>
      <c r="BE102" s="97" t="e">
        <f ca="true">+IF(AND(ISNUMBER(OFFSET('Hygiene Data'!$E$9,0,10*ROW('Hygiene Data'!E96))),'Data Summary'!DT102="Yes"),OFFSET('Hygiene Data'!$E$9,0,10*ROW('Hygiene Data'!E96)),NA())</f>
        <v>#N/A</v>
      </c>
      <c r="BF102" s="97" t="e">
        <f ca="true">+IF(AND(ISNUMBER(OFFSET('Hygiene Data'!$F$5,0,10*ROW('Hygiene Data'!F96))),'Data Summary'!DU102="Yes"),OFFSET('Hygiene Data'!$F$5,0,10*ROW('Hygiene Data'!F96)),NA())</f>
        <v>#N/A</v>
      </c>
      <c r="BG102" s="97" t="e">
        <f ca="true">+IF(AND(ISNUMBER(OFFSET('Hygiene Data'!$F$7,0,10*ROW('Hygiene Data'!F96))),'Data Summary'!DV102="Yes"),OFFSET('Hygiene Data'!$F$7,0,10*ROW('Hygiene Data'!F96)),NA())</f>
        <v>#N/A</v>
      </c>
      <c r="BH102" s="97" t="e">
        <f ca="true">+IF(AND(ISNUMBER(OFFSET('Hygiene Data'!$F$9,0,10*ROW('Hygiene Data'!F96))),'Data Summary'!DW102="Yes"),OFFSET('Hygiene Data'!$F$9,0,10*ROW('Hygiene Data'!F96)),NA())</f>
        <v>#N/A</v>
      </c>
      <c r="BI102" s="97" t="e">
        <f ca="true">+IF(AND(ISNUMBER(OFFSET('Hygiene Data'!$G$5,0,10*ROW('Hygiene Data'!G96))),'Data Summary'!DX102="Yes"),OFFSET('Hygiene Data'!$G$5,0,10*ROW('Hygiene Data'!G96)),NA())</f>
        <v>#N/A</v>
      </c>
      <c r="BJ102" s="97" t="e">
        <f ca="true">+IF(AND(ISNUMBER(OFFSET('Hygiene Data'!$G$7,0,10*ROW('Hygiene Data'!G96))),'Data Summary'!DY102="Yes"),OFFSET('Hygiene Data'!$G$7,0,10*ROW('Hygiene Data'!G96)),NA())</f>
        <v>#N/A</v>
      </c>
      <c r="BK102" s="97" t="e">
        <f ca="true">+IF(AND(ISNUMBER(OFFSET('Hygiene Data'!$G$9,0,10*ROW('Hygiene Data'!G96))),'Data Summary'!DZ102="Yes"),OFFSET('Hygiene Data'!$G$9,0,10*ROW('Hygiene Data'!G96)),NA())</f>
        <v>#N/A</v>
      </c>
      <c r="BL102" s="97" t="e">
        <f ca="true">+IF(AND(ISNUMBER(OFFSET('Hygiene Data'!$H$5,0,10*ROW('Hygiene Data'!H96))),'Data Summary'!EA102="Yes"),OFFSET('Hygiene Data'!$H$5,0,10*ROW('Hygiene Data'!H96)),NA())</f>
        <v>#N/A</v>
      </c>
      <c r="BM102" s="97" t="e">
        <f ca="true">+IF(AND(ISNUMBER(OFFSET('Hygiene Data'!$H$7,0,10*ROW('Hygiene Data'!H96))),'Data Summary'!EB102="Yes"),OFFSET('Hygiene Data'!$H$7,0,10*ROW('Hygiene Data'!H96)),NA())</f>
        <v>#N/A</v>
      </c>
      <c r="BN102" s="97" t="e">
        <f ca="true">+IF(AND(ISNUMBER(OFFSET('Hygiene Data'!$H$9,0,10*ROW('Hygiene Data'!H96))),'Data Summary'!EC102="Yes"),OFFSET('Hygiene Data'!$H$9,0,10*ROW('Hygiene Data'!H96)),NA())</f>
        <v>#N/A</v>
      </c>
      <c r="BO102" s="97" t="e">
        <f ca="true">+IF(AND(ISNUMBER(OFFSET('Hygiene Data'!$I$5,0,10*ROW('Hygiene Data'!I96))),'Data Summary'!ED102="Yes"),OFFSET('Hygiene Data'!$I$5,0,10*ROW('Hygiene Data'!I96)),NA())</f>
        <v>#N/A</v>
      </c>
      <c r="BP102" s="97" t="e">
        <f ca="true">+IF(AND(ISNUMBER(OFFSET('Hygiene Data'!$I$7,0,10*ROW('Hygiene Data'!I96))),'Data Summary'!EE102="Yes"),OFFSET('Hygiene Data'!$I$7,0,10*ROW('Hygiene Data'!I96)),NA())</f>
        <v>#N/A</v>
      </c>
      <c r="BQ102" s="97"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6" t="str">
        <f ca="true">+IF(ISTEXT('Data Summary'!B103),'Data Summary'!B103,"")</f>
        <v/>
      </c>
      <c r="C103" s="330" t="e">
        <f ca="true">+VALUE('Data Summary'!C103)</f>
        <v>#VALUE!</v>
      </c>
      <c r="D103" s="95" t="e">
        <f ca="true">+IF(AND(ISNUMBER(OFFSET('Water Data'!$D$4,0,10*ROW('Water Data'!D97))),'Data Summary'!BS103="Yes"),100-OFFSET('Water Data'!$D$4,0,10*ROW('Water Data'!D97)),NA())</f>
        <v>#N/A</v>
      </c>
      <c r="E103" s="95" t="e">
        <f ca="true">+IF(AND(ISNUMBER(OFFSET('Water Data'!$D$6,0,10*ROW('Water Data'!D97))),'Data Summary'!BT103="Yes"),OFFSET('Water Data'!$D$6,0,10*ROW('Water Data'!D97)),NA())</f>
        <v>#N/A</v>
      </c>
      <c r="F103" s="95" t="e">
        <f ca="true">+IF(AND(ISNUMBER(OFFSET('Water Data'!$D$9,0,10*ROW('Water Data'!D97))),'Data Summary'!BU103="Yes"),OFFSET('Water Data'!$D$9,0,10*ROW('Water Data'!D97)),NA())</f>
        <v>#N/A</v>
      </c>
      <c r="G103" s="95" t="e">
        <f ca="true">+IF(AND(ISNUMBER(OFFSET('Water Data'!$E$4,0,10*ROW('Water Data'!E97))),'Data Summary'!BV103="Yes"),100-OFFSET('Water Data'!$E$4,0,10*ROW('Water Data'!E97)),NA())</f>
        <v>#N/A</v>
      </c>
      <c r="H103" s="95" t="e">
        <f ca="true">+IF(AND(ISNUMBER(OFFSET('Water Data'!$E$6,0,10*ROW('Water Data'!E97))),'Data Summary'!BW103="Yes"),OFFSET('Water Data'!$E$6,0,10*ROW('Water Data'!E97)),NA())</f>
        <v>#N/A</v>
      </c>
      <c r="I103" s="95" t="e">
        <f ca="true">+IF(AND(ISNUMBER(OFFSET('Water Data'!$E$9,0,10*ROW('Water Data'!E97))),'Data Summary'!BX103="Yes"),OFFSET('Water Data'!$E$9,0,10*ROW('Water Data'!E97)),NA())</f>
        <v>#N/A</v>
      </c>
      <c r="J103" s="95" t="e">
        <f ca="true">+IF(AND(ISNUMBER(OFFSET('Water Data'!$F$4,0,10*ROW('Water Data'!F97))),'Data Summary'!BY103="Yes"),100-OFFSET('Water Data'!$F$4,0,10*ROW('Water Data'!F97)),NA())</f>
        <v>#N/A</v>
      </c>
      <c r="K103" s="95" t="e">
        <f ca="true">+IF(AND(ISNUMBER(OFFSET('Water Data'!$F$6,0,10*ROW('Water Data'!F97))),'Data Summary'!BZ103="Yes"),OFFSET('Water Data'!$F$6,0,10*ROW('Water Data'!F97)),NA())</f>
        <v>#N/A</v>
      </c>
      <c r="L103" s="95" t="e">
        <f ca="true">+IF(AND(ISNUMBER(OFFSET('Water Data'!$F$9,0,10*ROW('Water Data'!F97))),'Data Summary'!CA103="Yes"),OFFSET('Water Data'!$F$9,0,10*ROW('Water Data'!F97)),NA())</f>
        <v>#N/A</v>
      </c>
      <c r="M103" s="95" t="e">
        <f ca="true">+IF(AND(ISNUMBER(OFFSET('Water Data'!$G$4,0,10*ROW('Water Data'!G97))),'Data Summary'!CB103="Yes"),100-OFFSET('Water Data'!$G$4,0,10*ROW('Water Data'!G97)),NA())</f>
        <v>#N/A</v>
      </c>
      <c r="N103" s="95" t="e">
        <f ca="true">+IF(AND(ISNUMBER(OFFSET('Water Data'!$G$6,0,10*ROW('Water Data'!G97))),'Data Summary'!CC103="Yes"),OFFSET('Water Data'!$G$6,0,10*ROW('Water Data'!G97)),NA())</f>
        <v>#N/A</v>
      </c>
      <c r="O103" s="95" t="e">
        <f ca="true">+IF(AND(ISNUMBER(OFFSET('Water Data'!$G$9,0,10*ROW('Water Data'!G97))),'Data Summary'!CD103="Yes"),OFFSET('Water Data'!$G$9,0,10*ROW('Water Data'!G97)),NA())</f>
        <v>#N/A</v>
      </c>
      <c r="P103" s="95" t="e">
        <f ca="true">+IF(AND(ISNUMBER(OFFSET('Water Data'!$H$4,0,10*ROW('Water Data'!H97))),'Data Summary'!CE103="Yes"),100-OFFSET('Water Data'!$H$4,0,10*ROW('Water Data'!H97)),NA())</f>
        <v>#N/A</v>
      </c>
      <c r="Q103" s="95" t="e">
        <f ca="true">+IF(AND(ISNUMBER(OFFSET('Water Data'!$H$6,0,10*ROW('Water Data'!H97))),'Data Summary'!CF103="Yes"),OFFSET('Water Data'!$H$6,0,10*ROW('Water Data'!H97)),NA())</f>
        <v>#N/A</v>
      </c>
      <c r="R103" s="95" t="e">
        <f ca="true">+IF(AND(ISNUMBER(OFFSET('Water Data'!$H$9,0,10*ROW('Water Data'!H97))),'Data Summary'!CG103="Yes"),OFFSET('Water Data'!$H$9,0,10*ROW('Water Data'!H97)),NA())</f>
        <v>#N/A</v>
      </c>
      <c r="S103" s="95" t="e">
        <f ca="true">+IF(AND(ISNUMBER(OFFSET('Water Data'!$I$4,0,10*ROW('Water Data'!I97))),'Data Summary'!CH103="Yes"),100-OFFSET('Water Data'!$I$4,0,10*ROW('Water Data'!I97)),NA())</f>
        <v>#N/A</v>
      </c>
      <c r="T103" s="95" t="e">
        <f ca="true">+IF(AND(ISNUMBER(OFFSET('Water Data'!$I$6,0,10*ROW('Water Data'!I97))),'Data Summary'!CI103="Yes"),OFFSET('Water Data'!$I$6,0,10*ROW('Water Data'!I97)),NA())</f>
        <v>#N/A</v>
      </c>
      <c r="U103" s="95" t="e">
        <f ca="true">+IF(AND(ISNUMBER(OFFSET('Water Data'!$I$9,0,10*ROW('Water Data'!I97))),'Data Summary'!CJ103="Yes"),OFFSET('Water Data'!$I$9,0,10*ROW('Water Data'!I97)),NA())</f>
        <v>#N/A</v>
      </c>
      <c r="V103" s="96" t="e">
        <f ca="true">+IF(AND(ISNUMBER(OFFSET('Sanitation Data'!$D$4,0,10*ROW('Sanitation Data'!D97))),'Data Summary'!CK103="Yes"),100-OFFSET('Sanitation Data'!$D$4,0,10*ROW('Sanitation Data'!D97)),NA())</f>
        <v>#N/A</v>
      </c>
      <c r="W103" s="96" t="e">
        <f ca="true">+IF(AND(ISNUMBER(OFFSET('Sanitation Data'!$D$6,0,10*ROW('Sanitation Data'!D97))),'Data Summary'!CL103="Yes"),OFFSET('Sanitation Data'!$D$6,0,10*ROW('Sanitation Data'!D97)),NA())</f>
        <v>#N/A</v>
      </c>
      <c r="X103" s="96" t="e">
        <f ca="true">+IF(AND(ISNUMBER(OFFSET('Sanitation Data'!$D$10,0,10*ROW('Sanitation Data'!D97))),'Data Summary'!CM103="Yes"),OFFSET('Sanitation Data'!$D$10,0,10*ROW('Sanitation Data'!D97)),NA())</f>
        <v>#N/A</v>
      </c>
      <c r="Y103" s="96" t="e">
        <f ca="true">+IF(AND(ISNUMBER(OFFSET('Sanitation Data'!$D$11,0,10*ROW('Sanitation Data'!D97))),'Data Summary'!CN103="Yes"),OFFSET('Sanitation Data'!$D$11,0,10*ROW('Sanitation Data'!D97)),NA())</f>
        <v>#N/A</v>
      </c>
      <c r="Z103" s="96" t="e">
        <f ca="true">+IF(AND(ISNUMBER(OFFSET('Sanitation Data'!$D$12,0,10*ROW('Sanitation Data'!D97))),'Data Summary'!CO103="Yes"),OFFSET('Sanitation Data'!$D$12,0,10*ROW('Sanitation Data'!D97)),NA())</f>
        <v>#N/A</v>
      </c>
      <c r="AA103" s="96" t="e">
        <f ca="true">+IF(AND(ISNUMBER(OFFSET('Sanitation Data'!$E$4,0,10*ROW('Sanitation Data'!E97))),'Data Summary'!CP103="Yes"),100-OFFSET('Sanitation Data'!$E$4,0,10*ROW('Sanitation Data'!E97)),NA())</f>
        <v>#N/A</v>
      </c>
      <c r="AB103" s="96" t="e">
        <f ca="true">+IF(AND(ISNUMBER(OFFSET('Sanitation Data'!$E$6,0,10*ROW('Sanitation Data'!E97))),'Data Summary'!CQ103="Yes"),OFFSET('Sanitation Data'!$E$6,0,10*ROW('Sanitation Data'!E97)),NA())</f>
        <v>#N/A</v>
      </c>
      <c r="AC103" s="96" t="e">
        <f ca="true">+IF(AND(ISNUMBER(OFFSET('Sanitation Data'!$E$10,0,10*ROW('Sanitation Data'!E97))),'Data Summary'!CR103="Yes"),OFFSET('Sanitation Data'!$E$10,0,10*ROW('Sanitation Data'!E97)),NA())</f>
        <v>#N/A</v>
      </c>
      <c r="AD103" s="96" t="e">
        <f ca="true">+IF(AND(ISNUMBER(OFFSET('Sanitation Data'!$E$11,0,10*ROW('Sanitation Data'!E97))),'Data Summary'!CS103="Yes"),OFFSET('Sanitation Data'!$E$11,0,10*ROW('Sanitation Data'!E97)),NA())</f>
        <v>#N/A</v>
      </c>
      <c r="AE103" s="96" t="e">
        <f ca="true">+IF(AND(ISNUMBER(OFFSET('Sanitation Data'!$E$12,0,10*ROW('Sanitation Data'!E97))),'Data Summary'!CT103="Yes"),OFFSET('Sanitation Data'!$E$12,0,10*ROW('Sanitation Data'!E97)),NA())</f>
        <v>#N/A</v>
      </c>
      <c r="AF103" s="96" t="e">
        <f ca="true">+IF(AND(ISNUMBER(OFFSET('Sanitation Data'!$F$4,0,10*ROW('Sanitation Data'!F97))),'Data Summary'!CU103="Yes"),100-OFFSET('Sanitation Data'!$F$4,0,10*ROW('Sanitation Data'!F97)),NA())</f>
        <v>#N/A</v>
      </c>
      <c r="AG103" s="96" t="e">
        <f ca="true">+IF(AND(ISNUMBER(OFFSET('Sanitation Data'!$F$6,0,10*ROW('Sanitation Data'!F97))),'Data Summary'!CV103="Yes"),OFFSET('Sanitation Data'!$F$6,0,10*ROW('Sanitation Data'!F97)),NA())</f>
        <v>#N/A</v>
      </c>
      <c r="AH103" s="96" t="e">
        <f ca="true">+IF(AND(ISNUMBER(OFFSET('Sanitation Data'!$F$10,0,10*ROW('Sanitation Data'!F97))),'Data Summary'!CW103="Yes"),OFFSET('Sanitation Data'!$F$10,0,10*ROW('Sanitation Data'!F97)),NA())</f>
        <v>#N/A</v>
      </c>
      <c r="AI103" s="96" t="e">
        <f ca="true">+IF(AND(ISNUMBER(OFFSET('Sanitation Data'!$F$11,0,10*ROW('Sanitation Data'!F97))),'Data Summary'!CX103="Yes"),OFFSET('Sanitation Data'!$F$11,0,10*ROW('Sanitation Data'!F97)),NA())</f>
        <v>#N/A</v>
      </c>
      <c r="AJ103" s="96" t="e">
        <f ca="true">+IF(AND(ISNUMBER(OFFSET('Sanitation Data'!$F$12,0,10*ROW('Sanitation Data'!F97))),'Data Summary'!CY103="Yes"),OFFSET('Sanitation Data'!$F$12,0,10*ROW('Sanitation Data'!F97)),NA())</f>
        <v>#N/A</v>
      </c>
      <c r="AK103" s="96" t="e">
        <f ca="true">+IF(AND(ISNUMBER(OFFSET('Sanitation Data'!$G$4,0,10*ROW('Sanitation Data'!G97))),'Data Summary'!CZ103="Yes"),100-OFFSET('Sanitation Data'!$G$4,0,10*ROW('Sanitation Data'!G97)),NA())</f>
        <v>#N/A</v>
      </c>
      <c r="AL103" s="96" t="e">
        <f ca="true">+IF(AND(ISNUMBER(OFFSET('Sanitation Data'!$G$6,0,10*ROW('Sanitation Data'!G97))),'Data Summary'!DA103="Yes"),OFFSET('Sanitation Data'!$G$6,0,10*ROW('Sanitation Data'!G97)),NA())</f>
        <v>#N/A</v>
      </c>
      <c r="AM103" s="96" t="e">
        <f ca="true">+IF(AND(ISNUMBER(OFFSET('Sanitation Data'!$G$10,0,10*ROW('Sanitation Data'!G97))),'Data Summary'!DB103="Yes"),OFFSET('Sanitation Data'!$G$10,0,10*ROW('Sanitation Data'!G97)),NA())</f>
        <v>#N/A</v>
      </c>
      <c r="AN103" s="96" t="e">
        <f ca="true">+IF(AND(ISNUMBER(OFFSET('Sanitation Data'!$G$11,0,10*ROW('Sanitation Data'!G97))),'Data Summary'!DC103="Yes"),OFFSET('Sanitation Data'!$G$11,0,10*ROW('Sanitation Data'!G97)),NA())</f>
        <v>#N/A</v>
      </c>
      <c r="AO103" s="96" t="e">
        <f ca="true">+IF(AND(ISNUMBER(OFFSET('Sanitation Data'!$G$12,0,10*ROW('Sanitation Data'!G97))),'Data Summary'!DD103="Yes"),OFFSET('Sanitation Data'!$G$12,0,10*ROW('Sanitation Data'!G97)),NA())</f>
        <v>#N/A</v>
      </c>
      <c r="AP103" s="96" t="e">
        <f ca="true">+IF(AND(ISNUMBER(OFFSET('Sanitation Data'!$H$4,0,10*ROW('Sanitation Data'!H97))),'Data Summary'!DE103="Yes"),100-OFFSET('Sanitation Data'!$H$4,0,10*ROW('Sanitation Data'!H97)),NA())</f>
        <v>#N/A</v>
      </c>
      <c r="AQ103" s="96" t="e">
        <f ca="true">+IF(AND(ISNUMBER(OFFSET('Sanitation Data'!$H$6,0,10*ROW('Sanitation Data'!H97))),'Data Summary'!DF103="Yes"),OFFSET('Sanitation Data'!$H$6,0,10*ROW('Sanitation Data'!H97)),NA())</f>
        <v>#N/A</v>
      </c>
      <c r="AR103" s="96" t="e">
        <f ca="true">+IF(AND(ISNUMBER(OFFSET('Sanitation Data'!$H$10,0,10*ROW('Sanitation Data'!H97))),'Data Summary'!DG103="Yes"),OFFSET('Sanitation Data'!$H$10,0,10*ROW('Sanitation Data'!H97)),NA())</f>
        <v>#N/A</v>
      </c>
      <c r="AS103" s="96" t="e">
        <f ca="true">+IF(AND(ISNUMBER(OFFSET('Sanitation Data'!$H$11,0,10*ROW('Sanitation Data'!H97))),'Data Summary'!DH103="Yes"),OFFSET('Sanitation Data'!$H$11,0,10*ROW('Sanitation Data'!H97)),NA())</f>
        <v>#N/A</v>
      </c>
      <c r="AT103" s="96" t="e">
        <f ca="true">+IF(AND(ISNUMBER(OFFSET('Sanitation Data'!$H$12,0,10*ROW('Sanitation Data'!H97))),'Data Summary'!DI103="Yes"),OFFSET('Sanitation Data'!$H$12,0,10*ROW('Sanitation Data'!H97)),NA())</f>
        <v>#N/A</v>
      </c>
      <c r="AU103" s="96" t="e">
        <f ca="true">+IF(AND(ISNUMBER(OFFSET('Sanitation Data'!$I$4,0,10*ROW('Sanitation Data'!I97))),'Data Summary'!DJ103="Yes"),100-OFFSET('Sanitation Data'!$I$4,0,10*ROW('Sanitation Data'!I97)),NA())</f>
        <v>#N/A</v>
      </c>
      <c r="AV103" s="96" t="e">
        <f ca="true">+IF(AND(ISNUMBER(OFFSET('Sanitation Data'!$I$6,0,10*ROW('Sanitation Data'!I97))),'Data Summary'!DK103="Yes"),OFFSET('Sanitation Data'!$I$6,0,10*ROW('Sanitation Data'!I97)),NA())</f>
        <v>#N/A</v>
      </c>
      <c r="AW103" s="96" t="e">
        <f ca="true">+IF(AND(ISNUMBER(OFFSET('Sanitation Data'!$I$10,0,10*ROW('Sanitation Data'!I97))),'Data Summary'!DL103="Yes"),OFFSET('Sanitation Data'!$I$10,0,10*ROW('Sanitation Data'!I97)),NA())</f>
        <v>#N/A</v>
      </c>
      <c r="AX103" s="96" t="e">
        <f ca="true">+IF(AND(ISNUMBER(OFFSET('Sanitation Data'!$I$11,0,10*ROW('Sanitation Data'!I97))),'Data Summary'!DM103="Yes"),OFFSET('Sanitation Data'!$I$11,0,10*ROW('Sanitation Data'!I97)),NA())</f>
        <v>#N/A</v>
      </c>
      <c r="AY103" s="96" t="e">
        <f ca="true">+IF(AND(ISNUMBER(OFFSET('Sanitation Data'!$I$12,0,10*ROW('Sanitation Data'!I97))),'Data Summary'!DN103="Yes"),OFFSET('Sanitation Data'!$I$12,0,10*ROW('Sanitation Data'!I97)),NA())</f>
        <v>#N/A</v>
      </c>
      <c r="AZ103" s="97" t="e">
        <f ca="true">+IF(AND(ISNUMBER(OFFSET('Hygiene Data'!$D$5,0,10*ROW('Hygiene Data'!D97))),'Data Summary'!DO103="Yes"),OFFSET('Hygiene Data'!$D$5,0,10*ROW('Hygiene Data'!D97)),NA())</f>
        <v>#N/A</v>
      </c>
      <c r="BA103" s="97" t="e">
        <f ca="true">+IF(AND(ISNUMBER(OFFSET('Hygiene Data'!$D$7,0,10*ROW('Hygiene Data'!D97))),'Data Summary'!DP103="Yes"),OFFSET('Hygiene Data'!$D$7,0,10*ROW('Hygiene Data'!D97)),NA())</f>
        <v>#N/A</v>
      </c>
      <c r="BB103" s="97" t="e">
        <f ca="true">+IF(AND(ISNUMBER(OFFSET('Hygiene Data'!$D$9,0,10*ROW('Hygiene Data'!D97))),'Data Summary'!DQ103="Yes"),OFFSET('Hygiene Data'!$D$9,0,10*ROW('Hygiene Data'!D97)),NA())</f>
        <v>#N/A</v>
      </c>
      <c r="BC103" s="97" t="e">
        <f ca="true">+IF(AND(ISNUMBER(OFFSET('Hygiene Data'!$E$5,0,10*ROW('Hygiene Data'!E97))),'Data Summary'!DR103="Yes"),OFFSET('Hygiene Data'!$E$5,0,10*ROW('Hygiene Data'!E97)),NA())</f>
        <v>#N/A</v>
      </c>
      <c r="BD103" s="97" t="e">
        <f ca="true">+IF(AND(ISNUMBER(OFFSET('Hygiene Data'!$E$7,0,10*ROW('Hygiene Data'!E97))),'Data Summary'!DS103="Yes"),OFFSET('Hygiene Data'!$E$7,0,10*ROW('Hygiene Data'!E97)),NA())</f>
        <v>#N/A</v>
      </c>
      <c r="BE103" s="97" t="e">
        <f ca="true">+IF(AND(ISNUMBER(OFFSET('Hygiene Data'!$E$9,0,10*ROW('Hygiene Data'!E97))),'Data Summary'!DT103="Yes"),OFFSET('Hygiene Data'!$E$9,0,10*ROW('Hygiene Data'!E97)),NA())</f>
        <v>#N/A</v>
      </c>
      <c r="BF103" s="97" t="e">
        <f ca="true">+IF(AND(ISNUMBER(OFFSET('Hygiene Data'!$F$5,0,10*ROW('Hygiene Data'!F97))),'Data Summary'!DU103="Yes"),OFFSET('Hygiene Data'!$F$5,0,10*ROW('Hygiene Data'!F97)),NA())</f>
        <v>#N/A</v>
      </c>
      <c r="BG103" s="97" t="e">
        <f ca="true">+IF(AND(ISNUMBER(OFFSET('Hygiene Data'!$F$7,0,10*ROW('Hygiene Data'!F97))),'Data Summary'!DV103="Yes"),OFFSET('Hygiene Data'!$F$7,0,10*ROW('Hygiene Data'!F97)),NA())</f>
        <v>#N/A</v>
      </c>
      <c r="BH103" s="97" t="e">
        <f ca="true">+IF(AND(ISNUMBER(OFFSET('Hygiene Data'!$F$9,0,10*ROW('Hygiene Data'!F97))),'Data Summary'!DW103="Yes"),OFFSET('Hygiene Data'!$F$9,0,10*ROW('Hygiene Data'!F97)),NA())</f>
        <v>#N/A</v>
      </c>
      <c r="BI103" s="97" t="e">
        <f ca="true">+IF(AND(ISNUMBER(OFFSET('Hygiene Data'!$G$5,0,10*ROW('Hygiene Data'!G97))),'Data Summary'!DX103="Yes"),OFFSET('Hygiene Data'!$G$5,0,10*ROW('Hygiene Data'!G97)),NA())</f>
        <v>#N/A</v>
      </c>
      <c r="BJ103" s="97" t="e">
        <f ca="true">+IF(AND(ISNUMBER(OFFSET('Hygiene Data'!$G$7,0,10*ROW('Hygiene Data'!G97))),'Data Summary'!DY103="Yes"),OFFSET('Hygiene Data'!$G$7,0,10*ROW('Hygiene Data'!G97)),NA())</f>
        <v>#N/A</v>
      </c>
      <c r="BK103" s="97" t="e">
        <f ca="true">+IF(AND(ISNUMBER(OFFSET('Hygiene Data'!$G$9,0,10*ROW('Hygiene Data'!G97))),'Data Summary'!DZ103="Yes"),OFFSET('Hygiene Data'!$G$9,0,10*ROW('Hygiene Data'!G97)),NA())</f>
        <v>#N/A</v>
      </c>
      <c r="BL103" s="97" t="e">
        <f ca="true">+IF(AND(ISNUMBER(OFFSET('Hygiene Data'!$H$5,0,10*ROW('Hygiene Data'!H97))),'Data Summary'!EA103="Yes"),OFFSET('Hygiene Data'!$H$5,0,10*ROW('Hygiene Data'!H97)),NA())</f>
        <v>#N/A</v>
      </c>
      <c r="BM103" s="97" t="e">
        <f ca="true">+IF(AND(ISNUMBER(OFFSET('Hygiene Data'!$H$7,0,10*ROW('Hygiene Data'!H97))),'Data Summary'!EB103="Yes"),OFFSET('Hygiene Data'!$H$7,0,10*ROW('Hygiene Data'!H97)),NA())</f>
        <v>#N/A</v>
      </c>
      <c r="BN103" s="97" t="e">
        <f ca="true">+IF(AND(ISNUMBER(OFFSET('Hygiene Data'!$H$9,0,10*ROW('Hygiene Data'!H97))),'Data Summary'!EC103="Yes"),OFFSET('Hygiene Data'!$H$9,0,10*ROW('Hygiene Data'!H97)),NA())</f>
        <v>#N/A</v>
      </c>
      <c r="BO103" s="97" t="e">
        <f ca="true">+IF(AND(ISNUMBER(OFFSET('Hygiene Data'!$I$5,0,10*ROW('Hygiene Data'!I97))),'Data Summary'!ED103="Yes"),OFFSET('Hygiene Data'!$I$5,0,10*ROW('Hygiene Data'!I97)),NA())</f>
        <v>#N/A</v>
      </c>
      <c r="BP103" s="97" t="e">
        <f ca="true">+IF(AND(ISNUMBER(OFFSET('Hygiene Data'!$I$7,0,10*ROW('Hygiene Data'!I97))),'Data Summary'!EE103="Yes"),OFFSET('Hygiene Data'!$I$7,0,10*ROW('Hygiene Data'!I97)),NA())</f>
        <v>#N/A</v>
      </c>
      <c r="BQ103" s="97"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6" t="str">
        <f ca="true">+IF(ISTEXT('Data Summary'!B104),'Data Summary'!B104,"")</f>
        <v/>
      </c>
      <c r="C104" s="330" t="e">
        <f ca="true">+VALUE('Data Summary'!C104)</f>
        <v>#VALUE!</v>
      </c>
      <c r="D104" s="95" t="e">
        <f ca="true">+IF(AND(ISNUMBER(OFFSET('Water Data'!$D$4,0,10*ROW('Water Data'!D98))),'Data Summary'!BS104="Yes"),100-OFFSET('Water Data'!$D$4,0,10*ROW('Water Data'!D98)),NA())</f>
        <v>#N/A</v>
      </c>
      <c r="E104" s="95" t="e">
        <f ca="true">+IF(AND(ISNUMBER(OFFSET('Water Data'!$D$6,0,10*ROW('Water Data'!D98))),'Data Summary'!BT104="Yes"),OFFSET('Water Data'!$D$6,0,10*ROW('Water Data'!D98)),NA())</f>
        <v>#N/A</v>
      </c>
      <c r="F104" s="95" t="e">
        <f ca="true">+IF(AND(ISNUMBER(OFFSET('Water Data'!$D$9,0,10*ROW('Water Data'!D98))),'Data Summary'!BU104="Yes"),OFFSET('Water Data'!$D$9,0,10*ROW('Water Data'!D98)),NA())</f>
        <v>#N/A</v>
      </c>
      <c r="G104" s="95" t="e">
        <f ca="true">+IF(AND(ISNUMBER(OFFSET('Water Data'!$E$4,0,10*ROW('Water Data'!E98))),'Data Summary'!BV104="Yes"),100-OFFSET('Water Data'!$E$4,0,10*ROW('Water Data'!E98)),NA())</f>
        <v>#N/A</v>
      </c>
      <c r="H104" s="95" t="e">
        <f ca="true">+IF(AND(ISNUMBER(OFFSET('Water Data'!$E$6,0,10*ROW('Water Data'!E98))),'Data Summary'!BW104="Yes"),OFFSET('Water Data'!$E$6,0,10*ROW('Water Data'!E98)),NA())</f>
        <v>#N/A</v>
      </c>
      <c r="I104" s="95" t="e">
        <f ca="true">+IF(AND(ISNUMBER(OFFSET('Water Data'!$E$9,0,10*ROW('Water Data'!E98))),'Data Summary'!BX104="Yes"),OFFSET('Water Data'!$E$9,0,10*ROW('Water Data'!E98)),NA())</f>
        <v>#N/A</v>
      </c>
      <c r="J104" s="95" t="e">
        <f ca="true">+IF(AND(ISNUMBER(OFFSET('Water Data'!$F$4,0,10*ROW('Water Data'!F98))),'Data Summary'!BY104="Yes"),100-OFFSET('Water Data'!$F$4,0,10*ROW('Water Data'!F98)),NA())</f>
        <v>#N/A</v>
      </c>
      <c r="K104" s="95" t="e">
        <f ca="true">+IF(AND(ISNUMBER(OFFSET('Water Data'!$F$6,0,10*ROW('Water Data'!F98))),'Data Summary'!BZ104="Yes"),OFFSET('Water Data'!$F$6,0,10*ROW('Water Data'!F98)),NA())</f>
        <v>#N/A</v>
      </c>
      <c r="L104" s="95" t="e">
        <f ca="true">+IF(AND(ISNUMBER(OFFSET('Water Data'!$F$9,0,10*ROW('Water Data'!F98))),'Data Summary'!CA104="Yes"),OFFSET('Water Data'!$F$9,0,10*ROW('Water Data'!F98)),NA())</f>
        <v>#N/A</v>
      </c>
      <c r="M104" s="95" t="e">
        <f ca="true">+IF(AND(ISNUMBER(OFFSET('Water Data'!$G$4,0,10*ROW('Water Data'!G98))),'Data Summary'!CB104="Yes"),100-OFFSET('Water Data'!$G$4,0,10*ROW('Water Data'!G98)),NA())</f>
        <v>#N/A</v>
      </c>
      <c r="N104" s="95" t="e">
        <f ca="true">+IF(AND(ISNUMBER(OFFSET('Water Data'!$G$6,0,10*ROW('Water Data'!G98))),'Data Summary'!CC104="Yes"),OFFSET('Water Data'!$G$6,0,10*ROW('Water Data'!G98)),NA())</f>
        <v>#N/A</v>
      </c>
      <c r="O104" s="95" t="e">
        <f ca="true">+IF(AND(ISNUMBER(OFFSET('Water Data'!$G$9,0,10*ROW('Water Data'!G98))),'Data Summary'!CD104="Yes"),OFFSET('Water Data'!$G$9,0,10*ROW('Water Data'!G98)),NA())</f>
        <v>#N/A</v>
      </c>
      <c r="P104" s="95" t="e">
        <f ca="true">+IF(AND(ISNUMBER(OFFSET('Water Data'!$H$4,0,10*ROW('Water Data'!H98))),'Data Summary'!CE104="Yes"),100-OFFSET('Water Data'!$H$4,0,10*ROW('Water Data'!H98)),NA())</f>
        <v>#N/A</v>
      </c>
      <c r="Q104" s="95" t="e">
        <f ca="true">+IF(AND(ISNUMBER(OFFSET('Water Data'!$H$6,0,10*ROW('Water Data'!H98))),'Data Summary'!CF104="Yes"),OFFSET('Water Data'!$H$6,0,10*ROW('Water Data'!H98)),NA())</f>
        <v>#N/A</v>
      </c>
      <c r="R104" s="95" t="e">
        <f ca="true">+IF(AND(ISNUMBER(OFFSET('Water Data'!$H$9,0,10*ROW('Water Data'!H98))),'Data Summary'!CG104="Yes"),OFFSET('Water Data'!$H$9,0,10*ROW('Water Data'!H98)),NA())</f>
        <v>#N/A</v>
      </c>
      <c r="S104" s="95" t="e">
        <f ca="true">+IF(AND(ISNUMBER(OFFSET('Water Data'!$I$4,0,10*ROW('Water Data'!I98))),'Data Summary'!CH104="Yes"),100-OFFSET('Water Data'!$I$4,0,10*ROW('Water Data'!I98)),NA())</f>
        <v>#N/A</v>
      </c>
      <c r="T104" s="95" t="e">
        <f ca="true">+IF(AND(ISNUMBER(OFFSET('Water Data'!$I$6,0,10*ROW('Water Data'!I98))),'Data Summary'!CI104="Yes"),OFFSET('Water Data'!$I$6,0,10*ROW('Water Data'!I98)),NA())</f>
        <v>#N/A</v>
      </c>
      <c r="U104" s="95" t="e">
        <f ca="true">+IF(AND(ISNUMBER(OFFSET('Water Data'!$I$9,0,10*ROW('Water Data'!I98))),'Data Summary'!CJ104="Yes"),OFFSET('Water Data'!$I$9,0,10*ROW('Water Data'!I98)),NA())</f>
        <v>#N/A</v>
      </c>
      <c r="V104" s="96" t="e">
        <f ca="true">+IF(AND(ISNUMBER(OFFSET('Sanitation Data'!$D$4,0,10*ROW('Sanitation Data'!D98))),'Data Summary'!CK104="Yes"),100-OFFSET('Sanitation Data'!$D$4,0,10*ROW('Sanitation Data'!D98)),NA())</f>
        <v>#N/A</v>
      </c>
      <c r="W104" s="96" t="e">
        <f ca="true">+IF(AND(ISNUMBER(OFFSET('Sanitation Data'!$D$6,0,10*ROW('Sanitation Data'!D98))),'Data Summary'!CL104="Yes"),OFFSET('Sanitation Data'!$D$6,0,10*ROW('Sanitation Data'!D98)),NA())</f>
        <v>#N/A</v>
      </c>
      <c r="X104" s="96" t="e">
        <f ca="true">+IF(AND(ISNUMBER(OFFSET('Sanitation Data'!$D$10,0,10*ROW('Sanitation Data'!D98))),'Data Summary'!CM104="Yes"),OFFSET('Sanitation Data'!$D$10,0,10*ROW('Sanitation Data'!D98)),NA())</f>
        <v>#N/A</v>
      </c>
      <c r="Y104" s="96" t="e">
        <f ca="true">+IF(AND(ISNUMBER(OFFSET('Sanitation Data'!$D$11,0,10*ROW('Sanitation Data'!D98))),'Data Summary'!CN104="Yes"),OFFSET('Sanitation Data'!$D$11,0,10*ROW('Sanitation Data'!D98)),NA())</f>
        <v>#N/A</v>
      </c>
      <c r="Z104" s="96" t="e">
        <f ca="true">+IF(AND(ISNUMBER(OFFSET('Sanitation Data'!$D$12,0,10*ROW('Sanitation Data'!D98))),'Data Summary'!CO104="Yes"),OFFSET('Sanitation Data'!$D$12,0,10*ROW('Sanitation Data'!D98)),NA())</f>
        <v>#N/A</v>
      </c>
      <c r="AA104" s="96" t="e">
        <f ca="true">+IF(AND(ISNUMBER(OFFSET('Sanitation Data'!$E$4,0,10*ROW('Sanitation Data'!E98))),'Data Summary'!CP104="Yes"),100-OFFSET('Sanitation Data'!$E$4,0,10*ROW('Sanitation Data'!E98)),NA())</f>
        <v>#N/A</v>
      </c>
      <c r="AB104" s="96" t="e">
        <f ca="true">+IF(AND(ISNUMBER(OFFSET('Sanitation Data'!$E$6,0,10*ROW('Sanitation Data'!E98))),'Data Summary'!CQ104="Yes"),OFFSET('Sanitation Data'!$E$6,0,10*ROW('Sanitation Data'!E98)),NA())</f>
        <v>#N/A</v>
      </c>
      <c r="AC104" s="96" t="e">
        <f ca="true">+IF(AND(ISNUMBER(OFFSET('Sanitation Data'!$E$10,0,10*ROW('Sanitation Data'!E98))),'Data Summary'!CR104="Yes"),OFFSET('Sanitation Data'!$E$10,0,10*ROW('Sanitation Data'!E98)),NA())</f>
        <v>#N/A</v>
      </c>
      <c r="AD104" s="96" t="e">
        <f ca="true">+IF(AND(ISNUMBER(OFFSET('Sanitation Data'!$E$11,0,10*ROW('Sanitation Data'!E98))),'Data Summary'!CS104="Yes"),OFFSET('Sanitation Data'!$E$11,0,10*ROW('Sanitation Data'!E98)),NA())</f>
        <v>#N/A</v>
      </c>
      <c r="AE104" s="96" t="e">
        <f ca="true">+IF(AND(ISNUMBER(OFFSET('Sanitation Data'!$E$12,0,10*ROW('Sanitation Data'!E98))),'Data Summary'!CT104="Yes"),OFFSET('Sanitation Data'!$E$12,0,10*ROW('Sanitation Data'!E98)),NA())</f>
        <v>#N/A</v>
      </c>
      <c r="AF104" s="96" t="e">
        <f ca="true">+IF(AND(ISNUMBER(OFFSET('Sanitation Data'!$F$4,0,10*ROW('Sanitation Data'!F98))),'Data Summary'!CU104="Yes"),100-OFFSET('Sanitation Data'!$F$4,0,10*ROW('Sanitation Data'!F98)),NA())</f>
        <v>#N/A</v>
      </c>
      <c r="AG104" s="96" t="e">
        <f ca="true">+IF(AND(ISNUMBER(OFFSET('Sanitation Data'!$F$6,0,10*ROW('Sanitation Data'!F98))),'Data Summary'!CV104="Yes"),OFFSET('Sanitation Data'!$F$6,0,10*ROW('Sanitation Data'!F98)),NA())</f>
        <v>#N/A</v>
      </c>
      <c r="AH104" s="96" t="e">
        <f ca="true">+IF(AND(ISNUMBER(OFFSET('Sanitation Data'!$F$10,0,10*ROW('Sanitation Data'!F98))),'Data Summary'!CW104="Yes"),OFFSET('Sanitation Data'!$F$10,0,10*ROW('Sanitation Data'!F98)),NA())</f>
        <v>#N/A</v>
      </c>
      <c r="AI104" s="96" t="e">
        <f ca="true">+IF(AND(ISNUMBER(OFFSET('Sanitation Data'!$F$11,0,10*ROW('Sanitation Data'!F98))),'Data Summary'!CX104="Yes"),OFFSET('Sanitation Data'!$F$11,0,10*ROW('Sanitation Data'!F98)),NA())</f>
        <v>#N/A</v>
      </c>
      <c r="AJ104" s="96" t="e">
        <f ca="true">+IF(AND(ISNUMBER(OFFSET('Sanitation Data'!$F$12,0,10*ROW('Sanitation Data'!F98))),'Data Summary'!CY104="Yes"),OFFSET('Sanitation Data'!$F$12,0,10*ROW('Sanitation Data'!F98)),NA())</f>
        <v>#N/A</v>
      </c>
      <c r="AK104" s="96" t="e">
        <f ca="true">+IF(AND(ISNUMBER(OFFSET('Sanitation Data'!$G$4,0,10*ROW('Sanitation Data'!G98))),'Data Summary'!CZ104="Yes"),100-OFFSET('Sanitation Data'!$G$4,0,10*ROW('Sanitation Data'!G98)),NA())</f>
        <v>#N/A</v>
      </c>
      <c r="AL104" s="96" t="e">
        <f ca="true">+IF(AND(ISNUMBER(OFFSET('Sanitation Data'!$G$6,0,10*ROW('Sanitation Data'!G98))),'Data Summary'!DA104="Yes"),OFFSET('Sanitation Data'!$G$6,0,10*ROW('Sanitation Data'!G98)),NA())</f>
        <v>#N/A</v>
      </c>
      <c r="AM104" s="96" t="e">
        <f ca="true">+IF(AND(ISNUMBER(OFFSET('Sanitation Data'!$G$10,0,10*ROW('Sanitation Data'!G98))),'Data Summary'!DB104="Yes"),OFFSET('Sanitation Data'!$G$10,0,10*ROW('Sanitation Data'!G98)),NA())</f>
        <v>#N/A</v>
      </c>
      <c r="AN104" s="96" t="e">
        <f ca="true">+IF(AND(ISNUMBER(OFFSET('Sanitation Data'!$G$11,0,10*ROW('Sanitation Data'!G98))),'Data Summary'!DC104="Yes"),OFFSET('Sanitation Data'!$G$11,0,10*ROW('Sanitation Data'!G98)),NA())</f>
        <v>#N/A</v>
      </c>
      <c r="AO104" s="96" t="e">
        <f ca="true">+IF(AND(ISNUMBER(OFFSET('Sanitation Data'!$G$12,0,10*ROW('Sanitation Data'!G98))),'Data Summary'!DD104="Yes"),OFFSET('Sanitation Data'!$G$12,0,10*ROW('Sanitation Data'!G98)),NA())</f>
        <v>#N/A</v>
      </c>
      <c r="AP104" s="96" t="e">
        <f ca="true">+IF(AND(ISNUMBER(OFFSET('Sanitation Data'!$H$4,0,10*ROW('Sanitation Data'!H98))),'Data Summary'!DE104="Yes"),100-OFFSET('Sanitation Data'!$H$4,0,10*ROW('Sanitation Data'!H98)),NA())</f>
        <v>#N/A</v>
      </c>
      <c r="AQ104" s="96" t="e">
        <f ca="true">+IF(AND(ISNUMBER(OFFSET('Sanitation Data'!$H$6,0,10*ROW('Sanitation Data'!H98))),'Data Summary'!DF104="Yes"),OFFSET('Sanitation Data'!$H$6,0,10*ROW('Sanitation Data'!H98)),NA())</f>
        <v>#N/A</v>
      </c>
      <c r="AR104" s="96" t="e">
        <f ca="true">+IF(AND(ISNUMBER(OFFSET('Sanitation Data'!$H$10,0,10*ROW('Sanitation Data'!H98))),'Data Summary'!DG104="Yes"),OFFSET('Sanitation Data'!$H$10,0,10*ROW('Sanitation Data'!H98)),NA())</f>
        <v>#N/A</v>
      </c>
      <c r="AS104" s="96" t="e">
        <f ca="true">+IF(AND(ISNUMBER(OFFSET('Sanitation Data'!$H$11,0,10*ROW('Sanitation Data'!H98))),'Data Summary'!DH104="Yes"),OFFSET('Sanitation Data'!$H$11,0,10*ROW('Sanitation Data'!H98)),NA())</f>
        <v>#N/A</v>
      </c>
      <c r="AT104" s="96" t="e">
        <f ca="true">+IF(AND(ISNUMBER(OFFSET('Sanitation Data'!$H$12,0,10*ROW('Sanitation Data'!H98))),'Data Summary'!DI104="Yes"),OFFSET('Sanitation Data'!$H$12,0,10*ROW('Sanitation Data'!H98)),NA())</f>
        <v>#N/A</v>
      </c>
      <c r="AU104" s="96" t="e">
        <f ca="true">+IF(AND(ISNUMBER(OFFSET('Sanitation Data'!$I$4,0,10*ROW('Sanitation Data'!I98))),'Data Summary'!DJ104="Yes"),100-OFFSET('Sanitation Data'!$I$4,0,10*ROW('Sanitation Data'!I98)),NA())</f>
        <v>#N/A</v>
      </c>
      <c r="AV104" s="96" t="e">
        <f ca="true">+IF(AND(ISNUMBER(OFFSET('Sanitation Data'!$I$6,0,10*ROW('Sanitation Data'!I98))),'Data Summary'!DK104="Yes"),OFFSET('Sanitation Data'!$I$6,0,10*ROW('Sanitation Data'!I98)),NA())</f>
        <v>#N/A</v>
      </c>
      <c r="AW104" s="96" t="e">
        <f ca="true">+IF(AND(ISNUMBER(OFFSET('Sanitation Data'!$I$10,0,10*ROW('Sanitation Data'!I98))),'Data Summary'!DL104="Yes"),OFFSET('Sanitation Data'!$I$10,0,10*ROW('Sanitation Data'!I98)),NA())</f>
        <v>#N/A</v>
      </c>
      <c r="AX104" s="96" t="e">
        <f ca="true">+IF(AND(ISNUMBER(OFFSET('Sanitation Data'!$I$11,0,10*ROW('Sanitation Data'!I98))),'Data Summary'!DM104="Yes"),OFFSET('Sanitation Data'!$I$11,0,10*ROW('Sanitation Data'!I98)),NA())</f>
        <v>#N/A</v>
      </c>
      <c r="AY104" s="96" t="e">
        <f ca="true">+IF(AND(ISNUMBER(OFFSET('Sanitation Data'!$I$12,0,10*ROW('Sanitation Data'!I98))),'Data Summary'!DN104="Yes"),OFFSET('Sanitation Data'!$I$12,0,10*ROW('Sanitation Data'!I98)),NA())</f>
        <v>#N/A</v>
      </c>
      <c r="AZ104" s="97" t="e">
        <f ca="true">+IF(AND(ISNUMBER(OFFSET('Hygiene Data'!$D$5,0,10*ROW('Hygiene Data'!D98))),'Data Summary'!DO104="Yes"),OFFSET('Hygiene Data'!$D$5,0,10*ROW('Hygiene Data'!D98)),NA())</f>
        <v>#N/A</v>
      </c>
      <c r="BA104" s="97" t="e">
        <f ca="true">+IF(AND(ISNUMBER(OFFSET('Hygiene Data'!$D$7,0,10*ROW('Hygiene Data'!D98))),'Data Summary'!DP104="Yes"),OFFSET('Hygiene Data'!$D$7,0,10*ROW('Hygiene Data'!D98)),NA())</f>
        <v>#N/A</v>
      </c>
      <c r="BB104" s="97" t="e">
        <f ca="true">+IF(AND(ISNUMBER(OFFSET('Hygiene Data'!$D$9,0,10*ROW('Hygiene Data'!D98))),'Data Summary'!DQ104="Yes"),OFFSET('Hygiene Data'!$D$9,0,10*ROW('Hygiene Data'!D98)),NA())</f>
        <v>#N/A</v>
      </c>
      <c r="BC104" s="97" t="e">
        <f ca="true">+IF(AND(ISNUMBER(OFFSET('Hygiene Data'!$E$5,0,10*ROW('Hygiene Data'!E98))),'Data Summary'!DR104="Yes"),OFFSET('Hygiene Data'!$E$5,0,10*ROW('Hygiene Data'!E98)),NA())</f>
        <v>#N/A</v>
      </c>
      <c r="BD104" s="97" t="e">
        <f ca="true">+IF(AND(ISNUMBER(OFFSET('Hygiene Data'!$E$7,0,10*ROW('Hygiene Data'!E98))),'Data Summary'!DS104="Yes"),OFFSET('Hygiene Data'!$E$7,0,10*ROW('Hygiene Data'!E98)),NA())</f>
        <v>#N/A</v>
      </c>
      <c r="BE104" s="97" t="e">
        <f ca="true">+IF(AND(ISNUMBER(OFFSET('Hygiene Data'!$E$9,0,10*ROW('Hygiene Data'!E98))),'Data Summary'!DT104="Yes"),OFFSET('Hygiene Data'!$E$9,0,10*ROW('Hygiene Data'!E98)),NA())</f>
        <v>#N/A</v>
      </c>
      <c r="BF104" s="97" t="e">
        <f ca="true">+IF(AND(ISNUMBER(OFFSET('Hygiene Data'!$F$5,0,10*ROW('Hygiene Data'!F98))),'Data Summary'!DU104="Yes"),OFFSET('Hygiene Data'!$F$5,0,10*ROW('Hygiene Data'!F98)),NA())</f>
        <v>#N/A</v>
      </c>
      <c r="BG104" s="97" t="e">
        <f ca="true">+IF(AND(ISNUMBER(OFFSET('Hygiene Data'!$F$7,0,10*ROW('Hygiene Data'!F98))),'Data Summary'!DV104="Yes"),OFFSET('Hygiene Data'!$F$7,0,10*ROW('Hygiene Data'!F98)),NA())</f>
        <v>#N/A</v>
      </c>
      <c r="BH104" s="97" t="e">
        <f ca="true">+IF(AND(ISNUMBER(OFFSET('Hygiene Data'!$F$9,0,10*ROW('Hygiene Data'!F98))),'Data Summary'!DW104="Yes"),OFFSET('Hygiene Data'!$F$9,0,10*ROW('Hygiene Data'!F98)),NA())</f>
        <v>#N/A</v>
      </c>
      <c r="BI104" s="97" t="e">
        <f ca="true">+IF(AND(ISNUMBER(OFFSET('Hygiene Data'!$G$5,0,10*ROW('Hygiene Data'!G98))),'Data Summary'!DX104="Yes"),OFFSET('Hygiene Data'!$G$5,0,10*ROW('Hygiene Data'!G98)),NA())</f>
        <v>#N/A</v>
      </c>
      <c r="BJ104" s="97" t="e">
        <f ca="true">+IF(AND(ISNUMBER(OFFSET('Hygiene Data'!$G$7,0,10*ROW('Hygiene Data'!G98))),'Data Summary'!DY104="Yes"),OFFSET('Hygiene Data'!$G$7,0,10*ROW('Hygiene Data'!G98)),NA())</f>
        <v>#N/A</v>
      </c>
      <c r="BK104" s="97" t="e">
        <f ca="true">+IF(AND(ISNUMBER(OFFSET('Hygiene Data'!$G$9,0,10*ROW('Hygiene Data'!G98))),'Data Summary'!DZ104="Yes"),OFFSET('Hygiene Data'!$G$9,0,10*ROW('Hygiene Data'!G98)),NA())</f>
        <v>#N/A</v>
      </c>
      <c r="BL104" s="97" t="e">
        <f ca="true">+IF(AND(ISNUMBER(OFFSET('Hygiene Data'!$H$5,0,10*ROW('Hygiene Data'!H98))),'Data Summary'!EA104="Yes"),OFFSET('Hygiene Data'!$H$5,0,10*ROW('Hygiene Data'!H98)),NA())</f>
        <v>#N/A</v>
      </c>
      <c r="BM104" s="97" t="e">
        <f ca="true">+IF(AND(ISNUMBER(OFFSET('Hygiene Data'!$H$7,0,10*ROW('Hygiene Data'!H98))),'Data Summary'!EB104="Yes"),OFFSET('Hygiene Data'!$H$7,0,10*ROW('Hygiene Data'!H98)),NA())</f>
        <v>#N/A</v>
      </c>
      <c r="BN104" s="97" t="e">
        <f ca="true">+IF(AND(ISNUMBER(OFFSET('Hygiene Data'!$H$9,0,10*ROW('Hygiene Data'!H98))),'Data Summary'!EC104="Yes"),OFFSET('Hygiene Data'!$H$9,0,10*ROW('Hygiene Data'!H98)),NA())</f>
        <v>#N/A</v>
      </c>
      <c r="BO104" s="97" t="e">
        <f ca="true">+IF(AND(ISNUMBER(OFFSET('Hygiene Data'!$I$5,0,10*ROW('Hygiene Data'!I98))),'Data Summary'!ED104="Yes"),OFFSET('Hygiene Data'!$I$5,0,10*ROW('Hygiene Data'!I98)),NA())</f>
        <v>#N/A</v>
      </c>
      <c r="BP104" s="97" t="e">
        <f ca="true">+IF(AND(ISNUMBER(OFFSET('Hygiene Data'!$I$7,0,10*ROW('Hygiene Data'!I98))),'Data Summary'!EE104="Yes"),OFFSET('Hygiene Data'!$I$7,0,10*ROW('Hygiene Data'!I98)),NA())</f>
        <v>#N/A</v>
      </c>
      <c r="BQ104" s="97"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6" t="str">
        <f ca="true">+IF(ISTEXT('Data Summary'!B105),'Data Summary'!B105,"")</f>
        <v/>
      </c>
      <c r="C105" s="330" t="e">
        <f ca="true">+VALUE('Data Summary'!C105)</f>
        <v>#VALUE!</v>
      </c>
      <c r="D105" s="95" t="e">
        <f ca="true">+IF(AND(ISNUMBER(OFFSET('Water Data'!$D$4,0,10*ROW('Water Data'!D99))),'Data Summary'!BS105="Yes"),100-OFFSET('Water Data'!$D$4,0,10*ROW('Water Data'!D99)),NA())</f>
        <v>#N/A</v>
      </c>
      <c r="E105" s="95" t="e">
        <f ca="true">+IF(AND(ISNUMBER(OFFSET('Water Data'!$D$6,0,10*ROW('Water Data'!D99))),'Data Summary'!BT105="Yes"),OFFSET('Water Data'!$D$6,0,10*ROW('Water Data'!D99)),NA())</f>
        <v>#N/A</v>
      </c>
      <c r="F105" s="95" t="e">
        <f ca="true">+IF(AND(ISNUMBER(OFFSET('Water Data'!$D$9,0,10*ROW('Water Data'!D99))),'Data Summary'!BU105="Yes"),OFFSET('Water Data'!$D$9,0,10*ROW('Water Data'!D99)),NA())</f>
        <v>#N/A</v>
      </c>
      <c r="G105" s="95" t="e">
        <f ca="true">+IF(AND(ISNUMBER(OFFSET('Water Data'!$E$4,0,10*ROW('Water Data'!E99))),'Data Summary'!BV105="Yes"),100-OFFSET('Water Data'!$E$4,0,10*ROW('Water Data'!E99)),NA())</f>
        <v>#N/A</v>
      </c>
      <c r="H105" s="95" t="e">
        <f ca="true">+IF(AND(ISNUMBER(OFFSET('Water Data'!$E$6,0,10*ROW('Water Data'!E99))),'Data Summary'!BW105="Yes"),OFFSET('Water Data'!$E$6,0,10*ROW('Water Data'!E99)),NA())</f>
        <v>#N/A</v>
      </c>
      <c r="I105" s="95" t="e">
        <f ca="true">+IF(AND(ISNUMBER(OFFSET('Water Data'!$E$9,0,10*ROW('Water Data'!E99))),'Data Summary'!BX105="Yes"),OFFSET('Water Data'!$E$9,0,10*ROW('Water Data'!E99)),NA())</f>
        <v>#N/A</v>
      </c>
      <c r="J105" s="95" t="e">
        <f ca="true">+IF(AND(ISNUMBER(OFFSET('Water Data'!$F$4,0,10*ROW('Water Data'!F99))),'Data Summary'!BY105="Yes"),100-OFFSET('Water Data'!$F$4,0,10*ROW('Water Data'!F99)),NA())</f>
        <v>#N/A</v>
      </c>
      <c r="K105" s="95" t="e">
        <f ca="true">+IF(AND(ISNUMBER(OFFSET('Water Data'!$F$6,0,10*ROW('Water Data'!F99))),'Data Summary'!BZ105="Yes"),OFFSET('Water Data'!$F$6,0,10*ROW('Water Data'!F99)),NA())</f>
        <v>#N/A</v>
      </c>
      <c r="L105" s="95" t="e">
        <f ca="true">+IF(AND(ISNUMBER(OFFSET('Water Data'!$F$9,0,10*ROW('Water Data'!F99))),'Data Summary'!CA105="Yes"),OFFSET('Water Data'!$F$9,0,10*ROW('Water Data'!F99)),NA())</f>
        <v>#N/A</v>
      </c>
      <c r="M105" s="95" t="e">
        <f ca="true">+IF(AND(ISNUMBER(OFFSET('Water Data'!$G$4,0,10*ROW('Water Data'!G99))),'Data Summary'!CB105="Yes"),100-OFFSET('Water Data'!$G$4,0,10*ROW('Water Data'!G99)),NA())</f>
        <v>#N/A</v>
      </c>
      <c r="N105" s="95" t="e">
        <f ca="true">+IF(AND(ISNUMBER(OFFSET('Water Data'!$G$6,0,10*ROW('Water Data'!G99))),'Data Summary'!CC105="Yes"),OFFSET('Water Data'!$G$6,0,10*ROW('Water Data'!G99)),NA())</f>
        <v>#N/A</v>
      </c>
      <c r="O105" s="95" t="e">
        <f ca="true">+IF(AND(ISNUMBER(OFFSET('Water Data'!$G$9,0,10*ROW('Water Data'!G99))),'Data Summary'!CD105="Yes"),OFFSET('Water Data'!$G$9,0,10*ROW('Water Data'!G99)),NA())</f>
        <v>#N/A</v>
      </c>
      <c r="P105" s="95" t="e">
        <f ca="true">+IF(AND(ISNUMBER(OFFSET('Water Data'!$H$4,0,10*ROW('Water Data'!H99))),'Data Summary'!CE105="Yes"),100-OFFSET('Water Data'!$H$4,0,10*ROW('Water Data'!H99)),NA())</f>
        <v>#N/A</v>
      </c>
      <c r="Q105" s="95" t="e">
        <f ca="true">+IF(AND(ISNUMBER(OFFSET('Water Data'!$H$6,0,10*ROW('Water Data'!H99))),'Data Summary'!CF105="Yes"),OFFSET('Water Data'!$H$6,0,10*ROW('Water Data'!H99)),NA())</f>
        <v>#N/A</v>
      </c>
      <c r="R105" s="95" t="e">
        <f ca="true">+IF(AND(ISNUMBER(OFFSET('Water Data'!$H$9,0,10*ROW('Water Data'!H99))),'Data Summary'!CG105="Yes"),OFFSET('Water Data'!$H$9,0,10*ROW('Water Data'!H99)),NA())</f>
        <v>#N/A</v>
      </c>
      <c r="S105" s="95" t="e">
        <f ca="true">+IF(AND(ISNUMBER(OFFSET('Water Data'!$I$4,0,10*ROW('Water Data'!I99))),'Data Summary'!CH105="Yes"),100-OFFSET('Water Data'!$I$4,0,10*ROW('Water Data'!I99)),NA())</f>
        <v>#N/A</v>
      </c>
      <c r="T105" s="95" t="e">
        <f ca="true">+IF(AND(ISNUMBER(OFFSET('Water Data'!$I$6,0,10*ROW('Water Data'!I99))),'Data Summary'!CI105="Yes"),OFFSET('Water Data'!$I$6,0,10*ROW('Water Data'!I99)),NA())</f>
        <v>#N/A</v>
      </c>
      <c r="U105" s="95" t="e">
        <f ca="true">+IF(AND(ISNUMBER(OFFSET('Water Data'!$I$9,0,10*ROW('Water Data'!I99))),'Data Summary'!CJ105="Yes"),OFFSET('Water Data'!$I$9,0,10*ROW('Water Data'!I99)),NA())</f>
        <v>#N/A</v>
      </c>
      <c r="V105" s="96" t="e">
        <f ca="true">+IF(AND(ISNUMBER(OFFSET('Sanitation Data'!$D$4,0,10*ROW('Sanitation Data'!D99))),'Data Summary'!CK105="Yes"),100-OFFSET('Sanitation Data'!$D$4,0,10*ROW('Sanitation Data'!D99)),NA())</f>
        <v>#N/A</v>
      </c>
      <c r="W105" s="96" t="e">
        <f ca="true">+IF(AND(ISNUMBER(OFFSET('Sanitation Data'!$D$6,0,10*ROW('Sanitation Data'!D99))),'Data Summary'!CL105="Yes"),OFFSET('Sanitation Data'!$D$6,0,10*ROW('Sanitation Data'!D99)),NA())</f>
        <v>#N/A</v>
      </c>
      <c r="X105" s="96" t="e">
        <f ca="true">+IF(AND(ISNUMBER(OFFSET('Sanitation Data'!$D$10,0,10*ROW('Sanitation Data'!D99))),'Data Summary'!CM105="Yes"),OFFSET('Sanitation Data'!$D$10,0,10*ROW('Sanitation Data'!D99)),NA())</f>
        <v>#N/A</v>
      </c>
      <c r="Y105" s="96" t="e">
        <f ca="true">+IF(AND(ISNUMBER(OFFSET('Sanitation Data'!$D$11,0,10*ROW('Sanitation Data'!D99))),'Data Summary'!CN105="Yes"),OFFSET('Sanitation Data'!$D$11,0,10*ROW('Sanitation Data'!D99)),NA())</f>
        <v>#N/A</v>
      </c>
      <c r="Z105" s="96" t="e">
        <f ca="true">+IF(AND(ISNUMBER(OFFSET('Sanitation Data'!$D$12,0,10*ROW('Sanitation Data'!D99))),'Data Summary'!CO105="Yes"),OFFSET('Sanitation Data'!$D$12,0,10*ROW('Sanitation Data'!D99)),NA())</f>
        <v>#N/A</v>
      </c>
      <c r="AA105" s="96" t="e">
        <f ca="true">+IF(AND(ISNUMBER(OFFSET('Sanitation Data'!$E$4,0,10*ROW('Sanitation Data'!E99))),'Data Summary'!CP105="Yes"),100-OFFSET('Sanitation Data'!$E$4,0,10*ROW('Sanitation Data'!E99)),NA())</f>
        <v>#N/A</v>
      </c>
      <c r="AB105" s="96" t="e">
        <f ca="true">+IF(AND(ISNUMBER(OFFSET('Sanitation Data'!$E$6,0,10*ROW('Sanitation Data'!E99))),'Data Summary'!CQ105="Yes"),OFFSET('Sanitation Data'!$E$6,0,10*ROW('Sanitation Data'!E99)),NA())</f>
        <v>#N/A</v>
      </c>
      <c r="AC105" s="96" t="e">
        <f ca="true">+IF(AND(ISNUMBER(OFFSET('Sanitation Data'!$E$10,0,10*ROW('Sanitation Data'!E99))),'Data Summary'!CR105="Yes"),OFFSET('Sanitation Data'!$E$10,0,10*ROW('Sanitation Data'!E99)),NA())</f>
        <v>#N/A</v>
      </c>
      <c r="AD105" s="96" t="e">
        <f ca="true">+IF(AND(ISNUMBER(OFFSET('Sanitation Data'!$E$11,0,10*ROW('Sanitation Data'!E99))),'Data Summary'!CS105="Yes"),OFFSET('Sanitation Data'!$E$11,0,10*ROW('Sanitation Data'!E99)),NA())</f>
        <v>#N/A</v>
      </c>
      <c r="AE105" s="96" t="e">
        <f ca="true">+IF(AND(ISNUMBER(OFFSET('Sanitation Data'!$E$12,0,10*ROW('Sanitation Data'!E99))),'Data Summary'!CT105="Yes"),OFFSET('Sanitation Data'!$E$12,0,10*ROW('Sanitation Data'!E99)),NA())</f>
        <v>#N/A</v>
      </c>
      <c r="AF105" s="96" t="e">
        <f ca="true">+IF(AND(ISNUMBER(OFFSET('Sanitation Data'!$F$4,0,10*ROW('Sanitation Data'!F99))),'Data Summary'!CU105="Yes"),100-OFFSET('Sanitation Data'!$F$4,0,10*ROW('Sanitation Data'!F99)),NA())</f>
        <v>#N/A</v>
      </c>
      <c r="AG105" s="96" t="e">
        <f ca="true">+IF(AND(ISNUMBER(OFFSET('Sanitation Data'!$F$6,0,10*ROW('Sanitation Data'!F99))),'Data Summary'!CV105="Yes"),OFFSET('Sanitation Data'!$F$6,0,10*ROW('Sanitation Data'!F99)),NA())</f>
        <v>#N/A</v>
      </c>
      <c r="AH105" s="96" t="e">
        <f ca="true">+IF(AND(ISNUMBER(OFFSET('Sanitation Data'!$F$10,0,10*ROW('Sanitation Data'!F99))),'Data Summary'!CW105="Yes"),OFFSET('Sanitation Data'!$F$10,0,10*ROW('Sanitation Data'!F99)),NA())</f>
        <v>#N/A</v>
      </c>
      <c r="AI105" s="96" t="e">
        <f ca="true">+IF(AND(ISNUMBER(OFFSET('Sanitation Data'!$F$11,0,10*ROW('Sanitation Data'!F99))),'Data Summary'!CX105="Yes"),OFFSET('Sanitation Data'!$F$11,0,10*ROW('Sanitation Data'!F99)),NA())</f>
        <v>#N/A</v>
      </c>
      <c r="AJ105" s="96" t="e">
        <f ca="true">+IF(AND(ISNUMBER(OFFSET('Sanitation Data'!$F$12,0,10*ROW('Sanitation Data'!F99))),'Data Summary'!CY105="Yes"),OFFSET('Sanitation Data'!$F$12,0,10*ROW('Sanitation Data'!F99)),NA())</f>
        <v>#N/A</v>
      </c>
      <c r="AK105" s="96" t="e">
        <f ca="true">+IF(AND(ISNUMBER(OFFSET('Sanitation Data'!$G$4,0,10*ROW('Sanitation Data'!G99))),'Data Summary'!CZ105="Yes"),100-OFFSET('Sanitation Data'!$G$4,0,10*ROW('Sanitation Data'!G99)),NA())</f>
        <v>#N/A</v>
      </c>
      <c r="AL105" s="96" t="e">
        <f ca="true">+IF(AND(ISNUMBER(OFFSET('Sanitation Data'!$G$6,0,10*ROW('Sanitation Data'!G99))),'Data Summary'!DA105="Yes"),OFFSET('Sanitation Data'!$G$6,0,10*ROW('Sanitation Data'!G99)),NA())</f>
        <v>#N/A</v>
      </c>
      <c r="AM105" s="96" t="e">
        <f ca="true">+IF(AND(ISNUMBER(OFFSET('Sanitation Data'!$G$10,0,10*ROW('Sanitation Data'!G99))),'Data Summary'!DB105="Yes"),OFFSET('Sanitation Data'!$G$10,0,10*ROW('Sanitation Data'!G99)),NA())</f>
        <v>#N/A</v>
      </c>
      <c r="AN105" s="96" t="e">
        <f ca="true">+IF(AND(ISNUMBER(OFFSET('Sanitation Data'!$G$11,0,10*ROW('Sanitation Data'!G99))),'Data Summary'!DC105="Yes"),OFFSET('Sanitation Data'!$G$11,0,10*ROW('Sanitation Data'!G99)),NA())</f>
        <v>#N/A</v>
      </c>
      <c r="AO105" s="96" t="e">
        <f ca="true">+IF(AND(ISNUMBER(OFFSET('Sanitation Data'!$G$12,0,10*ROW('Sanitation Data'!G99))),'Data Summary'!DD105="Yes"),OFFSET('Sanitation Data'!$G$12,0,10*ROW('Sanitation Data'!G99)),NA())</f>
        <v>#N/A</v>
      </c>
      <c r="AP105" s="96" t="e">
        <f ca="true">+IF(AND(ISNUMBER(OFFSET('Sanitation Data'!$H$4,0,10*ROW('Sanitation Data'!H99))),'Data Summary'!DE105="Yes"),100-OFFSET('Sanitation Data'!$H$4,0,10*ROW('Sanitation Data'!H99)),NA())</f>
        <v>#N/A</v>
      </c>
      <c r="AQ105" s="96" t="e">
        <f ca="true">+IF(AND(ISNUMBER(OFFSET('Sanitation Data'!$H$6,0,10*ROW('Sanitation Data'!H99))),'Data Summary'!DF105="Yes"),OFFSET('Sanitation Data'!$H$6,0,10*ROW('Sanitation Data'!H99)),NA())</f>
        <v>#N/A</v>
      </c>
      <c r="AR105" s="96" t="e">
        <f ca="true">+IF(AND(ISNUMBER(OFFSET('Sanitation Data'!$H$10,0,10*ROW('Sanitation Data'!H99))),'Data Summary'!DG105="Yes"),OFFSET('Sanitation Data'!$H$10,0,10*ROW('Sanitation Data'!H99)),NA())</f>
        <v>#N/A</v>
      </c>
      <c r="AS105" s="96" t="e">
        <f ca="true">+IF(AND(ISNUMBER(OFFSET('Sanitation Data'!$H$11,0,10*ROW('Sanitation Data'!H99))),'Data Summary'!DH105="Yes"),OFFSET('Sanitation Data'!$H$11,0,10*ROW('Sanitation Data'!H99)),NA())</f>
        <v>#N/A</v>
      </c>
      <c r="AT105" s="96" t="e">
        <f ca="true">+IF(AND(ISNUMBER(OFFSET('Sanitation Data'!$H$12,0,10*ROW('Sanitation Data'!H99))),'Data Summary'!DI105="Yes"),OFFSET('Sanitation Data'!$H$12,0,10*ROW('Sanitation Data'!H99)),NA())</f>
        <v>#N/A</v>
      </c>
      <c r="AU105" s="96" t="e">
        <f ca="true">+IF(AND(ISNUMBER(OFFSET('Sanitation Data'!$I$4,0,10*ROW('Sanitation Data'!I99))),'Data Summary'!DJ105="Yes"),100-OFFSET('Sanitation Data'!$I$4,0,10*ROW('Sanitation Data'!I99)),NA())</f>
        <v>#N/A</v>
      </c>
      <c r="AV105" s="96" t="e">
        <f ca="true">+IF(AND(ISNUMBER(OFFSET('Sanitation Data'!$I$6,0,10*ROW('Sanitation Data'!I99))),'Data Summary'!DK105="Yes"),OFFSET('Sanitation Data'!$I$6,0,10*ROW('Sanitation Data'!I99)),NA())</f>
        <v>#N/A</v>
      </c>
      <c r="AW105" s="96" t="e">
        <f ca="true">+IF(AND(ISNUMBER(OFFSET('Sanitation Data'!$I$10,0,10*ROW('Sanitation Data'!I99))),'Data Summary'!DL105="Yes"),OFFSET('Sanitation Data'!$I$10,0,10*ROW('Sanitation Data'!I99)),NA())</f>
        <v>#N/A</v>
      </c>
      <c r="AX105" s="96" t="e">
        <f ca="true">+IF(AND(ISNUMBER(OFFSET('Sanitation Data'!$I$11,0,10*ROW('Sanitation Data'!I99))),'Data Summary'!DM105="Yes"),OFFSET('Sanitation Data'!$I$11,0,10*ROW('Sanitation Data'!I99)),NA())</f>
        <v>#N/A</v>
      </c>
      <c r="AY105" s="96" t="e">
        <f ca="true">+IF(AND(ISNUMBER(OFFSET('Sanitation Data'!$I$12,0,10*ROW('Sanitation Data'!I99))),'Data Summary'!DN105="Yes"),OFFSET('Sanitation Data'!$I$12,0,10*ROW('Sanitation Data'!I99)),NA())</f>
        <v>#N/A</v>
      </c>
      <c r="AZ105" s="97" t="e">
        <f ca="true">+IF(AND(ISNUMBER(OFFSET('Hygiene Data'!$D$5,0,10*ROW('Hygiene Data'!D99))),'Data Summary'!DO105="Yes"),OFFSET('Hygiene Data'!$D$5,0,10*ROW('Hygiene Data'!D99)),NA())</f>
        <v>#N/A</v>
      </c>
      <c r="BA105" s="97" t="e">
        <f ca="true">+IF(AND(ISNUMBER(OFFSET('Hygiene Data'!$D$7,0,10*ROW('Hygiene Data'!D99))),'Data Summary'!DP105="Yes"),OFFSET('Hygiene Data'!$D$7,0,10*ROW('Hygiene Data'!D99)),NA())</f>
        <v>#N/A</v>
      </c>
      <c r="BB105" s="97" t="e">
        <f ca="true">+IF(AND(ISNUMBER(OFFSET('Hygiene Data'!$D$9,0,10*ROW('Hygiene Data'!D99))),'Data Summary'!DQ105="Yes"),OFFSET('Hygiene Data'!$D$9,0,10*ROW('Hygiene Data'!D99)),NA())</f>
        <v>#N/A</v>
      </c>
      <c r="BC105" s="97" t="e">
        <f ca="true">+IF(AND(ISNUMBER(OFFSET('Hygiene Data'!$E$5,0,10*ROW('Hygiene Data'!E99))),'Data Summary'!DR105="Yes"),OFFSET('Hygiene Data'!$E$5,0,10*ROW('Hygiene Data'!E99)),NA())</f>
        <v>#N/A</v>
      </c>
      <c r="BD105" s="97" t="e">
        <f ca="true">+IF(AND(ISNUMBER(OFFSET('Hygiene Data'!$E$7,0,10*ROW('Hygiene Data'!E99))),'Data Summary'!DS105="Yes"),OFFSET('Hygiene Data'!$E$7,0,10*ROW('Hygiene Data'!E99)),NA())</f>
        <v>#N/A</v>
      </c>
      <c r="BE105" s="97" t="e">
        <f ca="true">+IF(AND(ISNUMBER(OFFSET('Hygiene Data'!$E$9,0,10*ROW('Hygiene Data'!E99))),'Data Summary'!DT105="Yes"),OFFSET('Hygiene Data'!$E$9,0,10*ROW('Hygiene Data'!E99)),NA())</f>
        <v>#N/A</v>
      </c>
      <c r="BF105" s="97" t="e">
        <f ca="true">+IF(AND(ISNUMBER(OFFSET('Hygiene Data'!$F$5,0,10*ROW('Hygiene Data'!F99))),'Data Summary'!DU105="Yes"),OFFSET('Hygiene Data'!$F$5,0,10*ROW('Hygiene Data'!F99)),NA())</f>
        <v>#N/A</v>
      </c>
      <c r="BG105" s="97" t="e">
        <f ca="true">+IF(AND(ISNUMBER(OFFSET('Hygiene Data'!$F$7,0,10*ROW('Hygiene Data'!F99))),'Data Summary'!DV105="Yes"),OFFSET('Hygiene Data'!$F$7,0,10*ROW('Hygiene Data'!F99)),NA())</f>
        <v>#N/A</v>
      </c>
      <c r="BH105" s="97" t="e">
        <f ca="true">+IF(AND(ISNUMBER(OFFSET('Hygiene Data'!$F$9,0,10*ROW('Hygiene Data'!F99))),'Data Summary'!DW105="Yes"),OFFSET('Hygiene Data'!$F$9,0,10*ROW('Hygiene Data'!F99)),NA())</f>
        <v>#N/A</v>
      </c>
      <c r="BI105" s="97" t="e">
        <f ca="true">+IF(AND(ISNUMBER(OFFSET('Hygiene Data'!$G$5,0,10*ROW('Hygiene Data'!G99))),'Data Summary'!DX105="Yes"),OFFSET('Hygiene Data'!$G$5,0,10*ROW('Hygiene Data'!G99)),NA())</f>
        <v>#N/A</v>
      </c>
      <c r="BJ105" s="97" t="e">
        <f ca="true">+IF(AND(ISNUMBER(OFFSET('Hygiene Data'!$G$7,0,10*ROW('Hygiene Data'!G99))),'Data Summary'!DY105="Yes"),OFFSET('Hygiene Data'!$G$7,0,10*ROW('Hygiene Data'!G99)),NA())</f>
        <v>#N/A</v>
      </c>
      <c r="BK105" s="97" t="e">
        <f ca="true">+IF(AND(ISNUMBER(OFFSET('Hygiene Data'!$G$9,0,10*ROW('Hygiene Data'!G99))),'Data Summary'!DZ105="Yes"),OFFSET('Hygiene Data'!$G$9,0,10*ROW('Hygiene Data'!G99)),NA())</f>
        <v>#N/A</v>
      </c>
      <c r="BL105" s="97" t="e">
        <f ca="true">+IF(AND(ISNUMBER(OFFSET('Hygiene Data'!$H$5,0,10*ROW('Hygiene Data'!H99))),'Data Summary'!EA105="Yes"),OFFSET('Hygiene Data'!$H$5,0,10*ROW('Hygiene Data'!H99)),NA())</f>
        <v>#N/A</v>
      </c>
      <c r="BM105" s="97" t="e">
        <f ca="true">+IF(AND(ISNUMBER(OFFSET('Hygiene Data'!$H$7,0,10*ROW('Hygiene Data'!H99))),'Data Summary'!EB105="Yes"),OFFSET('Hygiene Data'!$H$7,0,10*ROW('Hygiene Data'!H99)),NA())</f>
        <v>#N/A</v>
      </c>
      <c r="BN105" s="97" t="e">
        <f ca="true">+IF(AND(ISNUMBER(OFFSET('Hygiene Data'!$H$9,0,10*ROW('Hygiene Data'!H99))),'Data Summary'!EC105="Yes"),OFFSET('Hygiene Data'!$H$9,0,10*ROW('Hygiene Data'!H99)),NA())</f>
        <v>#N/A</v>
      </c>
      <c r="BO105" s="97" t="e">
        <f ca="true">+IF(AND(ISNUMBER(OFFSET('Hygiene Data'!$I$5,0,10*ROW('Hygiene Data'!I99))),'Data Summary'!ED105="Yes"),OFFSET('Hygiene Data'!$I$5,0,10*ROW('Hygiene Data'!I99)),NA())</f>
        <v>#N/A</v>
      </c>
      <c r="BP105" s="97" t="e">
        <f ca="true">+IF(AND(ISNUMBER(OFFSET('Hygiene Data'!$I$7,0,10*ROW('Hygiene Data'!I99))),'Data Summary'!EE105="Yes"),OFFSET('Hygiene Data'!$I$7,0,10*ROW('Hygiene Data'!I99)),NA())</f>
        <v>#N/A</v>
      </c>
      <c r="BQ105" s="97"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6" t="str">
        <f ca="true">+IF(ISTEXT('Data Summary'!B106),'Data Summary'!B106,"")</f>
        <v/>
      </c>
      <c r="C106" s="330" t="e">
        <f ca="true">+VALUE('Data Summary'!C106)</f>
        <v>#VALUE!</v>
      </c>
      <c r="D106" s="95" t="e">
        <f ca="true">+IF(AND(ISNUMBER(OFFSET('Water Data'!$D$4,0,10*ROW('Water Data'!D100))),'Data Summary'!BS106="Yes"),100-OFFSET('Water Data'!$D$4,0,10*ROW('Water Data'!D100)),NA())</f>
        <v>#N/A</v>
      </c>
      <c r="E106" s="95" t="e">
        <f ca="true">+IF(AND(ISNUMBER(OFFSET('Water Data'!$D$6,0,10*ROW('Water Data'!D100))),'Data Summary'!BT106="Yes"),OFFSET('Water Data'!$D$6,0,10*ROW('Water Data'!D100)),NA())</f>
        <v>#N/A</v>
      </c>
      <c r="F106" s="95" t="e">
        <f ca="true">+IF(AND(ISNUMBER(OFFSET('Water Data'!$D$9,0,10*ROW('Water Data'!D100))),'Data Summary'!BU106="Yes"),OFFSET('Water Data'!$D$9,0,10*ROW('Water Data'!D100)),NA())</f>
        <v>#N/A</v>
      </c>
      <c r="G106" s="95" t="e">
        <f ca="true">+IF(AND(ISNUMBER(OFFSET('Water Data'!$E$4,0,10*ROW('Water Data'!E100))),'Data Summary'!BV106="Yes"),100-OFFSET('Water Data'!$E$4,0,10*ROW('Water Data'!E100)),NA())</f>
        <v>#N/A</v>
      </c>
      <c r="H106" s="95" t="e">
        <f ca="true">+IF(AND(ISNUMBER(OFFSET('Water Data'!$E$6,0,10*ROW('Water Data'!E100))),'Data Summary'!BW106="Yes"),OFFSET('Water Data'!$E$6,0,10*ROW('Water Data'!E100)),NA())</f>
        <v>#N/A</v>
      </c>
      <c r="I106" s="95" t="e">
        <f ca="true">+IF(AND(ISNUMBER(OFFSET('Water Data'!$E$9,0,10*ROW('Water Data'!E100))),'Data Summary'!BX106="Yes"),OFFSET('Water Data'!$E$9,0,10*ROW('Water Data'!E100)),NA())</f>
        <v>#N/A</v>
      </c>
      <c r="J106" s="95" t="e">
        <f ca="true">+IF(AND(ISNUMBER(OFFSET('Water Data'!$F$4,0,10*ROW('Water Data'!F100))),'Data Summary'!BY106="Yes"),100-OFFSET('Water Data'!$F$4,0,10*ROW('Water Data'!F100)),NA())</f>
        <v>#N/A</v>
      </c>
      <c r="K106" s="95" t="e">
        <f ca="true">+IF(AND(ISNUMBER(OFFSET('Water Data'!$F$6,0,10*ROW('Water Data'!F100))),'Data Summary'!BZ106="Yes"),OFFSET('Water Data'!$F$6,0,10*ROW('Water Data'!F100)),NA())</f>
        <v>#N/A</v>
      </c>
      <c r="L106" s="95" t="e">
        <f ca="true">+IF(AND(ISNUMBER(OFFSET('Water Data'!$F$9,0,10*ROW('Water Data'!F100))),'Data Summary'!CA106="Yes"),OFFSET('Water Data'!$F$9,0,10*ROW('Water Data'!F100)),NA())</f>
        <v>#N/A</v>
      </c>
      <c r="M106" s="95" t="e">
        <f ca="true">+IF(AND(ISNUMBER(OFFSET('Water Data'!$G$4,0,10*ROW('Water Data'!G100))),'Data Summary'!CB106="Yes"),100-OFFSET('Water Data'!$G$4,0,10*ROW('Water Data'!G100)),NA())</f>
        <v>#N/A</v>
      </c>
      <c r="N106" s="95" t="e">
        <f ca="true">+IF(AND(ISNUMBER(OFFSET('Water Data'!$G$6,0,10*ROW('Water Data'!G100))),'Data Summary'!CC106="Yes"),OFFSET('Water Data'!$G$6,0,10*ROW('Water Data'!G100)),NA())</f>
        <v>#N/A</v>
      </c>
      <c r="O106" s="95" t="e">
        <f ca="true">+IF(AND(ISNUMBER(OFFSET('Water Data'!$G$9,0,10*ROW('Water Data'!G100))),'Data Summary'!CD106="Yes"),OFFSET('Water Data'!$G$9,0,10*ROW('Water Data'!G100)),NA())</f>
        <v>#N/A</v>
      </c>
      <c r="P106" s="95" t="e">
        <f ca="true">+IF(AND(ISNUMBER(OFFSET('Water Data'!$H$4,0,10*ROW('Water Data'!H100))),'Data Summary'!CE106="Yes"),100-OFFSET('Water Data'!$H$4,0,10*ROW('Water Data'!H100)),NA())</f>
        <v>#N/A</v>
      </c>
      <c r="Q106" s="95" t="e">
        <f ca="true">+IF(AND(ISNUMBER(OFFSET('Water Data'!$H$6,0,10*ROW('Water Data'!H100))),'Data Summary'!CF106="Yes"),OFFSET('Water Data'!$H$6,0,10*ROW('Water Data'!H100)),NA())</f>
        <v>#N/A</v>
      </c>
      <c r="R106" s="95" t="e">
        <f ca="true">+IF(AND(ISNUMBER(OFFSET('Water Data'!$H$9,0,10*ROW('Water Data'!H100))),'Data Summary'!CG106="Yes"),OFFSET('Water Data'!$H$9,0,10*ROW('Water Data'!H100)),NA())</f>
        <v>#N/A</v>
      </c>
      <c r="S106" s="95" t="e">
        <f ca="true">+IF(AND(ISNUMBER(OFFSET('Water Data'!$I$4,0,10*ROW('Water Data'!I100))),'Data Summary'!CH106="Yes"),100-OFFSET('Water Data'!$I$4,0,10*ROW('Water Data'!I100)),NA())</f>
        <v>#N/A</v>
      </c>
      <c r="T106" s="95" t="e">
        <f ca="true">+IF(AND(ISNUMBER(OFFSET('Water Data'!$I$6,0,10*ROW('Water Data'!I100))),'Data Summary'!CI106="Yes"),OFFSET('Water Data'!$I$6,0,10*ROW('Water Data'!I100)),NA())</f>
        <v>#N/A</v>
      </c>
      <c r="U106" s="95" t="e">
        <f ca="true">+IF(AND(ISNUMBER(OFFSET('Water Data'!$I$9,0,10*ROW('Water Data'!I100))),'Data Summary'!CJ106="Yes"),OFFSET('Water Data'!$I$9,0,10*ROW('Water Data'!I100)),NA())</f>
        <v>#N/A</v>
      </c>
      <c r="V106" s="96" t="e">
        <f ca="true">+IF(AND(ISNUMBER(OFFSET('Sanitation Data'!$D$4,0,10*ROW('Sanitation Data'!D100))),'Data Summary'!CK106="Yes"),100-OFFSET('Sanitation Data'!$D$4,0,10*ROW('Sanitation Data'!D100)),NA())</f>
        <v>#N/A</v>
      </c>
      <c r="W106" s="96" t="e">
        <f ca="true">+IF(AND(ISNUMBER(OFFSET('Sanitation Data'!$D$6,0,10*ROW('Sanitation Data'!D100))),'Data Summary'!CL106="Yes"),OFFSET('Sanitation Data'!$D$6,0,10*ROW('Sanitation Data'!D100)),NA())</f>
        <v>#N/A</v>
      </c>
      <c r="X106" s="96" t="e">
        <f ca="true">+IF(AND(ISNUMBER(OFFSET('Sanitation Data'!$D$10,0,10*ROW('Sanitation Data'!D100))),'Data Summary'!CM106="Yes"),OFFSET('Sanitation Data'!$D$10,0,10*ROW('Sanitation Data'!D100)),NA())</f>
        <v>#N/A</v>
      </c>
      <c r="Y106" s="96" t="e">
        <f ca="true">+IF(AND(ISNUMBER(OFFSET('Sanitation Data'!$D$11,0,10*ROW('Sanitation Data'!D100))),'Data Summary'!CN106="Yes"),OFFSET('Sanitation Data'!$D$11,0,10*ROW('Sanitation Data'!D100)),NA())</f>
        <v>#N/A</v>
      </c>
      <c r="Z106" s="96" t="e">
        <f ca="true">+IF(AND(ISNUMBER(OFFSET('Sanitation Data'!$D$12,0,10*ROW('Sanitation Data'!D100))),'Data Summary'!CO106="Yes"),OFFSET('Sanitation Data'!$D$12,0,10*ROW('Sanitation Data'!D100)),NA())</f>
        <v>#N/A</v>
      </c>
      <c r="AA106" s="96" t="e">
        <f ca="true">+IF(AND(ISNUMBER(OFFSET('Sanitation Data'!$E$4,0,10*ROW('Sanitation Data'!E100))),'Data Summary'!CP106="Yes"),100-OFFSET('Sanitation Data'!$E$4,0,10*ROW('Sanitation Data'!E100)),NA())</f>
        <v>#N/A</v>
      </c>
      <c r="AB106" s="96" t="e">
        <f ca="true">+IF(AND(ISNUMBER(OFFSET('Sanitation Data'!$E$6,0,10*ROW('Sanitation Data'!E100))),'Data Summary'!CQ106="Yes"),OFFSET('Sanitation Data'!$E$6,0,10*ROW('Sanitation Data'!E100)),NA())</f>
        <v>#N/A</v>
      </c>
      <c r="AC106" s="96" t="e">
        <f ca="true">+IF(AND(ISNUMBER(OFFSET('Sanitation Data'!$E$10,0,10*ROW('Sanitation Data'!E100))),'Data Summary'!CR106="Yes"),OFFSET('Sanitation Data'!$E$10,0,10*ROW('Sanitation Data'!E100)),NA())</f>
        <v>#N/A</v>
      </c>
      <c r="AD106" s="96" t="e">
        <f ca="true">+IF(AND(ISNUMBER(OFFSET('Sanitation Data'!$E$11,0,10*ROW('Sanitation Data'!E100))),'Data Summary'!CS106="Yes"),OFFSET('Sanitation Data'!$E$11,0,10*ROW('Sanitation Data'!E100)),NA())</f>
        <v>#N/A</v>
      </c>
      <c r="AE106" s="96" t="e">
        <f ca="true">+IF(AND(ISNUMBER(OFFSET('Sanitation Data'!$E$12,0,10*ROW('Sanitation Data'!E100))),'Data Summary'!CT106="Yes"),OFFSET('Sanitation Data'!$E$12,0,10*ROW('Sanitation Data'!E100)),NA())</f>
        <v>#N/A</v>
      </c>
      <c r="AF106" s="96" t="e">
        <f ca="true">+IF(AND(ISNUMBER(OFFSET('Sanitation Data'!$F$4,0,10*ROW('Sanitation Data'!F100))),'Data Summary'!CU106="Yes"),100-OFFSET('Sanitation Data'!$F$4,0,10*ROW('Sanitation Data'!F100)),NA())</f>
        <v>#N/A</v>
      </c>
      <c r="AG106" s="96" t="e">
        <f ca="true">+IF(AND(ISNUMBER(OFFSET('Sanitation Data'!$F$6,0,10*ROW('Sanitation Data'!F100))),'Data Summary'!CV106="Yes"),OFFSET('Sanitation Data'!$F$6,0,10*ROW('Sanitation Data'!F100)),NA())</f>
        <v>#N/A</v>
      </c>
      <c r="AH106" s="96" t="e">
        <f ca="true">+IF(AND(ISNUMBER(OFFSET('Sanitation Data'!$F$10,0,10*ROW('Sanitation Data'!F100))),'Data Summary'!CW106="Yes"),OFFSET('Sanitation Data'!$F$10,0,10*ROW('Sanitation Data'!F100)),NA())</f>
        <v>#N/A</v>
      </c>
      <c r="AI106" s="96" t="e">
        <f ca="true">+IF(AND(ISNUMBER(OFFSET('Sanitation Data'!$F$11,0,10*ROW('Sanitation Data'!F100))),'Data Summary'!CX106="Yes"),OFFSET('Sanitation Data'!$F$11,0,10*ROW('Sanitation Data'!F100)),NA())</f>
        <v>#N/A</v>
      </c>
      <c r="AJ106" s="96" t="e">
        <f ca="true">+IF(AND(ISNUMBER(OFFSET('Sanitation Data'!$F$12,0,10*ROW('Sanitation Data'!F100))),'Data Summary'!CY106="Yes"),OFFSET('Sanitation Data'!$F$12,0,10*ROW('Sanitation Data'!F100)),NA())</f>
        <v>#N/A</v>
      </c>
      <c r="AK106" s="96" t="e">
        <f ca="true">+IF(AND(ISNUMBER(OFFSET('Sanitation Data'!$G$4,0,10*ROW('Sanitation Data'!G100))),'Data Summary'!CZ106="Yes"),100-OFFSET('Sanitation Data'!$G$4,0,10*ROW('Sanitation Data'!G100)),NA())</f>
        <v>#N/A</v>
      </c>
      <c r="AL106" s="96" t="e">
        <f ca="true">+IF(AND(ISNUMBER(OFFSET('Sanitation Data'!$G$6,0,10*ROW('Sanitation Data'!G100))),'Data Summary'!DA106="Yes"),OFFSET('Sanitation Data'!$G$6,0,10*ROW('Sanitation Data'!G100)),NA())</f>
        <v>#N/A</v>
      </c>
      <c r="AM106" s="96" t="e">
        <f ca="true">+IF(AND(ISNUMBER(OFFSET('Sanitation Data'!$G$10,0,10*ROW('Sanitation Data'!G100))),'Data Summary'!DB106="Yes"),OFFSET('Sanitation Data'!$G$10,0,10*ROW('Sanitation Data'!G100)),NA())</f>
        <v>#N/A</v>
      </c>
      <c r="AN106" s="96" t="e">
        <f ca="true">+IF(AND(ISNUMBER(OFFSET('Sanitation Data'!$G$11,0,10*ROW('Sanitation Data'!G100))),'Data Summary'!DC106="Yes"),OFFSET('Sanitation Data'!$G$11,0,10*ROW('Sanitation Data'!G100)),NA())</f>
        <v>#N/A</v>
      </c>
      <c r="AO106" s="96" t="e">
        <f ca="true">+IF(AND(ISNUMBER(OFFSET('Sanitation Data'!$G$12,0,10*ROW('Sanitation Data'!G100))),'Data Summary'!DD106="Yes"),OFFSET('Sanitation Data'!$G$12,0,10*ROW('Sanitation Data'!G100)),NA())</f>
        <v>#N/A</v>
      </c>
      <c r="AP106" s="96" t="e">
        <f ca="true">+IF(AND(ISNUMBER(OFFSET('Sanitation Data'!$H$4,0,10*ROW('Sanitation Data'!H100))),'Data Summary'!DE106="Yes"),100-OFFSET('Sanitation Data'!$H$4,0,10*ROW('Sanitation Data'!H100)),NA())</f>
        <v>#N/A</v>
      </c>
      <c r="AQ106" s="96" t="e">
        <f ca="true">+IF(AND(ISNUMBER(OFFSET('Sanitation Data'!$H$6,0,10*ROW('Sanitation Data'!H100))),'Data Summary'!DF106="Yes"),OFFSET('Sanitation Data'!$H$6,0,10*ROW('Sanitation Data'!H100)),NA())</f>
        <v>#N/A</v>
      </c>
      <c r="AR106" s="96" t="e">
        <f ca="true">+IF(AND(ISNUMBER(OFFSET('Sanitation Data'!$H$10,0,10*ROW('Sanitation Data'!H100))),'Data Summary'!DG106="Yes"),OFFSET('Sanitation Data'!$H$10,0,10*ROW('Sanitation Data'!H100)),NA())</f>
        <v>#N/A</v>
      </c>
      <c r="AS106" s="96" t="e">
        <f ca="true">+IF(AND(ISNUMBER(OFFSET('Sanitation Data'!$H$11,0,10*ROW('Sanitation Data'!H100))),'Data Summary'!DH106="Yes"),OFFSET('Sanitation Data'!$H$11,0,10*ROW('Sanitation Data'!H100)),NA())</f>
        <v>#N/A</v>
      </c>
      <c r="AT106" s="96" t="e">
        <f ca="true">+IF(AND(ISNUMBER(OFFSET('Sanitation Data'!$H$12,0,10*ROW('Sanitation Data'!H100))),'Data Summary'!DI106="Yes"),OFFSET('Sanitation Data'!$H$12,0,10*ROW('Sanitation Data'!H100)),NA())</f>
        <v>#N/A</v>
      </c>
      <c r="AU106" s="96" t="e">
        <f ca="true">+IF(AND(ISNUMBER(OFFSET('Sanitation Data'!$I$4,0,10*ROW('Sanitation Data'!I100))),'Data Summary'!DJ106="Yes"),100-OFFSET('Sanitation Data'!$I$4,0,10*ROW('Sanitation Data'!I100)),NA())</f>
        <v>#N/A</v>
      </c>
      <c r="AV106" s="96" t="e">
        <f ca="true">+IF(AND(ISNUMBER(OFFSET('Sanitation Data'!$I$6,0,10*ROW('Sanitation Data'!I100))),'Data Summary'!DK106="Yes"),OFFSET('Sanitation Data'!$I$6,0,10*ROW('Sanitation Data'!I100)),NA())</f>
        <v>#N/A</v>
      </c>
      <c r="AW106" s="96" t="e">
        <f ca="true">+IF(AND(ISNUMBER(OFFSET('Sanitation Data'!$I$10,0,10*ROW('Sanitation Data'!I100))),'Data Summary'!DL106="Yes"),OFFSET('Sanitation Data'!$I$10,0,10*ROW('Sanitation Data'!I100)),NA())</f>
        <v>#N/A</v>
      </c>
      <c r="AX106" s="96" t="e">
        <f ca="true">+IF(AND(ISNUMBER(OFFSET('Sanitation Data'!$I$11,0,10*ROW('Sanitation Data'!I100))),'Data Summary'!DM106="Yes"),OFFSET('Sanitation Data'!$I$11,0,10*ROW('Sanitation Data'!I100)),NA())</f>
        <v>#N/A</v>
      </c>
      <c r="AY106" s="96" t="e">
        <f ca="true">+IF(AND(ISNUMBER(OFFSET('Sanitation Data'!$I$12,0,10*ROW('Sanitation Data'!I100))),'Data Summary'!DN106="Yes"),OFFSET('Sanitation Data'!$I$12,0,10*ROW('Sanitation Data'!I100)),NA())</f>
        <v>#N/A</v>
      </c>
      <c r="AZ106" s="97" t="e">
        <f ca="true">+IF(AND(ISNUMBER(OFFSET('Hygiene Data'!$D$5,0,10*ROW('Hygiene Data'!D100))),'Data Summary'!DO106="Yes"),OFFSET('Hygiene Data'!$D$5,0,10*ROW('Hygiene Data'!D100)),NA())</f>
        <v>#N/A</v>
      </c>
      <c r="BA106" s="97" t="e">
        <f ca="true">+IF(AND(ISNUMBER(OFFSET('Hygiene Data'!$D$7,0,10*ROW('Hygiene Data'!D100))),'Data Summary'!DP106="Yes"),OFFSET('Hygiene Data'!$D$7,0,10*ROW('Hygiene Data'!D100)),NA())</f>
        <v>#N/A</v>
      </c>
      <c r="BB106" s="97" t="e">
        <f ca="true">+IF(AND(ISNUMBER(OFFSET('Hygiene Data'!$D$9,0,10*ROW('Hygiene Data'!D100))),'Data Summary'!DQ106="Yes"),OFFSET('Hygiene Data'!$D$9,0,10*ROW('Hygiene Data'!D100)),NA())</f>
        <v>#N/A</v>
      </c>
      <c r="BC106" s="97" t="e">
        <f ca="true">+IF(AND(ISNUMBER(OFFSET('Hygiene Data'!$E$5,0,10*ROW('Hygiene Data'!E100))),'Data Summary'!DR106="Yes"),OFFSET('Hygiene Data'!$E$5,0,10*ROW('Hygiene Data'!E100)),NA())</f>
        <v>#N/A</v>
      </c>
      <c r="BD106" s="97" t="e">
        <f ca="true">+IF(AND(ISNUMBER(OFFSET('Hygiene Data'!$E$7,0,10*ROW('Hygiene Data'!E100))),'Data Summary'!DS106="Yes"),OFFSET('Hygiene Data'!$E$7,0,10*ROW('Hygiene Data'!E100)),NA())</f>
        <v>#N/A</v>
      </c>
      <c r="BE106" s="97" t="e">
        <f ca="true">+IF(AND(ISNUMBER(OFFSET('Hygiene Data'!$E$9,0,10*ROW('Hygiene Data'!E100))),'Data Summary'!DT106="Yes"),OFFSET('Hygiene Data'!$E$9,0,10*ROW('Hygiene Data'!E100)),NA())</f>
        <v>#N/A</v>
      </c>
      <c r="BF106" s="97" t="e">
        <f ca="true">+IF(AND(ISNUMBER(OFFSET('Hygiene Data'!$F$5,0,10*ROW('Hygiene Data'!F100))),'Data Summary'!DU106="Yes"),OFFSET('Hygiene Data'!$F$5,0,10*ROW('Hygiene Data'!F100)),NA())</f>
        <v>#N/A</v>
      </c>
      <c r="BG106" s="97" t="e">
        <f ca="true">+IF(AND(ISNUMBER(OFFSET('Hygiene Data'!$F$7,0,10*ROW('Hygiene Data'!F100))),'Data Summary'!DV106="Yes"),OFFSET('Hygiene Data'!$F$7,0,10*ROW('Hygiene Data'!F100)),NA())</f>
        <v>#N/A</v>
      </c>
      <c r="BH106" s="97" t="e">
        <f ca="true">+IF(AND(ISNUMBER(OFFSET('Hygiene Data'!$F$9,0,10*ROW('Hygiene Data'!F100))),'Data Summary'!DW106="Yes"),OFFSET('Hygiene Data'!$F$9,0,10*ROW('Hygiene Data'!F100)),NA())</f>
        <v>#N/A</v>
      </c>
      <c r="BI106" s="97" t="e">
        <f ca="true">+IF(AND(ISNUMBER(OFFSET('Hygiene Data'!$G$5,0,10*ROW('Hygiene Data'!G100))),'Data Summary'!DX106="Yes"),OFFSET('Hygiene Data'!$G$5,0,10*ROW('Hygiene Data'!G100)),NA())</f>
        <v>#N/A</v>
      </c>
      <c r="BJ106" s="97" t="e">
        <f ca="true">+IF(AND(ISNUMBER(OFFSET('Hygiene Data'!$G$7,0,10*ROW('Hygiene Data'!G100))),'Data Summary'!DY106="Yes"),OFFSET('Hygiene Data'!$G$7,0,10*ROW('Hygiene Data'!G100)),NA())</f>
        <v>#N/A</v>
      </c>
      <c r="BK106" s="97" t="e">
        <f ca="true">+IF(AND(ISNUMBER(OFFSET('Hygiene Data'!$G$9,0,10*ROW('Hygiene Data'!G100))),'Data Summary'!DZ106="Yes"),OFFSET('Hygiene Data'!$G$9,0,10*ROW('Hygiene Data'!G100)),NA())</f>
        <v>#N/A</v>
      </c>
      <c r="BL106" s="97" t="e">
        <f ca="true">+IF(AND(ISNUMBER(OFFSET('Hygiene Data'!$H$5,0,10*ROW('Hygiene Data'!H100))),'Data Summary'!EA106="Yes"),OFFSET('Hygiene Data'!$H$5,0,10*ROW('Hygiene Data'!H100)),NA())</f>
        <v>#N/A</v>
      </c>
      <c r="BM106" s="97" t="e">
        <f ca="true">+IF(AND(ISNUMBER(OFFSET('Hygiene Data'!$H$7,0,10*ROW('Hygiene Data'!H100))),'Data Summary'!EB106="Yes"),OFFSET('Hygiene Data'!$H$7,0,10*ROW('Hygiene Data'!H100)),NA())</f>
        <v>#N/A</v>
      </c>
      <c r="BN106" s="97" t="e">
        <f ca="true">+IF(AND(ISNUMBER(OFFSET('Hygiene Data'!$H$9,0,10*ROW('Hygiene Data'!H100))),'Data Summary'!EC106="Yes"),OFFSET('Hygiene Data'!$H$9,0,10*ROW('Hygiene Data'!H100)),NA())</f>
        <v>#N/A</v>
      </c>
      <c r="BO106" s="97" t="e">
        <f ca="true">+IF(AND(ISNUMBER(OFFSET('Hygiene Data'!$I$5,0,10*ROW('Hygiene Data'!I100))),'Data Summary'!ED106="Yes"),OFFSET('Hygiene Data'!$I$5,0,10*ROW('Hygiene Data'!I100)),NA())</f>
        <v>#N/A</v>
      </c>
      <c r="BP106" s="97" t="e">
        <f ca="true">+IF(AND(ISNUMBER(OFFSET('Hygiene Data'!$I$7,0,10*ROW('Hygiene Data'!I100))),'Data Summary'!EE106="Yes"),OFFSET('Hygiene Data'!$I$7,0,10*ROW('Hygiene Data'!I100)),NA())</f>
        <v>#N/A</v>
      </c>
      <c r="BQ106" s="97"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6" t="str">
        <f ca="true">+IF(ISTEXT('Data Summary'!B107),'Data Summary'!B107,"")</f>
        <v/>
      </c>
      <c r="C107" s="330" t="e">
        <f ca="true">+VALUE('Data Summary'!C107)</f>
        <v>#VALUE!</v>
      </c>
      <c r="D107" s="95" t="e">
        <f ca="true">+IF(AND(ISNUMBER(OFFSET('Water Data'!$D$4,0,10*ROW('Water Data'!D101))),'Data Summary'!BS107="Yes"),100-OFFSET('Water Data'!$D$4,0,10*ROW('Water Data'!D101)),NA())</f>
        <v>#N/A</v>
      </c>
      <c r="E107" s="95" t="e">
        <f ca="true">+IF(AND(ISNUMBER(OFFSET('Water Data'!$D$6,0,10*ROW('Water Data'!D101))),'Data Summary'!BT107="Yes"),OFFSET('Water Data'!$D$6,0,10*ROW('Water Data'!D101)),NA())</f>
        <v>#N/A</v>
      </c>
      <c r="F107" s="95" t="e">
        <f ca="true">+IF(AND(ISNUMBER(OFFSET('Water Data'!$D$9,0,10*ROW('Water Data'!D101))),'Data Summary'!BU107="Yes"),OFFSET('Water Data'!$D$9,0,10*ROW('Water Data'!D101)),NA())</f>
        <v>#N/A</v>
      </c>
      <c r="G107" s="95" t="e">
        <f ca="true">+IF(AND(ISNUMBER(OFFSET('Water Data'!$E$4,0,10*ROW('Water Data'!E101))),'Data Summary'!BV107="Yes"),100-OFFSET('Water Data'!$E$4,0,10*ROW('Water Data'!E101)),NA())</f>
        <v>#N/A</v>
      </c>
      <c r="H107" s="95" t="e">
        <f ca="true">+IF(AND(ISNUMBER(OFFSET('Water Data'!$E$6,0,10*ROW('Water Data'!E101))),'Data Summary'!BW107="Yes"),OFFSET('Water Data'!$E$6,0,10*ROW('Water Data'!E101)),NA())</f>
        <v>#N/A</v>
      </c>
      <c r="I107" s="95" t="e">
        <f ca="true">+IF(AND(ISNUMBER(OFFSET('Water Data'!$E$9,0,10*ROW('Water Data'!E101))),'Data Summary'!BX107="Yes"),OFFSET('Water Data'!$E$9,0,10*ROW('Water Data'!E101)),NA())</f>
        <v>#N/A</v>
      </c>
      <c r="J107" s="95" t="e">
        <f ca="true">+IF(AND(ISNUMBER(OFFSET('Water Data'!$F$4,0,10*ROW('Water Data'!F101))),'Data Summary'!BY107="Yes"),100-OFFSET('Water Data'!$F$4,0,10*ROW('Water Data'!F101)),NA())</f>
        <v>#N/A</v>
      </c>
      <c r="K107" s="95" t="e">
        <f ca="true">+IF(AND(ISNUMBER(OFFSET('Water Data'!$F$6,0,10*ROW('Water Data'!F101))),'Data Summary'!BZ107="Yes"),OFFSET('Water Data'!$F$6,0,10*ROW('Water Data'!F101)),NA())</f>
        <v>#N/A</v>
      </c>
      <c r="L107" s="95" t="e">
        <f ca="true">+IF(AND(ISNUMBER(OFFSET('Water Data'!$F$9,0,10*ROW('Water Data'!F101))),'Data Summary'!CA107="Yes"),OFFSET('Water Data'!$F$9,0,10*ROW('Water Data'!F101)),NA())</f>
        <v>#N/A</v>
      </c>
      <c r="M107" s="95" t="e">
        <f ca="true">+IF(AND(ISNUMBER(OFFSET('Water Data'!$G$4,0,10*ROW('Water Data'!G101))),'Data Summary'!CB107="Yes"),100-OFFSET('Water Data'!$G$4,0,10*ROW('Water Data'!G101)),NA())</f>
        <v>#N/A</v>
      </c>
      <c r="N107" s="95" t="e">
        <f ca="true">+IF(AND(ISNUMBER(OFFSET('Water Data'!$G$6,0,10*ROW('Water Data'!G101))),'Data Summary'!CC107="Yes"),OFFSET('Water Data'!$G$6,0,10*ROW('Water Data'!G101)),NA())</f>
        <v>#N/A</v>
      </c>
      <c r="O107" s="95" t="e">
        <f ca="true">+IF(AND(ISNUMBER(OFFSET('Water Data'!$G$9,0,10*ROW('Water Data'!G101))),'Data Summary'!CD107="Yes"),OFFSET('Water Data'!$G$9,0,10*ROW('Water Data'!G101)),NA())</f>
        <v>#N/A</v>
      </c>
      <c r="P107" s="95" t="e">
        <f ca="true">+IF(AND(ISNUMBER(OFFSET('Water Data'!$H$4,0,10*ROW('Water Data'!H101))),'Data Summary'!CE107="Yes"),100-OFFSET('Water Data'!$H$4,0,10*ROW('Water Data'!H101)),NA())</f>
        <v>#N/A</v>
      </c>
      <c r="Q107" s="95" t="e">
        <f ca="true">+IF(AND(ISNUMBER(OFFSET('Water Data'!$H$6,0,10*ROW('Water Data'!H101))),'Data Summary'!CF107="Yes"),OFFSET('Water Data'!$H$6,0,10*ROW('Water Data'!H101)),NA())</f>
        <v>#N/A</v>
      </c>
      <c r="R107" s="95" t="e">
        <f ca="true">+IF(AND(ISNUMBER(OFFSET('Water Data'!$H$9,0,10*ROW('Water Data'!H101))),'Data Summary'!CG107="Yes"),OFFSET('Water Data'!$H$9,0,10*ROW('Water Data'!H101)),NA())</f>
        <v>#N/A</v>
      </c>
      <c r="S107" s="95" t="e">
        <f ca="true">+IF(AND(ISNUMBER(OFFSET('Water Data'!$I$4,0,10*ROW('Water Data'!I101))),'Data Summary'!CH107="Yes"),100-OFFSET('Water Data'!$I$4,0,10*ROW('Water Data'!I101)),NA())</f>
        <v>#N/A</v>
      </c>
      <c r="T107" s="95" t="e">
        <f ca="true">+IF(AND(ISNUMBER(OFFSET('Water Data'!$I$6,0,10*ROW('Water Data'!I101))),'Data Summary'!CI107="Yes"),OFFSET('Water Data'!$I$6,0,10*ROW('Water Data'!I101)),NA())</f>
        <v>#N/A</v>
      </c>
      <c r="U107" s="95" t="e">
        <f ca="true">+IF(AND(ISNUMBER(OFFSET('Water Data'!$I$9,0,10*ROW('Water Data'!I101))),'Data Summary'!CJ107="Yes"),OFFSET('Water Data'!$I$9,0,10*ROW('Water Data'!I101)),NA())</f>
        <v>#N/A</v>
      </c>
      <c r="V107" s="96" t="e">
        <f ca="true">+IF(AND(ISNUMBER(OFFSET('Sanitation Data'!$D$4,0,10*ROW('Sanitation Data'!D101))),'Data Summary'!CK107="Yes"),100-OFFSET('Sanitation Data'!$D$4,0,10*ROW('Sanitation Data'!D101)),NA())</f>
        <v>#N/A</v>
      </c>
      <c r="W107" s="96" t="e">
        <f ca="true">+IF(AND(ISNUMBER(OFFSET('Sanitation Data'!$D$6,0,10*ROW('Sanitation Data'!D101))),'Data Summary'!CL107="Yes"),OFFSET('Sanitation Data'!$D$6,0,10*ROW('Sanitation Data'!D101)),NA())</f>
        <v>#N/A</v>
      </c>
      <c r="X107" s="96" t="e">
        <f ca="true">+IF(AND(ISNUMBER(OFFSET('Sanitation Data'!$D$10,0,10*ROW('Sanitation Data'!D101))),'Data Summary'!CM107="Yes"),OFFSET('Sanitation Data'!$D$10,0,10*ROW('Sanitation Data'!D101)),NA())</f>
        <v>#N/A</v>
      </c>
      <c r="Y107" s="96" t="e">
        <f ca="true">+IF(AND(ISNUMBER(OFFSET('Sanitation Data'!$D$11,0,10*ROW('Sanitation Data'!D101))),'Data Summary'!CN107="Yes"),OFFSET('Sanitation Data'!$D$11,0,10*ROW('Sanitation Data'!D101)),NA())</f>
        <v>#N/A</v>
      </c>
      <c r="Z107" s="96" t="e">
        <f ca="true">+IF(AND(ISNUMBER(OFFSET('Sanitation Data'!$D$12,0,10*ROW('Sanitation Data'!D101))),'Data Summary'!CO107="Yes"),OFFSET('Sanitation Data'!$D$12,0,10*ROW('Sanitation Data'!D101)),NA())</f>
        <v>#N/A</v>
      </c>
      <c r="AA107" s="96" t="e">
        <f ca="true">+IF(AND(ISNUMBER(OFFSET('Sanitation Data'!$E$4,0,10*ROW('Sanitation Data'!E101))),'Data Summary'!CP107="Yes"),100-OFFSET('Sanitation Data'!$E$4,0,10*ROW('Sanitation Data'!E101)),NA())</f>
        <v>#N/A</v>
      </c>
      <c r="AB107" s="96" t="e">
        <f ca="true">+IF(AND(ISNUMBER(OFFSET('Sanitation Data'!$E$6,0,10*ROW('Sanitation Data'!E101))),'Data Summary'!CQ107="Yes"),OFFSET('Sanitation Data'!$E$6,0,10*ROW('Sanitation Data'!E101)),NA())</f>
        <v>#N/A</v>
      </c>
      <c r="AC107" s="96" t="e">
        <f ca="true">+IF(AND(ISNUMBER(OFFSET('Sanitation Data'!$E$10,0,10*ROW('Sanitation Data'!E101))),'Data Summary'!CR107="Yes"),OFFSET('Sanitation Data'!$E$10,0,10*ROW('Sanitation Data'!E101)),NA())</f>
        <v>#N/A</v>
      </c>
      <c r="AD107" s="96" t="e">
        <f ca="true">+IF(AND(ISNUMBER(OFFSET('Sanitation Data'!$E$11,0,10*ROW('Sanitation Data'!E101))),'Data Summary'!CS107="Yes"),OFFSET('Sanitation Data'!$E$11,0,10*ROW('Sanitation Data'!E101)),NA())</f>
        <v>#N/A</v>
      </c>
      <c r="AE107" s="96" t="e">
        <f ca="true">+IF(AND(ISNUMBER(OFFSET('Sanitation Data'!$E$12,0,10*ROW('Sanitation Data'!E101))),'Data Summary'!CT107="Yes"),OFFSET('Sanitation Data'!$E$12,0,10*ROW('Sanitation Data'!E101)),NA())</f>
        <v>#N/A</v>
      </c>
      <c r="AF107" s="96" t="e">
        <f ca="true">+IF(AND(ISNUMBER(OFFSET('Sanitation Data'!$F$4,0,10*ROW('Sanitation Data'!F101))),'Data Summary'!CU107="Yes"),100-OFFSET('Sanitation Data'!$F$4,0,10*ROW('Sanitation Data'!F101)),NA())</f>
        <v>#N/A</v>
      </c>
      <c r="AG107" s="96" t="e">
        <f ca="true">+IF(AND(ISNUMBER(OFFSET('Sanitation Data'!$F$6,0,10*ROW('Sanitation Data'!F101))),'Data Summary'!CV107="Yes"),OFFSET('Sanitation Data'!$F$6,0,10*ROW('Sanitation Data'!F101)),NA())</f>
        <v>#N/A</v>
      </c>
      <c r="AH107" s="96" t="e">
        <f ca="true">+IF(AND(ISNUMBER(OFFSET('Sanitation Data'!$F$10,0,10*ROW('Sanitation Data'!F101))),'Data Summary'!CW107="Yes"),OFFSET('Sanitation Data'!$F$10,0,10*ROW('Sanitation Data'!F101)),NA())</f>
        <v>#N/A</v>
      </c>
      <c r="AI107" s="96" t="e">
        <f ca="true">+IF(AND(ISNUMBER(OFFSET('Sanitation Data'!$F$11,0,10*ROW('Sanitation Data'!F101))),'Data Summary'!CX107="Yes"),OFFSET('Sanitation Data'!$F$11,0,10*ROW('Sanitation Data'!F101)),NA())</f>
        <v>#N/A</v>
      </c>
      <c r="AJ107" s="96" t="e">
        <f ca="true">+IF(AND(ISNUMBER(OFFSET('Sanitation Data'!$F$12,0,10*ROW('Sanitation Data'!F101))),'Data Summary'!CY107="Yes"),OFFSET('Sanitation Data'!$F$12,0,10*ROW('Sanitation Data'!F101)),NA())</f>
        <v>#N/A</v>
      </c>
      <c r="AK107" s="96" t="e">
        <f ca="true">+IF(AND(ISNUMBER(OFFSET('Sanitation Data'!$G$4,0,10*ROW('Sanitation Data'!G101))),'Data Summary'!CZ107="Yes"),100-OFFSET('Sanitation Data'!$G$4,0,10*ROW('Sanitation Data'!G101)),NA())</f>
        <v>#N/A</v>
      </c>
      <c r="AL107" s="96" t="e">
        <f ca="true">+IF(AND(ISNUMBER(OFFSET('Sanitation Data'!$G$6,0,10*ROW('Sanitation Data'!G101))),'Data Summary'!DA107="Yes"),OFFSET('Sanitation Data'!$G$6,0,10*ROW('Sanitation Data'!G101)),NA())</f>
        <v>#N/A</v>
      </c>
      <c r="AM107" s="96" t="e">
        <f ca="true">+IF(AND(ISNUMBER(OFFSET('Sanitation Data'!$G$10,0,10*ROW('Sanitation Data'!G101))),'Data Summary'!DB107="Yes"),OFFSET('Sanitation Data'!$G$10,0,10*ROW('Sanitation Data'!G101)),NA())</f>
        <v>#N/A</v>
      </c>
      <c r="AN107" s="96" t="e">
        <f ca="true">+IF(AND(ISNUMBER(OFFSET('Sanitation Data'!$G$11,0,10*ROW('Sanitation Data'!G101))),'Data Summary'!DC107="Yes"),OFFSET('Sanitation Data'!$G$11,0,10*ROW('Sanitation Data'!G101)),NA())</f>
        <v>#N/A</v>
      </c>
      <c r="AO107" s="96" t="e">
        <f ca="true">+IF(AND(ISNUMBER(OFFSET('Sanitation Data'!$G$12,0,10*ROW('Sanitation Data'!G101))),'Data Summary'!DD107="Yes"),OFFSET('Sanitation Data'!$G$12,0,10*ROW('Sanitation Data'!G101)),NA())</f>
        <v>#N/A</v>
      </c>
      <c r="AP107" s="96" t="e">
        <f ca="true">+IF(AND(ISNUMBER(OFFSET('Sanitation Data'!$H$4,0,10*ROW('Sanitation Data'!H101))),'Data Summary'!DE107="Yes"),100-OFFSET('Sanitation Data'!$H$4,0,10*ROW('Sanitation Data'!H101)),NA())</f>
        <v>#N/A</v>
      </c>
      <c r="AQ107" s="96" t="e">
        <f ca="true">+IF(AND(ISNUMBER(OFFSET('Sanitation Data'!$H$6,0,10*ROW('Sanitation Data'!H101))),'Data Summary'!DF107="Yes"),OFFSET('Sanitation Data'!$H$6,0,10*ROW('Sanitation Data'!H101)),NA())</f>
        <v>#N/A</v>
      </c>
      <c r="AR107" s="96" t="e">
        <f ca="true">+IF(AND(ISNUMBER(OFFSET('Sanitation Data'!$H$10,0,10*ROW('Sanitation Data'!H101))),'Data Summary'!DG107="Yes"),OFFSET('Sanitation Data'!$H$10,0,10*ROW('Sanitation Data'!H101)),NA())</f>
        <v>#N/A</v>
      </c>
      <c r="AS107" s="96" t="e">
        <f ca="true">+IF(AND(ISNUMBER(OFFSET('Sanitation Data'!$H$11,0,10*ROW('Sanitation Data'!H101))),'Data Summary'!DH107="Yes"),OFFSET('Sanitation Data'!$H$11,0,10*ROW('Sanitation Data'!H101)),NA())</f>
        <v>#N/A</v>
      </c>
      <c r="AT107" s="96" t="e">
        <f ca="true">+IF(AND(ISNUMBER(OFFSET('Sanitation Data'!$H$12,0,10*ROW('Sanitation Data'!H101))),'Data Summary'!DI107="Yes"),OFFSET('Sanitation Data'!$H$12,0,10*ROW('Sanitation Data'!H101)),NA())</f>
        <v>#N/A</v>
      </c>
      <c r="AU107" s="96" t="e">
        <f ca="true">+IF(AND(ISNUMBER(OFFSET('Sanitation Data'!$I$4,0,10*ROW('Sanitation Data'!I101))),'Data Summary'!DJ107="Yes"),100-OFFSET('Sanitation Data'!$I$4,0,10*ROW('Sanitation Data'!I101)),NA())</f>
        <v>#N/A</v>
      </c>
      <c r="AV107" s="96" t="e">
        <f ca="true">+IF(AND(ISNUMBER(OFFSET('Sanitation Data'!$I$6,0,10*ROW('Sanitation Data'!I101))),'Data Summary'!DK107="Yes"),OFFSET('Sanitation Data'!$I$6,0,10*ROW('Sanitation Data'!I101)),NA())</f>
        <v>#N/A</v>
      </c>
      <c r="AW107" s="96" t="e">
        <f ca="true">+IF(AND(ISNUMBER(OFFSET('Sanitation Data'!$I$10,0,10*ROW('Sanitation Data'!I101))),'Data Summary'!DL107="Yes"),OFFSET('Sanitation Data'!$I$10,0,10*ROW('Sanitation Data'!I101)),NA())</f>
        <v>#N/A</v>
      </c>
      <c r="AX107" s="96" t="e">
        <f ca="true">+IF(AND(ISNUMBER(OFFSET('Sanitation Data'!$I$11,0,10*ROW('Sanitation Data'!I101))),'Data Summary'!DM107="Yes"),OFFSET('Sanitation Data'!$I$11,0,10*ROW('Sanitation Data'!I101)),NA())</f>
        <v>#N/A</v>
      </c>
      <c r="AY107" s="96" t="e">
        <f ca="true">+IF(AND(ISNUMBER(OFFSET('Sanitation Data'!$I$12,0,10*ROW('Sanitation Data'!I101))),'Data Summary'!DN107="Yes"),OFFSET('Sanitation Data'!$I$12,0,10*ROW('Sanitation Data'!I101)),NA())</f>
        <v>#N/A</v>
      </c>
      <c r="AZ107" s="97" t="e">
        <f ca="true">+IF(AND(ISNUMBER(OFFSET('Hygiene Data'!$D$5,0,10*ROW('Hygiene Data'!D101))),'Data Summary'!DO107="Yes"),OFFSET('Hygiene Data'!$D$5,0,10*ROW('Hygiene Data'!D101)),NA())</f>
        <v>#N/A</v>
      </c>
      <c r="BA107" s="97" t="e">
        <f ca="true">+IF(AND(ISNUMBER(OFFSET('Hygiene Data'!$D$7,0,10*ROW('Hygiene Data'!D101))),'Data Summary'!DP107="Yes"),OFFSET('Hygiene Data'!$D$7,0,10*ROW('Hygiene Data'!D101)),NA())</f>
        <v>#N/A</v>
      </c>
      <c r="BB107" s="97" t="e">
        <f ca="true">+IF(AND(ISNUMBER(OFFSET('Hygiene Data'!$D$9,0,10*ROW('Hygiene Data'!D101))),'Data Summary'!DQ107="Yes"),OFFSET('Hygiene Data'!$D$9,0,10*ROW('Hygiene Data'!D101)),NA())</f>
        <v>#N/A</v>
      </c>
      <c r="BC107" s="97" t="e">
        <f ca="true">+IF(AND(ISNUMBER(OFFSET('Hygiene Data'!$E$5,0,10*ROW('Hygiene Data'!E101))),'Data Summary'!DR107="Yes"),OFFSET('Hygiene Data'!$E$5,0,10*ROW('Hygiene Data'!E101)),NA())</f>
        <v>#N/A</v>
      </c>
      <c r="BD107" s="97" t="e">
        <f ca="true">+IF(AND(ISNUMBER(OFFSET('Hygiene Data'!$E$7,0,10*ROW('Hygiene Data'!E101))),'Data Summary'!DS107="Yes"),OFFSET('Hygiene Data'!$E$7,0,10*ROW('Hygiene Data'!E101)),NA())</f>
        <v>#N/A</v>
      </c>
      <c r="BE107" s="97" t="e">
        <f ca="true">+IF(AND(ISNUMBER(OFFSET('Hygiene Data'!$E$9,0,10*ROW('Hygiene Data'!E101))),'Data Summary'!DT107="Yes"),OFFSET('Hygiene Data'!$E$9,0,10*ROW('Hygiene Data'!E101)),NA())</f>
        <v>#N/A</v>
      </c>
      <c r="BF107" s="97" t="e">
        <f ca="true">+IF(AND(ISNUMBER(OFFSET('Hygiene Data'!$F$5,0,10*ROW('Hygiene Data'!F101))),'Data Summary'!DU107="Yes"),OFFSET('Hygiene Data'!$F$5,0,10*ROW('Hygiene Data'!F101)),NA())</f>
        <v>#N/A</v>
      </c>
      <c r="BG107" s="97" t="e">
        <f ca="true">+IF(AND(ISNUMBER(OFFSET('Hygiene Data'!$F$7,0,10*ROW('Hygiene Data'!F101))),'Data Summary'!DV107="Yes"),OFFSET('Hygiene Data'!$F$7,0,10*ROW('Hygiene Data'!F101)),NA())</f>
        <v>#N/A</v>
      </c>
      <c r="BH107" s="97" t="e">
        <f ca="true">+IF(AND(ISNUMBER(OFFSET('Hygiene Data'!$F$9,0,10*ROW('Hygiene Data'!F101))),'Data Summary'!DW107="Yes"),OFFSET('Hygiene Data'!$F$9,0,10*ROW('Hygiene Data'!F101)),NA())</f>
        <v>#N/A</v>
      </c>
      <c r="BI107" s="97" t="e">
        <f ca="true">+IF(AND(ISNUMBER(OFFSET('Hygiene Data'!$G$5,0,10*ROW('Hygiene Data'!G101))),'Data Summary'!DX107="Yes"),OFFSET('Hygiene Data'!$G$5,0,10*ROW('Hygiene Data'!G101)),NA())</f>
        <v>#N/A</v>
      </c>
      <c r="BJ107" s="97" t="e">
        <f ca="true">+IF(AND(ISNUMBER(OFFSET('Hygiene Data'!$G$7,0,10*ROW('Hygiene Data'!G101))),'Data Summary'!DY107="Yes"),OFFSET('Hygiene Data'!$G$7,0,10*ROW('Hygiene Data'!G101)),NA())</f>
        <v>#N/A</v>
      </c>
      <c r="BK107" s="97" t="e">
        <f ca="true">+IF(AND(ISNUMBER(OFFSET('Hygiene Data'!$G$9,0,10*ROW('Hygiene Data'!G101))),'Data Summary'!DZ107="Yes"),OFFSET('Hygiene Data'!$G$9,0,10*ROW('Hygiene Data'!G101)),NA())</f>
        <v>#N/A</v>
      </c>
      <c r="BL107" s="97" t="e">
        <f ca="true">+IF(AND(ISNUMBER(OFFSET('Hygiene Data'!$H$5,0,10*ROW('Hygiene Data'!H101))),'Data Summary'!EA107="Yes"),OFFSET('Hygiene Data'!$H$5,0,10*ROW('Hygiene Data'!H101)),NA())</f>
        <v>#N/A</v>
      </c>
      <c r="BM107" s="97" t="e">
        <f ca="true">+IF(AND(ISNUMBER(OFFSET('Hygiene Data'!$H$7,0,10*ROW('Hygiene Data'!H101))),'Data Summary'!EB107="Yes"),OFFSET('Hygiene Data'!$H$7,0,10*ROW('Hygiene Data'!H101)),NA())</f>
        <v>#N/A</v>
      </c>
      <c r="BN107" s="97" t="e">
        <f ca="true">+IF(AND(ISNUMBER(OFFSET('Hygiene Data'!$H$9,0,10*ROW('Hygiene Data'!H101))),'Data Summary'!EC107="Yes"),OFFSET('Hygiene Data'!$H$9,0,10*ROW('Hygiene Data'!H101)),NA())</f>
        <v>#N/A</v>
      </c>
      <c r="BO107" s="97" t="e">
        <f ca="true">+IF(AND(ISNUMBER(OFFSET('Hygiene Data'!$I$5,0,10*ROW('Hygiene Data'!I101))),'Data Summary'!ED107="Yes"),OFFSET('Hygiene Data'!$I$5,0,10*ROW('Hygiene Data'!I101)),NA())</f>
        <v>#N/A</v>
      </c>
      <c r="BP107" s="97" t="e">
        <f ca="true">+IF(AND(ISNUMBER(OFFSET('Hygiene Data'!$I$7,0,10*ROW('Hygiene Data'!I101))),'Data Summary'!EE107="Yes"),OFFSET('Hygiene Data'!$I$7,0,10*ROW('Hygiene Data'!I101)),NA())</f>
        <v>#N/A</v>
      </c>
      <c r="BQ107" s="97"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6" t="str">
        <f ca="true">+IF(ISTEXT('Data Summary'!B108),'Data Summary'!B108,"")</f>
        <v/>
      </c>
      <c r="C108" s="330" t="e">
        <f ca="true">+VALUE('Data Summary'!C108)</f>
        <v>#VALUE!</v>
      </c>
      <c r="D108" s="95" t="e">
        <f ca="true">+IF(AND(ISNUMBER(OFFSET('Water Data'!$D$4,0,10*ROW('Water Data'!D102))),'Data Summary'!BS108="Yes"),100-OFFSET('Water Data'!$D$4,0,10*ROW('Water Data'!D102)),NA())</f>
        <v>#N/A</v>
      </c>
      <c r="E108" s="95" t="e">
        <f ca="true">+IF(AND(ISNUMBER(OFFSET('Water Data'!$D$6,0,10*ROW('Water Data'!D102))),'Data Summary'!BT108="Yes"),OFFSET('Water Data'!$D$6,0,10*ROW('Water Data'!D102)),NA())</f>
        <v>#N/A</v>
      </c>
      <c r="F108" s="95" t="e">
        <f ca="true">+IF(AND(ISNUMBER(OFFSET('Water Data'!$D$9,0,10*ROW('Water Data'!D102))),'Data Summary'!BU108="Yes"),OFFSET('Water Data'!$D$9,0,10*ROW('Water Data'!D102)),NA())</f>
        <v>#N/A</v>
      </c>
      <c r="G108" s="95" t="e">
        <f ca="true">+IF(AND(ISNUMBER(OFFSET('Water Data'!$E$4,0,10*ROW('Water Data'!E102))),'Data Summary'!BV108="Yes"),100-OFFSET('Water Data'!$E$4,0,10*ROW('Water Data'!E102)),NA())</f>
        <v>#N/A</v>
      </c>
      <c r="H108" s="95" t="e">
        <f ca="true">+IF(AND(ISNUMBER(OFFSET('Water Data'!$E$6,0,10*ROW('Water Data'!E102))),'Data Summary'!BW108="Yes"),OFFSET('Water Data'!$E$6,0,10*ROW('Water Data'!E102)),NA())</f>
        <v>#N/A</v>
      </c>
      <c r="I108" s="95" t="e">
        <f ca="true">+IF(AND(ISNUMBER(OFFSET('Water Data'!$E$9,0,10*ROW('Water Data'!E102))),'Data Summary'!BX108="Yes"),OFFSET('Water Data'!$E$9,0,10*ROW('Water Data'!E102)),NA())</f>
        <v>#N/A</v>
      </c>
      <c r="J108" s="95" t="e">
        <f ca="true">+IF(AND(ISNUMBER(OFFSET('Water Data'!$F$4,0,10*ROW('Water Data'!F102))),'Data Summary'!BY108="Yes"),100-OFFSET('Water Data'!$F$4,0,10*ROW('Water Data'!F102)),NA())</f>
        <v>#N/A</v>
      </c>
      <c r="K108" s="95" t="e">
        <f ca="true">+IF(AND(ISNUMBER(OFFSET('Water Data'!$F$6,0,10*ROW('Water Data'!F102))),'Data Summary'!BZ108="Yes"),OFFSET('Water Data'!$F$6,0,10*ROW('Water Data'!F102)),NA())</f>
        <v>#N/A</v>
      </c>
      <c r="L108" s="95" t="e">
        <f ca="true">+IF(AND(ISNUMBER(OFFSET('Water Data'!$F$9,0,10*ROW('Water Data'!F102))),'Data Summary'!CA108="Yes"),OFFSET('Water Data'!$F$9,0,10*ROW('Water Data'!F102)),NA())</f>
        <v>#N/A</v>
      </c>
      <c r="M108" s="95" t="e">
        <f ca="true">+IF(AND(ISNUMBER(OFFSET('Water Data'!$G$4,0,10*ROW('Water Data'!G102))),'Data Summary'!CB108="Yes"),100-OFFSET('Water Data'!$G$4,0,10*ROW('Water Data'!G102)),NA())</f>
        <v>#N/A</v>
      </c>
      <c r="N108" s="95" t="e">
        <f ca="true">+IF(AND(ISNUMBER(OFFSET('Water Data'!$G$6,0,10*ROW('Water Data'!G102))),'Data Summary'!CC108="Yes"),OFFSET('Water Data'!$G$6,0,10*ROW('Water Data'!G102)),NA())</f>
        <v>#N/A</v>
      </c>
      <c r="O108" s="95" t="e">
        <f ca="true">+IF(AND(ISNUMBER(OFFSET('Water Data'!$G$9,0,10*ROW('Water Data'!G102))),'Data Summary'!CD108="Yes"),OFFSET('Water Data'!$G$9,0,10*ROW('Water Data'!G102)),NA())</f>
        <v>#N/A</v>
      </c>
      <c r="P108" s="95" t="e">
        <f ca="true">+IF(AND(ISNUMBER(OFFSET('Water Data'!$H$4,0,10*ROW('Water Data'!H102))),'Data Summary'!CE108="Yes"),100-OFFSET('Water Data'!$H$4,0,10*ROW('Water Data'!H102)),NA())</f>
        <v>#N/A</v>
      </c>
      <c r="Q108" s="95" t="e">
        <f ca="true">+IF(AND(ISNUMBER(OFFSET('Water Data'!$H$6,0,10*ROW('Water Data'!H102))),'Data Summary'!CF108="Yes"),OFFSET('Water Data'!$H$6,0,10*ROW('Water Data'!H102)),NA())</f>
        <v>#N/A</v>
      </c>
      <c r="R108" s="95" t="e">
        <f ca="true">+IF(AND(ISNUMBER(OFFSET('Water Data'!$H$9,0,10*ROW('Water Data'!H102))),'Data Summary'!CG108="Yes"),OFFSET('Water Data'!$H$9,0,10*ROW('Water Data'!H102)),NA())</f>
        <v>#N/A</v>
      </c>
      <c r="S108" s="95" t="e">
        <f ca="true">+IF(AND(ISNUMBER(OFFSET('Water Data'!$I$4,0,10*ROW('Water Data'!I102))),'Data Summary'!CH108="Yes"),100-OFFSET('Water Data'!$I$4,0,10*ROW('Water Data'!I102)),NA())</f>
        <v>#N/A</v>
      </c>
      <c r="T108" s="95" t="e">
        <f ca="true">+IF(AND(ISNUMBER(OFFSET('Water Data'!$I$6,0,10*ROW('Water Data'!I102))),'Data Summary'!CI108="Yes"),OFFSET('Water Data'!$I$6,0,10*ROW('Water Data'!I102)),NA())</f>
        <v>#N/A</v>
      </c>
      <c r="U108" s="95" t="e">
        <f ca="true">+IF(AND(ISNUMBER(OFFSET('Water Data'!$I$9,0,10*ROW('Water Data'!I102))),'Data Summary'!CJ108="Yes"),OFFSET('Water Data'!$I$9,0,10*ROW('Water Data'!I102)),NA())</f>
        <v>#N/A</v>
      </c>
      <c r="V108" s="96" t="e">
        <f ca="true">+IF(AND(ISNUMBER(OFFSET('Sanitation Data'!$D$4,0,10*ROW('Sanitation Data'!D102))),'Data Summary'!CK108="Yes"),100-OFFSET('Sanitation Data'!$D$4,0,10*ROW('Sanitation Data'!D102)),NA())</f>
        <v>#N/A</v>
      </c>
      <c r="W108" s="96" t="e">
        <f ca="true">+IF(AND(ISNUMBER(OFFSET('Sanitation Data'!$D$6,0,10*ROW('Sanitation Data'!D102))),'Data Summary'!CL108="Yes"),OFFSET('Sanitation Data'!$D$6,0,10*ROW('Sanitation Data'!D102)),NA())</f>
        <v>#N/A</v>
      </c>
      <c r="X108" s="96" t="e">
        <f ca="true">+IF(AND(ISNUMBER(OFFSET('Sanitation Data'!$D$10,0,10*ROW('Sanitation Data'!D102))),'Data Summary'!CM108="Yes"),OFFSET('Sanitation Data'!$D$10,0,10*ROW('Sanitation Data'!D102)),NA())</f>
        <v>#N/A</v>
      </c>
      <c r="Y108" s="96" t="e">
        <f ca="true">+IF(AND(ISNUMBER(OFFSET('Sanitation Data'!$D$11,0,10*ROW('Sanitation Data'!D102))),'Data Summary'!CN108="Yes"),OFFSET('Sanitation Data'!$D$11,0,10*ROW('Sanitation Data'!D102)),NA())</f>
        <v>#N/A</v>
      </c>
      <c r="Z108" s="96" t="e">
        <f ca="true">+IF(AND(ISNUMBER(OFFSET('Sanitation Data'!$D$12,0,10*ROW('Sanitation Data'!D102))),'Data Summary'!CO108="Yes"),OFFSET('Sanitation Data'!$D$12,0,10*ROW('Sanitation Data'!D102)),NA())</f>
        <v>#N/A</v>
      </c>
      <c r="AA108" s="96" t="e">
        <f ca="true">+IF(AND(ISNUMBER(OFFSET('Sanitation Data'!$E$4,0,10*ROW('Sanitation Data'!E102))),'Data Summary'!CP108="Yes"),100-OFFSET('Sanitation Data'!$E$4,0,10*ROW('Sanitation Data'!E102)),NA())</f>
        <v>#N/A</v>
      </c>
      <c r="AB108" s="96" t="e">
        <f ca="true">+IF(AND(ISNUMBER(OFFSET('Sanitation Data'!$E$6,0,10*ROW('Sanitation Data'!E102))),'Data Summary'!CQ108="Yes"),OFFSET('Sanitation Data'!$E$6,0,10*ROW('Sanitation Data'!E102)),NA())</f>
        <v>#N/A</v>
      </c>
      <c r="AC108" s="96" t="e">
        <f ca="true">+IF(AND(ISNUMBER(OFFSET('Sanitation Data'!$E$10,0,10*ROW('Sanitation Data'!E102))),'Data Summary'!CR108="Yes"),OFFSET('Sanitation Data'!$E$10,0,10*ROW('Sanitation Data'!E102)),NA())</f>
        <v>#N/A</v>
      </c>
      <c r="AD108" s="96" t="e">
        <f ca="true">+IF(AND(ISNUMBER(OFFSET('Sanitation Data'!$E$11,0,10*ROW('Sanitation Data'!E102))),'Data Summary'!CS108="Yes"),OFFSET('Sanitation Data'!$E$11,0,10*ROW('Sanitation Data'!E102)),NA())</f>
        <v>#N/A</v>
      </c>
      <c r="AE108" s="96" t="e">
        <f ca="true">+IF(AND(ISNUMBER(OFFSET('Sanitation Data'!$E$12,0,10*ROW('Sanitation Data'!E102))),'Data Summary'!CT108="Yes"),OFFSET('Sanitation Data'!$E$12,0,10*ROW('Sanitation Data'!E102)),NA())</f>
        <v>#N/A</v>
      </c>
      <c r="AF108" s="96" t="e">
        <f ca="true">+IF(AND(ISNUMBER(OFFSET('Sanitation Data'!$F$4,0,10*ROW('Sanitation Data'!F102))),'Data Summary'!CU108="Yes"),100-OFFSET('Sanitation Data'!$F$4,0,10*ROW('Sanitation Data'!F102)),NA())</f>
        <v>#N/A</v>
      </c>
      <c r="AG108" s="96" t="e">
        <f ca="true">+IF(AND(ISNUMBER(OFFSET('Sanitation Data'!$F$6,0,10*ROW('Sanitation Data'!F102))),'Data Summary'!CV108="Yes"),OFFSET('Sanitation Data'!$F$6,0,10*ROW('Sanitation Data'!F102)),NA())</f>
        <v>#N/A</v>
      </c>
      <c r="AH108" s="96" t="e">
        <f ca="true">+IF(AND(ISNUMBER(OFFSET('Sanitation Data'!$F$10,0,10*ROW('Sanitation Data'!F102))),'Data Summary'!CW108="Yes"),OFFSET('Sanitation Data'!$F$10,0,10*ROW('Sanitation Data'!F102)),NA())</f>
        <v>#N/A</v>
      </c>
      <c r="AI108" s="96" t="e">
        <f ca="true">+IF(AND(ISNUMBER(OFFSET('Sanitation Data'!$F$11,0,10*ROW('Sanitation Data'!F102))),'Data Summary'!CX108="Yes"),OFFSET('Sanitation Data'!$F$11,0,10*ROW('Sanitation Data'!F102)),NA())</f>
        <v>#N/A</v>
      </c>
      <c r="AJ108" s="96" t="e">
        <f ca="true">+IF(AND(ISNUMBER(OFFSET('Sanitation Data'!$F$12,0,10*ROW('Sanitation Data'!F102))),'Data Summary'!CY108="Yes"),OFFSET('Sanitation Data'!$F$12,0,10*ROW('Sanitation Data'!F102)),NA())</f>
        <v>#N/A</v>
      </c>
      <c r="AK108" s="96" t="e">
        <f ca="true">+IF(AND(ISNUMBER(OFFSET('Sanitation Data'!$G$4,0,10*ROW('Sanitation Data'!G102))),'Data Summary'!CZ108="Yes"),100-OFFSET('Sanitation Data'!$G$4,0,10*ROW('Sanitation Data'!G102)),NA())</f>
        <v>#N/A</v>
      </c>
      <c r="AL108" s="96" t="e">
        <f ca="true">+IF(AND(ISNUMBER(OFFSET('Sanitation Data'!$G$6,0,10*ROW('Sanitation Data'!G102))),'Data Summary'!DA108="Yes"),OFFSET('Sanitation Data'!$G$6,0,10*ROW('Sanitation Data'!G102)),NA())</f>
        <v>#N/A</v>
      </c>
      <c r="AM108" s="96" t="e">
        <f ca="true">+IF(AND(ISNUMBER(OFFSET('Sanitation Data'!$G$10,0,10*ROW('Sanitation Data'!G102))),'Data Summary'!DB108="Yes"),OFFSET('Sanitation Data'!$G$10,0,10*ROW('Sanitation Data'!G102)),NA())</f>
        <v>#N/A</v>
      </c>
      <c r="AN108" s="96" t="e">
        <f ca="true">+IF(AND(ISNUMBER(OFFSET('Sanitation Data'!$G$11,0,10*ROW('Sanitation Data'!G102))),'Data Summary'!DC108="Yes"),OFFSET('Sanitation Data'!$G$11,0,10*ROW('Sanitation Data'!G102)),NA())</f>
        <v>#N/A</v>
      </c>
      <c r="AO108" s="96" t="e">
        <f ca="true">+IF(AND(ISNUMBER(OFFSET('Sanitation Data'!$G$12,0,10*ROW('Sanitation Data'!G102))),'Data Summary'!DD108="Yes"),OFFSET('Sanitation Data'!$G$12,0,10*ROW('Sanitation Data'!G102)),NA())</f>
        <v>#N/A</v>
      </c>
      <c r="AP108" s="96" t="e">
        <f ca="true">+IF(AND(ISNUMBER(OFFSET('Sanitation Data'!$H$4,0,10*ROW('Sanitation Data'!H102))),'Data Summary'!DE108="Yes"),100-OFFSET('Sanitation Data'!$H$4,0,10*ROW('Sanitation Data'!H102)),NA())</f>
        <v>#N/A</v>
      </c>
      <c r="AQ108" s="96" t="e">
        <f ca="true">+IF(AND(ISNUMBER(OFFSET('Sanitation Data'!$H$6,0,10*ROW('Sanitation Data'!H102))),'Data Summary'!DF108="Yes"),OFFSET('Sanitation Data'!$H$6,0,10*ROW('Sanitation Data'!H102)),NA())</f>
        <v>#N/A</v>
      </c>
      <c r="AR108" s="96" t="e">
        <f ca="true">+IF(AND(ISNUMBER(OFFSET('Sanitation Data'!$H$10,0,10*ROW('Sanitation Data'!H102))),'Data Summary'!DG108="Yes"),OFFSET('Sanitation Data'!$H$10,0,10*ROW('Sanitation Data'!H102)),NA())</f>
        <v>#N/A</v>
      </c>
      <c r="AS108" s="96" t="e">
        <f ca="true">+IF(AND(ISNUMBER(OFFSET('Sanitation Data'!$H$11,0,10*ROW('Sanitation Data'!H102))),'Data Summary'!DH108="Yes"),OFFSET('Sanitation Data'!$H$11,0,10*ROW('Sanitation Data'!H102)),NA())</f>
        <v>#N/A</v>
      </c>
      <c r="AT108" s="96" t="e">
        <f ca="true">+IF(AND(ISNUMBER(OFFSET('Sanitation Data'!$H$12,0,10*ROW('Sanitation Data'!H102))),'Data Summary'!DI108="Yes"),OFFSET('Sanitation Data'!$H$12,0,10*ROW('Sanitation Data'!H102)),NA())</f>
        <v>#N/A</v>
      </c>
      <c r="AU108" s="96" t="e">
        <f ca="true">+IF(AND(ISNUMBER(OFFSET('Sanitation Data'!$I$4,0,10*ROW('Sanitation Data'!I102))),'Data Summary'!DJ108="Yes"),100-OFFSET('Sanitation Data'!$I$4,0,10*ROW('Sanitation Data'!I102)),NA())</f>
        <v>#N/A</v>
      </c>
      <c r="AV108" s="96" t="e">
        <f ca="true">+IF(AND(ISNUMBER(OFFSET('Sanitation Data'!$I$6,0,10*ROW('Sanitation Data'!I102))),'Data Summary'!DK108="Yes"),OFFSET('Sanitation Data'!$I$6,0,10*ROW('Sanitation Data'!I102)),NA())</f>
        <v>#N/A</v>
      </c>
      <c r="AW108" s="96" t="e">
        <f ca="true">+IF(AND(ISNUMBER(OFFSET('Sanitation Data'!$I$10,0,10*ROW('Sanitation Data'!I102))),'Data Summary'!DL108="Yes"),OFFSET('Sanitation Data'!$I$10,0,10*ROW('Sanitation Data'!I102)),NA())</f>
        <v>#N/A</v>
      </c>
      <c r="AX108" s="96" t="e">
        <f ca="true">+IF(AND(ISNUMBER(OFFSET('Sanitation Data'!$I$11,0,10*ROW('Sanitation Data'!I102))),'Data Summary'!DM108="Yes"),OFFSET('Sanitation Data'!$I$11,0,10*ROW('Sanitation Data'!I102)),NA())</f>
        <v>#N/A</v>
      </c>
      <c r="AY108" s="96" t="e">
        <f ca="true">+IF(AND(ISNUMBER(OFFSET('Sanitation Data'!$I$12,0,10*ROW('Sanitation Data'!I102))),'Data Summary'!DN108="Yes"),OFFSET('Sanitation Data'!$I$12,0,10*ROW('Sanitation Data'!I102)),NA())</f>
        <v>#N/A</v>
      </c>
      <c r="AZ108" s="97" t="e">
        <f ca="true">+IF(AND(ISNUMBER(OFFSET('Hygiene Data'!$D$5,0,10*ROW('Hygiene Data'!D102))),'Data Summary'!DO108="Yes"),OFFSET('Hygiene Data'!$D$5,0,10*ROW('Hygiene Data'!D102)),NA())</f>
        <v>#N/A</v>
      </c>
      <c r="BA108" s="97" t="e">
        <f ca="true">+IF(AND(ISNUMBER(OFFSET('Hygiene Data'!$D$7,0,10*ROW('Hygiene Data'!D102))),'Data Summary'!DP108="Yes"),OFFSET('Hygiene Data'!$D$7,0,10*ROW('Hygiene Data'!D102)),NA())</f>
        <v>#N/A</v>
      </c>
      <c r="BB108" s="97" t="e">
        <f ca="true">+IF(AND(ISNUMBER(OFFSET('Hygiene Data'!$D$9,0,10*ROW('Hygiene Data'!D102))),'Data Summary'!DQ108="Yes"),OFFSET('Hygiene Data'!$D$9,0,10*ROW('Hygiene Data'!D102)),NA())</f>
        <v>#N/A</v>
      </c>
      <c r="BC108" s="97" t="e">
        <f ca="true">+IF(AND(ISNUMBER(OFFSET('Hygiene Data'!$E$5,0,10*ROW('Hygiene Data'!E102))),'Data Summary'!DR108="Yes"),OFFSET('Hygiene Data'!$E$5,0,10*ROW('Hygiene Data'!E102)),NA())</f>
        <v>#N/A</v>
      </c>
      <c r="BD108" s="97" t="e">
        <f ca="true">+IF(AND(ISNUMBER(OFFSET('Hygiene Data'!$E$7,0,10*ROW('Hygiene Data'!E102))),'Data Summary'!DS108="Yes"),OFFSET('Hygiene Data'!$E$7,0,10*ROW('Hygiene Data'!E102)),NA())</f>
        <v>#N/A</v>
      </c>
      <c r="BE108" s="97" t="e">
        <f ca="true">+IF(AND(ISNUMBER(OFFSET('Hygiene Data'!$E$9,0,10*ROW('Hygiene Data'!E102))),'Data Summary'!DT108="Yes"),OFFSET('Hygiene Data'!$E$9,0,10*ROW('Hygiene Data'!E102)),NA())</f>
        <v>#N/A</v>
      </c>
      <c r="BF108" s="97" t="e">
        <f ca="true">+IF(AND(ISNUMBER(OFFSET('Hygiene Data'!$F$5,0,10*ROW('Hygiene Data'!F102))),'Data Summary'!DU108="Yes"),OFFSET('Hygiene Data'!$F$5,0,10*ROW('Hygiene Data'!F102)),NA())</f>
        <v>#N/A</v>
      </c>
      <c r="BG108" s="97" t="e">
        <f ca="true">+IF(AND(ISNUMBER(OFFSET('Hygiene Data'!$F$7,0,10*ROW('Hygiene Data'!F102))),'Data Summary'!DV108="Yes"),OFFSET('Hygiene Data'!$F$7,0,10*ROW('Hygiene Data'!F102)),NA())</f>
        <v>#N/A</v>
      </c>
      <c r="BH108" s="97" t="e">
        <f ca="true">+IF(AND(ISNUMBER(OFFSET('Hygiene Data'!$F$9,0,10*ROW('Hygiene Data'!F102))),'Data Summary'!DW108="Yes"),OFFSET('Hygiene Data'!$F$9,0,10*ROW('Hygiene Data'!F102)),NA())</f>
        <v>#N/A</v>
      </c>
      <c r="BI108" s="97" t="e">
        <f ca="true">+IF(AND(ISNUMBER(OFFSET('Hygiene Data'!$G$5,0,10*ROW('Hygiene Data'!G102))),'Data Summary'!DX108="Yes"),OFFSET('Hygiene Data'!$G$5,0,10*ROW('Hygiene Data'!G102)),NA())</f>
        <v>#N/A</v>
      </c>
      <c r="BJ108" s="97" t="e">
        <f ca="true">+IF(AND(ISNUMBER(OFFSET('Hygiene Data'!$G$7,0,10*ROW('Hygiene Data'!G102))),'Data Summary'!DY108="Yes"),OFFSET('Hygiene Data'!$G$7,0,10*ROW('Hygiene Data'!G102)),NA())</f>
        <v>#N/A</v>
      </c>
      <c r="BK108" s="97" t="e">
        <f ca="true">+IF(AND(ISNUMBER(OFFSET('Hygiene Data'!$G$9,0,10*ROW('Hygiene Data'!G102))),'Data Summary'!DZ108="Yes"),OFFSET('Hygiene Data'!$G$9,0,10*ROW('Hygiene Data'!G102)),NA())</f>
        <v>#N/A</v>
      </c>
      <c r="BL108" s="97" t="e">
        <f ca="true">+IF(AND(ISNUMBER(OFFSET('Hygiene Data'!$H$5,0,10*ROW('Hygiene Data'!H102))),'Data Summary'!EA108="Yes"),OFFSET('Hygiene Data'!$H$5,0,10*ROW('Hygiene Data'!H102)),NA())</f>
        <v>#N/A</v>
      </c>
      <c r="BM108" s="97" t="e">
        <f ca="true">+IF(AND(ISNUMBER(OFFSET('Hygiene Data'!$H$7,0,10*ROW('Hygiene Data'!H102))),'Data Summary'!EB108="Yes"),OFFSET('Hygiene Data'!$H$7,0,10*ROW('Hygiene Data'!H102)),NA())</f>
        <v>#N/A</v>
      </c>
      <c r="BN108" s="97" t="e">
        <f ca="true">+IF(AND(ISNUMBER(OFFSET('Hygiene Data'!$H$9,0,10*ROW('Hygiene Data'!H102))),'Data Summary'!EC108="Yes"),OFFSET('Hygiene Data'!$H$9,0,10*ROW('Hygiene Data'!H102)),NA())</f>
        <v>#N/A</v>
      </c>
      <c r="BO108" s="97" t="e">
        <f ca="true">+IF(AND(ISNUMBER(OFFSET('Hygiene Data'!$I$5,0,10*ROW('Hygiene Data'!I102))),'Data Summary'!ED108="Yes"),OFFSET('Hygiene Data'!$I$5,0,10*ROW('Hygiene Data'!I102)),NA())</f>
        <v>#N/A</v>
      </c>
      <c r="BP108" s="97" t="e">
        <f ca="true">+IF(AND(ISNUMBER(OFFSET('Hygiene Data'!$I$7,0,10*ROW('Hygiene Data'!I102))),'Data Summary'!EE108="Yes"),OFFSET('Hygiene Data'!$I$7,0,10*ROW('Hygiene Data'!I102)),NA())</f>
        <v>#N/A</v>
      </c>
      <c r="BQ108" s="97"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6" t="str">
        <f ca="true">+IF(ISTEXT('Data Summary'!B109),'Data Summary'!B109,"")</f>
        <v/>
      </c>
      <c r="C109" s="330" t="e">
        <f ca="true">+VALUE('Data Summary'!C109)</f>
        <v>#VALUE!</v>
      </c>
      <c r="D109" s="95" t="e">
        <f ca="true">+IF(AND(ISNUMBER(OFFSET('Water Data'!$D$4,0,10*ROW('Water Data'!D103))),'Data Summary'!BS109="Yes"),100-OFFSET('Water Data'!$D$4,0,10*ROW('Water Data'!D103)),NA())</f>
        <v>#N/A</v>
      </c>
      <c r="E109" s="95" t="e">
        <f ca="true">+IF(AND(ISNUMBER(OFFSET('Water Data'!$D$6,0,10*ROW('Water Data'!D103))),'Data Summary'!BT109="Yes"),OFFSET('Water Data'!$D$6,0,10*ROW('Water Data'!D103)),NA())</f>
        <v>#N/A</v>
      </c>
      <c r="F109" s="95" t="e">
        <f ca="true">+IF(AND(ISNUMBER(OFFSET('Water Data'!$D$9,0,10*ROW('Water Data'!D103))),'Data Summary'!BU109="Yes"),OFFSET('Water Data'!$D$9,0,10*ROW('Water Data'!D103)),NA())</f>
        <v>#N/A</v>
      </c>
      <c r="G109" s="95" t="e">
        <f ca="true">+IF(AND(ISNUMBER(OFFSET('Water Data'!$E$4,0,10*ROW('Water Data'!E103))),'Data Summary'!BV109="Yes"),100-OFFSET('Water Data'!$E$4,0,10*ROW('Water Data'!E103)),NA())</f>
        <v>#N/A</v>
      </c>
      <c r="H109" s="95" t="e">
        <f ca="true">+IF(AND(ISNUMBER(OFFSET('Water Data'!$E$6,0,10*ROW('Water Data'!E103))),'Data Summary'!BW109="Yes"),OFFSET('Water Data'!$E$6,0,10*ROW('Water Data'!E103)),NA())</f>
        <v>#N/A</v>
      </c>
      <c r="I109" s="95" t="e">
        <f ca="true">+IF(AND(ISNUMBER(OFFSET('Water Data'!$E$9,0,10*ROW('Water Data'!E103))),'Data Summary'!BX109="Yes"),OFFSET('Water Data'!$E$9,0,10*ROW('Water Data'!E103)),NA())</f>
        <v>#N/A</v>
      </c>
      <c r="J109" s="95" t="e">
        <f ca="true">+IF(AND(ISNUMBER(OFFSET('Water Data'!$F$4,0,10*ROW('Water Data'!F103))),'Data Summary'!BY109="Yes"),100-OFFSET('Water Data'!$F$4,0,10*ROW('Water Data'!F103)),NA())</f>
        <v>#N/A</v>
      </c>
      <c r="K109" s="95" t="e">
        <f ca="true">+IF(AND(ISNUMBER(OFFSET('Water Data'!$F$6,0,10*ROW('Water Data'!F103))),'Data Summary'!BZ109="Yes"),OFFSET('Water Data'!$F$6,0,10*ROW('Water Data'!F103)),NA())</f>
        <v>#N/A</v>
      </c>
      <c r="L109" s="95" t="e">
        <f ca="true">+IF(AND(ISNUMBER(OFFSET('Water Data'!$F$9,0,10*ROW('Water Data'!F103))),'Data Summary'!CA109="Yes"),OFFSET('Water Data'!$F$9,0,10*ROW('Water Data'!F103)),NA())</f>
        <v>#N/A</v>
      </c>
      <c r="M109" s="95" t="e">
        <f ca="true">+IF(AND(ISNUMBER(OFFSET('Water Data'!$G$4,0,10*ROW('Water Data'!G103))),'Data Summary'!CB109="Yes"),100-OFFSET('Water Data'!$G$4,0,10*ROW('Water Data'!G103)),NA())</f>
        <v>#N/A</v>
      </c>
      <c r="N109" s="95" t="e">
        <f ca="true">+IF(AND(ISNUMBER(OFFSET('Water Data'!$G$6,0,10*ROW('Water Data'!G103))),'Data Summary'!CC109="Yes"),OFFSET('Water Data'!$G$6,0,10*ROW('Water Data'!G103)),NA())</f>
        <v>#N/A</v>
      </c>
      <c r="O109" s="95" t="e">
        <f ca="true">+IF(AND(ISNUMBER(OFFSET('Water Data'!$G$9,0,10*ROW('Water Data'!G103))),'Data Summary'!CD109="Yes"),OFFSET('Water Data'!$G$9,0,10*ROW('Water Data'!G103)),NA())</f>
        <v>#N/A</v>
      </c>
      <c r="P109" s="95" t="e">
        <f ca="true">+IF(AND(ISNUMBER(OFFSET('Water Data'!$H$4,0,10*ROW('Water Data'!H103))),'Data Summary'!CE109="Yes"),100-OFFSET('Water Data'!$H$4,0,10*ROW('Water Data'!H103)),NA())</f>
        <v>#N/A</v>
      </c>
      <c r="Q109" s="95" t="e">
        <f ca="true">+IF(AND(ISNUMBER(OFFSET('Water Data'!$H$6,0,10*ROW('Water Data'!H103))),'Data Summary'!CF109="Yes"),OFFSET('Water Data'!$H$6,0,10*ROW('Water Data'!H103)),NA())</f>
        <v>#N/A</v>
      </c>
      <c r="R109" s="95" t="e">
        <f ca="true">+IF(AND(ISNUMBER(OFFSET('Water Data'!$H$9,0,10*ROW('Water Data'!H103))),'Data Summary'!CG109="Yes"),OFFSET('Water Data'!$H$9,0,10*ROW('Water Data'!H103)),NA())</f>
        <v>#N/A</v>
      </c>
      <c r="S109" s="95" t="e">
        <f ca="true">+IF(AND(ISNUMBER(OFFSET('Water Data'!$I$4,0,10*ROW('Water Data'!I103))),'Data Summary'!CH109="Yes"),100-OFFSET('Water Data'!$I$4,0,10*ROW('Water Data'!I103)),NA())</f>
        <v>#N/A</v>
      </c>
      <c r="T109" s="95" t="e">
        <f ca="true">+IF(AND(ISNUMBER(OFFSET('Water Data'!$I$6,0,10*ROW('Water Data'!I103))),'Data Summary'!CI109="Yes"),OFFSET('Water Data'!$I$6,0,10*ROW('Water Data'!I103)),NA())</f>
        <v>#N/A</v>
      </c>
      <c r="U109" s="95" t="e">
        <f ca="true">+IF(AND(ISNUMBER(OFFSET('Water Data'!$I$9,0,10*ROW('Water Data'!I103))),'Data Summary'!CJ109="Yes"),OFFSET('Water Data'!$I$9,0,10*ROW('Water Data'!I103)),NA())</f>
        <v>#N/A</v>
      </c>
      <c r="V109" s="96" t="e">
        <f ca="true">+IF(AND(ISNUMBER(OFFSET('Sanitation Data'!$D$4,0,10*ROW('Sanitation Data'!D103))),'Data Summary'!CK109="Yes"),100-OFFSET('Sanitation Data'!$D$4,0,10*ROW('Sanitation Data'!D103)),NA())</f>
        <v>#N/A</v>
      </c>
      <c r="W109" s="96" t="e">
        <f ca="true">+IF(AND(ISNUMBER(OFFSET('Sanitation Data'!$D$6,0,10*ROW('Sanitation Data'!D103))),'Data Summary'!CL109="Yes"),OFFSET('Sanitation Data'!$D$6,0,10*ROW('Sanitation Data'!D103)),NA())</f>
        <v>#N/A</v>
      </c>
      <c r="X109" s="96" t="e">
        <f ca="true">+IF(AND(ISNUMBER(OFFSET('Sanitation Data'!$D$10,0,10*ROW('Sanitation Data'!D103))),'Data Summary'!CM109="Yes"),OFFSET('Sanitation Data'!$D$10,0,10*ROW('Sanitation Data'!D103)),NA())</f>
        <v>#N/A</v>
      </c>
      <c r="Y109" s="96" t="e">
        <f ca="true">+IF(AND(ISNUMBER(OFFSET('Sanitation Data'!$D$11,0,10*ROW('Sanitation Data'!D103))),'Data Summary'!CN109="Yes"),OFFSET('Sanitation Data'!$D$11,0,10*ROW('Sanitation Data'!D103)),NA())</f>
        <v>#N/A</v>
      </c>
      <c r="Z109" s="96" t="e">
        <f ca="true">+IF(AND(ISNUMBER(OFFSET('Sanitation Data'!$D$12,0,10*ROW('Sanitation Data'!D103))),'Data Summary'!CO109="Yes"),OFFSET('Sanitation Data'!$D$12,0,10*ROW('Sanitation Data'!D103)),NA())</f>
        <v>#N/A</v>
      </c>
      <c r="AA109" s="96" t="e">
        <f ca="true">+IF(AND(ISNUMBER(OFFSET('Sanitation Data'!$E$4,0,10*ROW('Sanitation Data'!E103))),'Data Summary'!CP109="Yes"),100-OFFSET('Sanitation Data'!$E$4,0,10*ROW('Sanitation Data'!E103)),NA())</f>
        <v>#N/A</v>
      </c>
      <c r="AB109" s="96" t="e">
        <f ca="true">+IF(AND(ISNUMBER(OFFSET('Sanitation Data'!$E$6,0,10*ROW('Sanitation Data'!E103))),'Data Summary'!CQ109="Yes"),OFFSET('Sanitation Data'!$E$6,0,10*ROW('Sanitation Data'!E103)),NA())</f>
        <v>#N/A</v>
      </c>
      <c r="AC109" s="96" t="e">
        <f ca="true">+IF(AND(ISNUMBER(OFFSET('Sanitation Data'!$E$10,0,10*ROW('Sanitation Data'!E103))),'Data Summary'!CR109="Yes"),OFFSET('Sanitation Data'!$E$10,0,10*ROW('Sanitation Data'!E103)),NA())</f>
        <v>#N/A</v>
      </c>
      <c r="AD109" s="96" t="e">
        <f ca="true">+IF(AND(ISNUMBER(OFFSET('Sanitation Data'!$E$11,0,10*ROW('Sanitation Data'!E103))),'Data Summary'!CS109="Yes"),OFFSET('Sanitation Data'!$E$11,0,10*ROW('Sanitation Data'!E103)),NA())</f>
        <v>#N/A</v>
      </c>
      <c r="AE109" s="96" t="e">
        <f ca="true">+IF(AND(ISNUMBER(OFFSET('Sanitation Data'!$E$12,0,10*ROW('Sanitation Data'!E103))),'Data Summary'!CT109="Yes"),OFFSET('Sanitation Data'!$E$12,0,10*ROW('Sanitation Data'!E103)),NA())</f>
        <v>#N/A</v>
      </c>
      <c r="AF109" s="96" t="e">
        <f ca="true">+IF(AND(ISNUMBER(OFFSET('Sanitation Data'!$F$4,0,10*ROW('Sanitation Data'!F103))),'Data Summary'!CU109="Yes"),100-OFFSET('Sanitation Data'!$F$4,0,10*ROW('Sanitation Data'!F103)),NA())</f>
        <v>#N/A</v>
      </c>
      <c r="AG109" s="96" t="e">
        <f ca="true">+IF(AND(ISNUMBER(OFFSET('Sanitation Data'!$F$6,0,10*ROW('Sanitation Data'!F103))),'Data Summary'!CV109="Yes"),OFFSET('Sanitation Data'!$F$6,0,10*ROW('Sanitation Data'!F103)),NA())</f>
        <v>#N/A</v>
      </c>
      <c r="AH109" s="96" t="e">
        <f ca="true">+IF(AND(ISNUMBER(OFFSET('Sanitation Data'!$F$10,0,10*ROW('Sanitation Data'!F103))),'Data Summary'!CW109="Yes"),OFFSET('Sanitation Data'!$F$10,0,10*ROW('Sanitation Data'!F103)),NA())</f>
        <v>#N/A</v>
      </c>
      <c r="AI109" s="96" t="e">
        <f ca="true">+IF(AND(ISNUMBER(OFFSET('Sanitation Data'!$F$11,0,10*ROW('Sanitation Data'!F103))),'Data Summary'!CX109="Yes"),OFFSET('Sanitation Data'!$F$11,0,10*ROW('Sanitation Data'!F103)),NA())</f>
        <v>#N/A</v>
      </c>
      <c r="AJ109" s="96" t="e">
        <f ca="true">+IF(AND(ISNUMBER(OFFSET('Sanitation Data'!$F$12,0,10*ROW('Sanitation Data'!F103))),'Data Summary'!CY109="Yes"),OFFSET('Sanitation Data'!$F$12,0,10*ROW('Sanitation Data'!F103)),NA())</f>
        <v>#N/A</v>
      </c>
      <c r="AK109" s="96" t="e">
        <f ca="true">+IF(AND(ISNUMBER(OFFSET('Sanitation Data'!$G$4,0,10*ROW('Sanitation Data'!G103))),'Data Summary'!CZ109="Yes"),100-OFFSET('Sanitation Data'!$G$4,0,10*ROW('Sanitation Data'!G103)),NA())</f>
        <v>#N/A</v>
      </c>
      <c r="AL109" s="96" t="e">
        <f ca="true">+IF(AND(ISNUMBER(OFFSET('Sanitation Data'!$G$6,0,10*ROW('Sanitation Data'!G103))),'Data Summary'!DA109="Yes"),OFFSET('Sanitation Data'!$G$6,0,10*ROW('Sanitation Data'!G103)),NA())</f>
        <v>#N/A</v>
      </c>
      <c r="AM109" s="96" t="e">
        <f ca="true">+IF(AND(ISNUMBER(OFFSET('Sanitation Data'!$G$10,0,10*ROW('Sanitation Data'!G103))),'Data Summary'!DB109="Yes"),OFFSET('Sanitation Data'!$G$10,0,10*ROW('Sanitation Data'!G103)),NA())</f>
        <v>#N/A</v>
      </c>
      <c r="AN109" s="96" t="e">
        <f ca="true">+IF(AND(ISNUMBER(OFFSET('Sanitation Data'!$G$11,0,10*ROW('Sanitation Data'!G103))),'Data Summary'!DC109="Yes"),OFFSET('Sanitation Data'!$G$11,0,10*ROW('Sanitation Data'!G103)),NA())</f>
        <v>#N/A</v>
      </c>
      <c r="AO109" s="96" t="e">
        <f ca="true">+IF(AND(ISNUMBER(OFFSET('Sanitation Data'!$G$12,0,10*ROW('Sanitation Data'!G103))),'Data Summary'!DD109="Yes"),OFFSET('Sanitation Data'!$G$12,0,10*ROW('Sanitation Data'!G103)),NA())</f>
        <v>#N/A</v>
      </c>
      <c r="AP109" s="96" t="e">
        <f ca="true">+IF(AND(ISNUMBER(OFFSET('Sanitation Data'!$H$4,0,10*ROW('Sanitation Data'!H103))),'Data Summary'!DE109="Yes"),100-OFFSET('Sanitation Data'!$H$4,0,10*ROW('Sanitation Data'!H103)),NA())</f>
        <v>#N/A</v>
      </c>
      <c r="AQ109" s="96" t="e">
        <f ca="true">+IF(AND(ISNUMBER(OFFSET('Sanitation Data'!$H$6,0,10*ROW('Sanitation Data'!H103))),'Data Summary'!DF109="Yes"),OFFSET('Sanitation Data'!$H$6,0,10*ROW('Sanitation Data'!H103)),NA())</f>
        <v>#N/A</v>
      </c>
      <c r="AR109" s="96" t="e">
        <f ca="true">+IF(AND(ISNUMBER(OFFSET('Sanitation Data'!$H$10,0,10*ROW('Sanitation Data'!H103))),'Data Summary'!DG109="Yes"),OFFSET('Sanitation Data'!$H$10,0,10*ROW('Sanitation Data'!H103)),NA())</f>
        <v>#N/A</v>
      </c>
      <c r="AS109" s="96" t="e">
        <f ca="true">+IF(AND(ISNUMBER(OFFSET('Sanitation Data'!$H$11,0,10*ROW('Sanitation Data'!H103))),'Data Summary'!DH109="Yes"),OFFSET('Sanitation Data'!$H$11,0,10*ROW('Sanitation Data'!H103)),NA())</f>
        <v>#N/A</v>
      </c>
      <c r="AT109" s="96" t="e">
        <f ca="true">+IF(AND(ISNUMBER(OFFSET('Sanitation Data'!$H$12,0,10*ROW('Sanitation Data'!H103))),'Data Summary'!DI109="Yes"),OFFSET('Sanitation Data'!$H$12,0,10*ROW('Sanitation Data'!H103)),NA())</f>
        <v>#N/A</v>
      </c>
      <c r="AU109" s="96" t="e">
        <f ca="true">+IF(AND(ISNUMBER(OFFSET('Sanitation Data'!$I$4,0,10*ROW('Sanitation Data'!I103))),'Data Summary'!DJ109="Yes"),100-OFFSET('Sanitation Data'!$I$4,0,10*ROW('Sanitation Data'!I103)),NA())</f>
        <v>#N/A</v>
      </c>
      <c r="AV109" s="96" t="e">
        <f ca="true">+IF(AND(ISNUMBER(OFFSET('Sanitation Data'!$I$6,0,10*ROW('Sanitation Data'!I103))),'Data Summary'!DK109="Yes"),OFFSET('Sanitation Data'!$I$6,0,10*ROW('Sanitation Data'!I103)),NA())</f>
        <v>#N/A</v>
      </c>
      <c r="AW109" s="96" t="e">
        <f ca="true">+IF(AND(ISNUMBER(OFFSET('Sanitation Data'!$I$10,0,10*ROW('Sanitation Data'!I103))),'Data Summary'!DL109="Yes"),OFFSET('Sanitation Data'!$I$10,0,10*ROW('Sanitation Data'!I103)),NA())</f>
        <v>#N/A</v>
      </c>
      <c r="AX109" s="96" t="e">
        <f ca="true">+IF(AND(ISNUMBER(OFFSET('Sanitation Data'!$I$11,0,10*ROW('Sanitation Data'!I103))),'Data Summary'!DM109="Yes"),OFFSET('Sanitation Data'!$I$11,0,10*ROW('Sanitation Data'!I103)),NA())</f>
        <v>#N/A</v>
      </c>
      <c r="AY109" s="96" t="e">
        <f ca="true">+IF(AND(ISNUMBER(OFFSET('Sanitation Data'!$I$12,0,10*ROW('Sanitation Data'!I103))),'Data Summary'!DN109="Yes"),OFFSET('Sanitation Data'!$I$12,0,10*ROW('Sanitation Data'!I103)),NA())</f>
        <v>#N/A</v>
      </c>
      <c r="AZ109" s="97" t="e">
        <f ca="true">+IF(AND(ISNUMBER(OFFSET('Hygiene Data'!$D$5,0,10*ROW('Hygiene Data'!D103))),'Data Summary'!DO109="Yes"),OFFSET('Hygiene Data'!$D$5,0,10*ROW('Hygiene Data'!D103)),NA())</f>
        <v>#N/A</v>
      </c>
      <c r="BA109" s="97" t="e">
        <f ca="true">+IF(AND(ISNUMBER(OFFSET('Hygiene Data'!$D$7,0,10*ROW('Hygiene Data'!D103))),'Data Summary'!DP109="Yes"),OFFSET('Hygiene Data'!$D$7,0,10*ROW('Hygiene Data'!D103)),NA())</f>
        <v>#N/A</v>
      </c>
      <c r="BB109" s="97" t="e">
        <f ca="true">+IF(AND(ISNUMBER(OFFSET('Hygiene Data'!$D$9,0,10*ROW('Hygiene Data'!D103))),'Data Summary'!DQ109="Yes"),OFFSET('Hygiene Data'!$D$9,0,10*ROW('Hygiene Data'!D103)),NA())</f>
        <v>#N/A</v>
      </c>
      <c r="BC109" s="97" t="e">
        <f ca="true">+IF(AND(ISNUMBER(OFFSET('Hygiene Data'!$E$5,0,10*ROW('Hygiene Data'!E103))),'Data Summary'!DR109="Yes"),OFFSET('Hygiene Data'!$E$5,0,10*ROW('Hygiene Data'!E103)),NA())</f>
        <v>#N/A</v>
      </c>
      <c r="BD109" s="97" t="e">
        <f ca="true">+IF(AND(ISNUMBER(OFFSET('Hygiene Data'!$E$7,0,10*ROW('Hygiene Data'!E103))),'Data Summary'!DS109="Yes"),OFFSET('Hygiene Data'!$E$7,0,10*ROW('Hygiene Data'!E103)),NA())</f>
        <v>#N/A</v>
      </c>
      <c r="BE109" s="97" t="e">
        <f ca="true">+IF(AND(ISNUMBER(OFFSET('Hygiene Data'!$E$9,0,10*ROW('Hygiene Data'!E103))),'Data Summary'!DT109="Yes"),OFFSET('Hygiene Data'!$E$9,0,10*ROW('Hygiene Data'!E103)),NA())</f>
        <v>#N/A</v>
      </c>
      <c r="BF109" s="97" t="e">
        <f ca="true">+IF(AND(ISNUMBER(OFFSET('Hygiene Data'!$F$5,0,10*ROW('Hygiene Data'!F103))),'Data Summary'!DU109="Yes"),OFFSET('Hygiene Data'!$F$5,0,10*ROW('Hygiene Data'!F103)),NA())</f>
        <v>#N/A</v>
      </c>
      <c r="BG109" s="97" t="e">
        <f ca="true">+IF(AND(ISNUMBER(OFFSET('Hygiene Data'!$F$7,0,10*ROW('Hygiene Data'!F103))),'Data Summary'!DV109="Yes"),OFFSET('Hygiene Data'!$F$7,0,10*ROW('Hygiene Data'!F103)),NA())</f>
        <v>#N/A</v>
      </c>
      <c r="BH109" s="97" t="e">
        <f ca="true">+IF(AND(ISNUMBER(OFFSET('Hygiene Data'!$F$9,0,10*ROW('Hygiene Data'!F103))),'Data Summary'!DW109="Yes"),OFFSET('Hygiene Data'!$F$9,0,10*ROW('Hygiene Data'!F103)),NA())</f>
        <v>#N/A</v>
      </c>
      <c r="BI109" s="97" t="e">
        <f ca="true">+IF(AND(ISNUMBER(OFFSET('Hygiene Data'!$G$5,0,10*ROW('Hygiene Data'!G103))),'Data Summary'!DX109="Yes"),OFFSET('Hygiene Data'!$G$5,0,10*ROW('Hygiene Data'!G103)),NA())</f>
        <v>#N/A</v>
      </c>
      <c r="BJ109" s="97" t="e">
        <f ca="true">+IF(AND(ISNUMBER(OFFSET('Hygiene Data'!$G$7,0,10*ROW('Hygiene Data'!G103))),'Data Summary'!DY109="Yes"),OFFSET('Hygiene Data'!$G$7,0,10*ROW('Hygiene Data'!G103)),NA())</f>
        <v>#N/A</v>
      </c>
      <c r="BK109" s="97" t="e">
        <f ca="true">+IF(AND(ISNUMBER(OFFSET('Hygiene Data'!$G$9,0,10*ROW('Hygiene Data'!G103))),'Data Summary'!DZ109="Yes"),OFFSET('Hygiene Data'!$G$9,0,10*ROW('Hygiene Data'!G103)),NA())</f>
        <v>#N/A</v>
      </c>
      <c r="BL109" s="97" t="e">
        <f ca="true">+IF(AND(ISNUMBER(OFFSET('Hygiene Data'!$H$5,0,10*ROW('Hygiene Data'!H103))),'Data Summary'!EA109="Yes"),OFFSET('Hygiene Data'!$H$5,0,10*ROW('Hygiene Data'!H103)),NA())</f>
        <v>#N/A</v>
      </c>
      <c r="BM109" s="97" t="e">
        <f ca="true">+IF(AND(ISNUMBER(OFFSET('Hygiene Data'!$H$7,0,10*ROW('Hygiene Data'!H103))),'Data Summary'!EB109="Yes"),OFFSET('Hygiene Data'!$H$7,0,10*ROW('Hygiene Data'!H103)),NA())</f>
        <v>#N/A</v>
      </c>
      <c r="BN109" s="97" t="e">
        <f ca="true">+IF(AND(ISNUMBER(OFFSET('Hygiene Data'!$H$9,0,10*ROW('Hygiene Data'!H103))),'Data Summary'!EC109="Yes"),OFFSET('Hygiene Data'!$H$9,0,10*ROW('Hygiene Data'!H103)),NA())</f>
        <v>#N/A</v>
      </c>
      <c r="BO109" s="97" t="e">
        <f ca="true">+IF(AND(ISNUMBER(OFFSET('Hygiene Data'!$I$5,0,10*ROW('Hygiene Data'!I103))),'Data Summary'!ED109="Yes"),OFFSET('Hygiene Data'!$I$5,0,10*ROW('Hygiene Data'!I103)),NA())</f>
        <v>#N/A</v>
      </c>
      <c r="BP109" s="97" t="e">
        <f ca="true">+IF(AND(ISNUMBER(OFFSET('Hygiene Data'!$I$7,0,10*ROW('Hygiene Data'!I103))),'Data Summary'!EE109="Yes"),OFFSET('Hygiene Data'!$I$7,0,10*ROW('Hygiene Data'!I103)),NA())</f>
        <v>#N/A</v>
      </c>
      <c r="BQ109" s="97"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6" t="str">
        <f ca="true">+IF(ISTEXT('Data Summary'!B110),'Data Summary'!B110,"")</f>
        <v/>
      </c>
      <c r="C110" s="330" t="e">
        <f ca="true">+VALUE('Data Summary'!C110)</f>
        <v>#VALUE!</v>
      </c>
      <c r="D110" s="95" t="e">
        <f ca="true">+IF(AND(ISNUMBER(OFFSET('Water Data'!$D$4,0,10*ROW('Water Data'!D104))),'Data Summary'!BS110="Yes"),100-OFFSET('Water Data'!$D$4,0,10*ROW('Water Data'!D104)),NA())</f>
        <v>#N/A</v>
      </c>
      <c r="E110" s="95" t="e">
        <f ca="true">+IF(AND(ISNUMBER(OFFSET('Water Data'!$D$6,0,10*ROW('Water Data'!D104))),'Data Summary'!BT110="Yes"),OFFSET('Water Data'!$D$6,0,10*ROW('Water Data'!D104)),NA())</f>
        <v>#N/A</v>
      </c>
      <c r="F110" s="95" t="e">
        <f ca="true">+IF(AND(ISNUMBER(OFFSET('Water Data'!$D$9,0,10*ROW('Water Data'!D104))),'Data Summary'!BU110="Yes"),OFFSET('Water Data'!$D$9,0,10*ROW('Water Data'!D104)),NA())</f>
        <v>#N/A</v>
      </c>
      <c r="G110" s="95" t="e">
        <f ca="true">+IF(AND(ISNUMBER(OFFSET('Water Data'!$E$4,0,10*ROW('Water Data'!E104))),'Data Summary'!BV110="Yes"),100-OFFSET('Water Data'!$E$4,0,10*ROW('Water Data'!E104)),NA())</f>
        <v>#N/A</v>
      </c>
      <c r="H110" s="95" t="e">
        <f ca="true">+IF(AND(ISNUMBER(OFFSET('Water Data'!$E$6,0,10*ROW('Water Data'!E104))),'Data Summary'!BW110="Yes"),OFFSET('Water Data'!$E$6,0,10*ROW('Water Data'!E104)),NA())</f>
        <v>#N/A</v>
      </c>
      <c r="I110" s="95" t="e">
        <f ca="true">+IF(AND(ISNUMBER(OFFSET('Water Data'!$E$9,0,10*ROW('Water Data'!E104))),'Data Summary'!BX110="Yes"),OFFSET('Water Data'!$E$9,0,10*ROW('Water Data'!E104)),NA())</f>
        <v>#N/A</v>
      </c>
      <c r="J110" s="95" t="e">
        <f ca="true">+IF(AND(ISNUMBER(OFFSET('Water Data'!$F$4,0,10*ROW('Water Data'!F104))),'Data Summary'!BY110="Yes"),100-OFFSET('Water Data'!$F$4,0,10*ROW('Water Data'!F104)),NA())</f>
        <v>#N/A</v>
      </c>
      <c r="K110" s="95" t="e">
        <f ca="true">+IF(AND(ISNUMBER(OFFSET('Water Data'!$F$6,0,10*ROW('Water Data'!F104))),'Data Summary'!BZ110="Yes"),OFFSET('Water Data'!$F$6,0,10*ROW('Water Data'!F104)),NA())</f>
        <v>#N/A</v>
      </c>
      <c r="L110" s="95" t="e">
        <f ca="true">+IF(AND(ISNUMBER(OFFSET('Water Data'!$F$9,0,10*ROW('Water Data'!F104))),'Data Summary'!CA110="Yes"),OFFSET('Water Data'!$F$9,0,10*ROW('Water Data'!F104)),NA())</f>
        <v>#N/A</v>
      </c>
      <c r="M110" s="95" t="e">
        <f ca="true">+IF(AND(ISNUMBER(OFFSET('Water Data'!$G$4,0,10*ROW('Water Data'!G104))),'Data Summary'!CB110="Yes"),100-OFFSET('Water Data'!$G$4,0,10*ROW('Water Data'!G104)),NA())</f>
        <v>#N/A</v>
      </c>
      <c r="N110" s="95" t="e">
        <f ca="true">+IF(AND(ISNUMBER(OFFSET('Water Data'!$G$6,0,10*ROW('Water Data'!G104))),'Data Summary'!CC110="Yes"),OFFSET('Water Data'!$G$6,0,10*ROW('Water Data'!G104)),NA())</f>
        <v>#N/A</v>
      </c>
      <c r="O110" s="95" t="e">
        <f ca="true">+IF(AND(ISNUMBER(OFFSET('Water Data'!$G$9,0,10*ROW('Water Data'!G104))),'Data Summary'!CD110="Yes"),OFFSET('Water Data'!$G$9,0,10*ROW('Water Data'!G104)),NA())</f>
        <v>#N/A</v>
      </c>
      <c r="P110" s="95" t="e">
        <f ca="true">+IF(AND(ISNUMBER(OFFSET('Water Data'!$H$4,0,10*ROW('Water Data'!H104))),'Data Summary'!CE110="Yes"),100-OFFSET('Water Data'!$H$4,0,10*ROW('Water Data'!H104)),NA())</f>
        <v>#N/A</v>
      </c>
      <c r="Q110" s="95" t="e">
        <f ca="true">+IF(AND(ISNUMBER(OFFSET('Water Data'!$H$6,0,10*ROW('Water Data'!H104))),'Data Summary'!CF110="Yes"),OFFSET('Water Data'!$H$6,0,10*ROW('Water Data'!H104)),NA())</f>
        <v>#N/A</v>
      </c>
      <c r="R110" s="95" t="e">
        <f ca="true">+IF(AND(ISNUMBER(OFFSET('Water Data'!$H$9,0,10*ROW('Water Data'!H104))),'Data Summary'!CG110="Yes"),OFFSET('Water Data'!$H$9,0,10*ROW('Water Data'!H104)),NA())</f>
        <v>#N/A</v>
      </c>
      <c r="S110" s="95" t="e">
        <f ca="true">+IF(AND(ISNUMBER(OFFSET('Water Data'!$I$4,0,10*ROW('Water Data'!I104))),'Data Summary'!CH110="Yes"),100-OFFSET('Water Data'!$I$4,0,10*ROW('Water Data'!I104)),NA())</f>
        <v>#N/A</v>
      </c>
      <c r="T110" s="95" t="e">
        <f ca="true">+IF(AND(ISNUMBER(OFFSET('Water Data'!$I$6,0,10*ROW('Water Data'!I104))),'Data Summary'!CI110="Yes"),OFFSET('Water Data'!$I$6,0,10*ROW('Water Data'!I104)),NA())</f>
        <v>#N/A</v>
      </c>
      <c r="U110" s="95" t="e">
        <f ca="true">+IF(AND(ISNUMBER(OFFSET('Water Data'!$I$9,0,10*ROW('Water Data'!I104))),'Data Summary'!CJ110="Yes"),OFFSET('Water Data'!$I$9,0,10*ROW('Water Data'!I104)),NA())</f>
        <v>#N/A</v>
      </c>
      <c r="V110" s="96" t="e">
        <f ca="true">+IF(AND(ISNUMBER(OFFSET('Sanitation Data'!$D$4,0,10*ROW('Sanitation Data'!D104))),'Data Summary'!CK110="Yes"),100-OFFSET('Sanitation Data'!$D$4,0,10*ROW('Sanitation Data'!D104)),NA())</f>
        <v>#N/A</v>
      </c>
      <c r="W110" s="96" t="e">
        <f ca="true">+IF(AND(ISNUMBER(OFFSET('Sanitation Data'!$D$6,0,10*ROW('Sanitation Data'!D104))),'Data Summary'!CL110="Yes"),OFFSET('Sanitation Data'!$D$6,0,10*ROW('Sanitation Data'!D104)),NA())</f>
        <v>#N/A</v>
      </c>
      <c r="X110" s="96" t="e">
        <f ca="true">+IF(AND(ISNUMBER(OFFSET('Sanitation Data'!$D$10,0,10*ROW('Sanitation Data'!D104))),'Data Summary'!CM110="Yes"),OFFSET('Sanitation Data'!$D$10,0,10*ROW('Sanitation Data'!D104)),NA())</f>
        <v>#N/A</v>
      </c>
      <c r="Y110" s="96" t="e">
        <f ca="true">+IF(AND(ISNUMBER(OFFSET('Sanitation Data'!$D$11,0,10*ROW('Sanitation Data'!D104))),'Data Summary'!CN110="Yes"),OFFSET('Sanitation Data'!$D$11,0,10*ROW('Sanitation Data'!D104)),NA())</f>
        <v>#N/A</v>
      </c>
      <c r="Z110" s="96" t="e">
        <f ca="true">+IF(AND(ISNUMBER(OFFSET('Sanitation Data'!$D$12,0,10*ROW('Sanitation Data'!D104))),'Data Summary'!CO110="Yes"),OFFSET('Sanitation Data'!$D$12,0,10*ROW('Sanitation Data'!D104)),NA())</f>
        <v>#N/A</v>
      </c>
      <c r="AA110" s="96" t="e">
        <f ca="true">+IF(AND(ISNUMBER(OFFSET('Sanitation Data'!$E$4,0,10*ROW('Sanitation Data'!E104))),'Data Summary'!CP110="Yes"),100-OFFSET('Sanitation Data'!$E$4,0,10*ROW('Sanitation Data'!E104)),NA())</f>
        <v>#N/A</v>
      </c>
      <c r="AB110" s="96" t="e">
        <f ca="true">+IF(AND(ISNUMBER(OFFSET('Sanitation Data'!$E$6,0,10*ROW('Sanitation Data'!E104))),'Data Summary'!CQ110="Yes"),OFFSET('Sanitation Data'!$E$6,0,10*ROW('Sanitation Data'!E104)),NA())</f>
        <v>#N/A</v>
      </c>
      <c r="AC110" s="96" t="e">
        <f ca="true">+IF(AND(ISNUMBER(OFFSET('Sanitation Data'!$E$10,0,10*ROW('Sanitation Data'!E104))),'Data Summary'!CR110="Yes"),OFFSET('Sanitation Data'!$E$10,0,10*ROW('Sanitation Data'!E104)),NA())</f>
        <v>#N/A</v>
      </c>
      <c r="AD110" s="96" t="e">
        <f ca="true">+IF(AND(ISNUMBER(OFFSET('Sanitation Data'!$E$11,0,10*ROW('Sanitation Data'!E104))),'Data Summary'!CS110="Yes"),OFFSET('Sanitation Data'!$E$11,0,10*ROW('Sanitation Data'!E104)),NA())</f>
        <v>#N/A</v>
      </c>
      <c r="AE110" s="96" t="e">
        <f ca="true">+IF(AND(ISNUMBER(OFFSET('Sanitation Data'!$E$12,0,10*ROW('Sanitation Data'!E104))),'Data Summary'!CT110="Yes"),OFFSET('Sanitation Data'!$E$12,0,10*ROW('Sanitation Data'!E104)),NA())</f>
        <v>#N/A</v>
      </c>
      <c r="AF110" s="96" t="e">
        <f ca="true">+IF(AND(ISNUMBER(OFFSET('Sanitation Data'!$F$4,0,10*ROW('Sanitation Data'!F104))),'Data Summary'!CU110="Yes"),100-OFFSET('Sanitation Data'!$F$4,0,10*ROW('Sanitation Data'!F104)),NA())</f>
        <v>#N/A</v>
      </c>
      <c r="AG110" s="96" t="e">
        <f ca="true">+IF(AND(ISNUMBER(OFFSET('Sanitation Data'!$F$6,0,10*ROW('Sanitation Data'!F104))),'Data Summary'!CV110="Yes"),OFFSET('Sanitation Data'!$F$6,0,10*ROW('Sanitation Data'!F104)),NA())</f>
        <v>#N/A</v>
      </c>
      <c r="AH110" s="96" t="e">
        <f ca="true">+IF(AND(ISNUMBER(OFFSET('Sanitation Data'!$F$10,0,10*ROW('Sanitation Data'!F104))),'Data Summary'!CW110="Yes"),OFFSET('Sanitation Data'!$F$10,0,10*ROW('Sanitation Data'!F104)),NA())</f>
        <v>#N/A</v>
      </c>
      <c r="AI110" s="96" t="e">
        <f ca="true">+IF(AND(ISNUMBER(OFFSET('Sanitation Data'!$F$11,0,10*ROW('Sanitation Data'!F104))),'Data Summary'!CX110="Yes"),OFFSET('Sanitation Data'!$F$11,0,10*ROW('Sanitation Data'!F104)),NA())</f>
        <v>#N/A</v>
      </c>
      <c r="AJ110" s="96" t="e">
        <f ca="true">+IF(AND(ISNUMBER(OFFSET('Sanitation Data'!$F$12,0,10*ROW('Sanitation Data'!F104))),'Data Summary'!CY110="Yes"),OFFSET('Sanitation Data'!$F$12,0,10*ROW('Sanitation Data'!F104)),NA())</f>
        <v>#N/A</v>
      </c>
      <c r="AK110" s="96" t="e">
        <f ca="true">+IF(AND(ISNUMBER(OFFSET('Sanitation Data'!$G$4,0,10*ROW('Sanitation Data'!G104))),'Data Summary'!CZ110="Yes"),100-OFFSET('Sanitation Data'!$G$4,0,10*ROW('Sanitation Data'!G104)),NA())</f>
        <v>#N/A</v>
      </c>
      <c r="AL110" s="96" t="e">
        <f ca="true">+IF(AND(ISNUMBER(OFFSET('Sanitation Data'!$G$6,0,10*ROW('Sanitation Data'!G104))),'Data Summary'!DA110="Yes"),OFFSET('Sanitation Data'!$G$6,0,10*ROW('Sanitation Data'!G104)),NA())</f>
        <v>#N/A</v>
      </c>
      <c r="AM110" s="96" t="e">
        <f ca="true">+IF(AND(ISNUMBER(OFFSET('Sanitation Data'!$G$10,0,10*ROW('Sanitation Data'!G104))),'Data Summary'!DB110="Yes"),OFFSET('Sanitation Data'!$G$10,0,10*ROW('Sanitation Data'!G104)),NA())</f>
        <v>#N/A</v>
      </c>
      <c r="AN110" s="96" t="e">
        <f ca="true">+IF(AND(ISNUMBER(OFFSET('Sanitation Data'!$G$11,0,10*ROW('Sanitation Data'!G104))),'Data Summary'!DC110="Yes"),OFFSET('Sanitation Data'!$G$11,0,10*ROW('Sanitation Data'!G104)),NA())</f>
        <v>#N/A</v>
      </c>
      <c r="AO110" s="96" t="e">
        <f ca="true">+IF(AND(ISNUMBER(OFFSET('Sanitation Data'!$G$12,0,10*ROW('Sanitation Data'!G104))),'Data Summary'!DD110="Yes"),OFFSET('Sanitation Data'!$G$12,0,10*ROW('Sanitation Data'!G104)),NA())</f>
        <v>#N/A</v>
      </c>
      <c r="AP110" s="96" t="e">
        <f ca="true">+IF(AND(ISNUMBER(OFFSET('Sanitation Data'!$H$4,0,10*ROW('Sanitation Data'!H104))),'Data Summary'!DE110="Yes"),100-OFFSET('Sanitation Data'!$H$4,0,10*ROW('Sanitation Data'!H104)),NA())</f>
        <v>#N/A</v>
      </c>
      <c r="AQ110" s="96" t="e">
        <f ca="true">+IF(AND(ISNUMBER(OFFSET('Sanitation Data'!$H$6,0,10*ROW('Sanitation Data'!H104))),'Data Summary'!DF110="Yes"),OFFSET('Sanitation Data'!$H$6,0,10*ROW('Sanitation Data'!H104)),NA())</f>
        <v>#N/A</v>
      </c>
      <c r="AR110" s="96" t="e">
        <f ca="true">+IF(AND(ISNUMBER(OFFSET('Sanitation Data'!$H$10,0,10*ROW('Sanitation Data'!H104))),'Data Summary'!DG110="Yes"),OFFSET('Sanitation Data'!$H$10,0,10*ROW('Sanitation Data'!H104)),NA())</f>
        <v>#N/A</v>
      </c>
      <c r="AS110" s="96" t="e">
        <f ca="true">+IF(AND(ISNUMBER(OFFSET('Sanitation Data'!$H$11,0,10*ROW('Sanitation Data'!H104))),'Data Summary'!DH110="Yes"),OFFSET('Sanitation Data'!$H$11,0,10*ROW('Sanitation Data'!H104)),NA())</f>
        <v>#N/A</v>
      </c>
      <c r="AT110" s="96" t="e">
        <f ca="true">+IF(AND(ISNUMBER(OFFSET('Sanitation Data'!$H$12,0,10*ROW('Sanitation Data'!H104))),'Data Summary'!DI110="Yes"),OFFSET('Sanitation Data'!$H$12,0,10*ROW('Sanitation Data'!H104)),NA())</f>
        <v>#N/A</v>
      </c>
      <c r="AU110" s="96" t="e">
        <f ca="true">+IF(AND(ISNUMBER(OFFSET('Sanitation Data'!$I$4,0,10*ROW('Sanitation Data'!I104))),'Data Summary'!DJ110="Yes"),100-OFFSET('Sanitation Data'!$I$4,0,10*ROW('Sanitation Data'!I104)),NA())</f>
        <v>#N/A</v>
      </c>
      <c r="AV110" s="96" t="e">
        <f ca="true">+IF(AND(ISNUMBER(OFFSET('Sanitation Data'!$I$6,0,10*ROW('Sanitation Data'!I104))),'Data Summary'!DK110="Yes"),OFFSET('Sanitation Data'!$I$6,0,10*ROW('Sanitation Data'!I104)),NA())</f>
        <v>#N/A</v>
      </c>
      <c r="AW110" s="96" t="e">
        <f ca="true">+IF(AND(ISNUMBER(OFFSET('Sanitation Data'!$I$10,0,10*ROW('Sanitation Data'!I104))),'Data Summary'!DL110="Yes"),OFFSET('Sanitation Data'!$I$10,0,10*ROW('Sanitation Data'!I104)),NA())</f>
        <v>#N/A</v>
      </c>
      <c r="AX110" s="96" t="e">
        <f ca="true">+IF(AND(ISNUMBER(OFFSET('Sanitation Data'!$I$11,0,10*ROW('Sanitation Data'!I104))),'Data Summary'!DM110="Yes"),OFFSET('Sanitation Data'!$I$11,0,10*ROW('Sanitation Data'!I104)),NA())</f>
        <v>#N/A</v>
      </c>
      <c r="AY110" s="96" t="e">
        <f ca="true">+IF(AND(ISNUMBER(OFFSET('Sanitation Data'!$I$12,0,10*ROW('Sanitation Data'!I104))),'Data Summary'!DN110="Yes"),OFFSET('Sanitation Data'!$I$12,0,10*ROW('Sanitation Data'!I104)),NA())</f>
        <v>#N/A</v>
      </c>
      <c r="AZ110" s="97" t="e">
        <f ca="true">+IF(AND(ISNUMBER(OFFSET('Hygiene Data'!$D$5,0,10*ROW('Hygiene Data'!D104))),'Data Summary'!DO110="Yes"),OFFSET('Hygiene Data'!$D$5,0,10*ROW('Hygiene Data'!D104)),NA())</f>
        <v>#N/A</v>
      </c>
      <c r="BA110" s="97" t="e">
        <f ca="true">+IF(AND(ISNUMBER(OFFSET('Hygiene Data'!$D$7,0,10*ROW('Hygiene Data'!D104))),'Data Summary'!DP110="Yes"),OFFSET('Hygiene Data'!$D$7,0,10*ROW('Hygiene Data'!D104)),NA())</f>
        <v>#N/A</v>
      </c>
      <c r="BB110" s="97" t="e">
        <f ca="true">+IF(AND(ISNUMBER(OFFSET('Hygiene Data'!$D$9,0,10*ROW('Hygiene Data'!D104))),'Data Summary'!DQ110="Yes"),OFFSET('Hygiene Data'!$D$9,0,10*ROW('Hygiene Data'!D104)),NA())</f>
        <v>#N/A</v>
      </c>
      <c r="BC110" s="97" t="e">
        <f ca="true">+IF(AND(ISNUMBER(OFFSET('Hygiene Data'!$E$5,0,10*ROW('Hygiene Data'!E104))),'Data Summary'!DR110="Yes"),OFFSET('Hygiene Data'!$E$5,0,10*ROW('Hygiene Data'!E104)),NA())</f>
        <v>#N/A</v>
      </c>
      <c r="BD110" s="97" t="e">
        <f ca="true">+IF(AND(ISNUMBER(OFFSET('Hygiene Data'!$E$7,0,10*ROW('Hygiene Data'!E104))),'Data Summary'!DS110="Yes"),OFFSET('Hygiene Data'!$E$7,0,10*ROW('Hygiene Data'!E104)),NA())</f>
        <v>#N/A</v>
      </c>
      <c r="BE110" s="97" t="e">
        <f ca="true">+IF(AND(ISNUMBER(OFFSET('Hygiene Data'!$E$9,0,10*ROW('Hygiene Data'!E104))),'Data Summary'!DT110="Yes"),OFFSET('Hygiene Data'!$E$9,0,10*ROW('Hygiene Data'!E104)),NA())</f>
        <v>#N/A</v>
      </c>
      <c r="BF110" s="97" t="e">
        <f ca="true">+IF(AND(ISNUMBER(OFFSET('Hygiene Data'!$F$5,0,10*ROW('Hygiene Data'!F104))),'Data Summary'!DU110="Yes"),OFFSET('Hygiene Data'!$F$5,0,10*ROW('Hygiene Data'!F104)),NA())</f>
        <v>#N/A</v>
      </c>
      <c r="BG110" s="97" t="e">
        <f ca="true">+IF(AND(ISNUMBER(OFFSET('Hygiene Data'!$F$7,0,10*ROW('Hygiene Data'!F104))),'Data Summary'!DV110="Yes"),OFFSET('Hygiene Data'!$F$7,0,10*ROW('Hygiene Data'!F104)),NA())</f>
        <v>#N/A</v>
      </c>
      <c r="BH110" s="97" t="e">
        <f ca="true">+IF(AND(ISNUMBER(OFFSET('Hygiene Data'!$F$9,0,10*ROW('Hygiene Data'!F104))),'Data Summary'!DW110="Yes"),OFFSET('Hygiene Data'!$F$9,0,10*ROW('Hygiene Data'!F104)),NA())</f>
        <v>#N/A</v>
      </c>
      <c r="BI110" s="97" t="e">
        <f ca="true">+IF(AND(ISNUMBER(OFFSET('Hygiene Data'!$G$5,0,10*ROW('Hygiene Data'!G104))),'Data Summary'!DX110="Yes"),OFFSET('Hygiene Data'!$G$5,0,10*ROW('Hygiene Data'!G104)),NA())</f>
        <v>#N/A</v>
      </c>
      <c r="BJ110" s="97" t="e">
        <f ca="true">+IF(AND(ISNUMBER(OFFSET('Hygiene Data'!$G$7,0,10*ROW('Hygiene Data'!G104))),'Data Summary'!DY110="Yes"),OFFSET('Hygiene Data'!$G$7,0,10*ROW('Hygiene Data'!G104)),NA())</f>
        <v>#N/A</v>
      </c>
      <c r="BK110" s="97" t="e">
        <f ca="true">+IF(AND(ISNUMBER(OFFSET('Hygiene Data'!$G$9,0,10*ROW('Hygiene Data'!G104))),'Data Summary'!DZ110="Yes"),OFFSET('Hygiene Data'!$G$9,0,10*ROW('Hygiene Data'!G104)),NA())</f>
        <v>#N/A</v>
      </c>
      <c r="BL110" s="97" t="e">
        <f ca="true">+IF(AND(ISNUMBER(OFFSET('Hygiene Data'!$H$5,0,10*ROW('Hygiene Data'!H104))),'Data Summary'!EA110="Yes"),OFFSET('Hygiene Data'!$H$5,0,10*ROW('Hygiene Data'!H104)),NA())</f>
        <v>#N/A</v>
      </c>
      <c r="BM110" s="97" t="e">
        <f ca="true">+IF(AND(ISNUMBER(OFFSET('Hygiene Data'!$H$7,0,10*ROW('Hygiene Data'!H104))),'Data Summary'!EB110="Yes"),OFFSET('Hygiene Data'!$H$7,0,10*ROW('Hygiene Data'!H104)),NA())</f>
        <v>#N/A</v>
      </c>
      <c r="BN110" s="97" t="e">
        <f ca="true">+IF(AND(ISNUMBER(OFFSET('Hygiene Data'!$H$9,0,10*ROW('Hygiene Data'!H104))),'Data Summary'!EC110="Yes"),OFFSET('Hygiene Data'!$H$9,0,10*ROW('Hygiene Data'!H104)),NA())</f>
        <v>#N/A</v>
      </c>
      <c r="BO110" s="97" t="e">
        <f ca="true">+IF(AND(ISNUMBER(OFFSET('Hygiene Data'!$I$5,0,10*ROW('Hygiene Data'!I104))),'Data Summary'!ED110="Yes"),OFFSET('Hygiene Data'!$I$5,0,10*ROW('Hygiene Data'!I104)),NA())</f>
        <v>#N/A</v>
      </c>
      <c r="BP110" s="97" t="e">
        <f ca="true">+IF(AND(ISNUMBER(OFFSET('Hygiene Data'!$I$7,0,10*ROW('Hygiene Data'!I104))),'Data Summary'!EE110="Yes"),OFFSET('Hygiene Data'!$I$7,0,10*ROW('Hygiene Data'!I104)),NA())</f>
        <v>#N/A</v>
      </c>
      <c r="BQ110" s="97"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6" t="str">
        <f ca="true">+IF(ISTEXT('Data Summary'!B111),'Data Summary'!B111,"")</f>
        <v/>
      </c>
      <c r="C111" s="330" t="e">
        <f ca="true">+VALUE('Data Summary'!C111)</f>
        <v>#VALUE!</v>
      </c>
      <c r="D111" s="95" t="e">
        <f ca="true">+IF(AND(ISNUMBER(OFFSET('Water Data'!$D$4,0,10*ROW('Water Data'!D105))),'Data Summary'!BS111="Yes"),100-OFFSET('Water Data'!$D$4,0,10*ROW('Water Data'!D105)),NA())</f>
        <v>#N/A</v>
      </c>
      <c r="E111" s="95" t="e">
        <f ca="true">+IF(AND(ISNUMBER(OFFSET('Water Data'!$D$6,0,10*ROW('Water Data'!D105))),'Data Summary'!BT111="Yes"),OFFSET('Water Data'!$D$6,0,10*ROW('Water Data'!D105)),NA())</f>
        <v>#N/A</v>
      </c>
      <c r="F111" s="95" t="e">
        <f ca="true">+IF(AND(ISNUMBER(OFFSET('Water Data'!$D$9,0,10*ROW('Water Data'!D105))),'Data Summary'!BU111="Yes"),OFFSET('Water Data'!$D$9,0,10*ROW('Water Data'!D105)),NA())</f>
        <v>#N/A</v>
      </c>
      <c r="G111" s="95" t="e">
        <f ca="true">+IF(AND(ISNUMBER(OFFSET('Water Data'!$E$4,0,10*ROW('Water Data'!E105))),'Data Summary'!BV111="Yes"),100-OFFSET('Water Data'!$E$4,0,10*ROW('Water Data'!E105)),NA())</f>
        <v>#N/A</v>
      </c>
      <c r="H111" s="95" t="e">
        <f ca="true">+IF(AND(ISNUMBER(OFFSET('Water Data'!$E$6,0,10*ROW('Water Data'!E105))),'Data Summary'!BW111="Yes"),OFFSET('Water Data'!$E$6,0,10*ROW('Water Data'!E105)),NA())</f>
        <v>#N/A</v>
      </c>
      <c r="I111" s="95" t="e">
        <f ca="true">+IF(AND(ISNUMBER(OFFSET('Water Data'!$E$9,0,10*ROW('Water Data'!E105))),'Data Summary'!BX111="Yes"),OFFSET('Water Data'!$E$9,0,10*ROW('Water Data'!E105)),NA())</f>
        <v>#N/A</v>
      </c>
      <c r="J111" s="95" t="e">
        <f ca="true">+IF(AND(ISNUMBER(OFFSET('Water Data'!$F$4,0,10*ROW('Water Data'!F105))),'Data Summary'!BY111="Yes"),100-OFFSET('Water Data'!$F$4,0,10*ROW('Water Data'!F105)),NA())</f>
        <v>#N/A</v>
      </c>
      <c r="K111" s="95" t="e">
        <f ca="true">+IF(AND(ISNUMBER(OFFSET('Water Data'!$F$6,0,10*ROW('Water Data'!F105))),'Data Summary'!BZ111="Yes"),OFFSET('Water Data'!$F$6,0,10*ROW('Water Data'!F105)),NA())</f>
        <v>#N/A</v>
      </c>
      <c r="L111" s="95" t="e">
        <f ca="true">+IF(AND(ISNUMBER(OFFSET('Water Data'!$F$9,0,10*ROW('Water Data'!F105))),'Data Summary'!CA111="Yes"),OFFSET('Water Data'!$F$9,0,10*ROW('Water Data'!F105)),NA())</f>
        <v>#N/A</v>
      </c>
      <c r="M111" s="95" t="e">
        <f ca="true">+IF(AND(ISNUMBER(OFFSET('Water Data'!$G$4,0,10*ROW('Water Data'!G105))),'Data Summary'!CB111="Yes"),100-OFFSET('Water Data'!$G$4,0,10*ROW('Water Data'!G105)),NA())</f>
        <v>#N/A</v>
      </c>
      <c r="N111" s="95" t="e">
        <f ca="true">+IF(AND(ISNUMBER(OFFSET('Water Data'!$G$6,0,10*ROW('Water Data'!G105))),'Data Summary'!CC111="Yes"),OFFSET('Water Data'!$G$6,0,10*ROW('Water Data'!G105)),NA())</f>
        <v>#N/A</v>
      </c>
      <c r="O111" s="95" t="e">
        <f ca="true">+IF(AND(ISNUMBER(OFFSET('Water Data'!$G$9,0,10*ROW('Water Data'!G105))),'Data Summary'!CD111="Yes"),OFFSET('Water Data'!$G$9,0,10*ROW('Water Data'!G105)),NA())</f>
        <v>#N/A</v>
      </c>
      <c r="P111" s="95" t="e">
        <f ca="true">+IF(AND(ISNUMBER(OFFSET('Water Data'!$H$4,0,10*ROW('Water Data'!H105))),'Data Summary'!CE111="Yes"),100-OFFSET('Water Data'!$H$4,0,10*ROW('Water Data'!H105)),NA())</f>
        <v>#N/A</v>
      </c>
      <c r="Q111" s="95" t="e">
        <f ca="true">+IF(AND(ISNUMBER(OFFSET('Water Data'!$H$6,0,10*ROW('Water Data'!H105))),'Data Summary'!CF111="Yes"),OFFSET('Water Data'!$H$6,0,10*ROW('Water Data'!H105)),NA())</f>
        <v>#N/A</v>
      </c>
      <c r="R111" s="95" t="e">
        <f ca="true">+IF(AND(ISNUMBER(OFFSET('Water Data'!$H$9,0,10*ROW('Water Data'!H105))),'Data Summary'!CG111="Yes"),OFFSET('Water Data'!$H$9,0,10*ROW('Water Data'!H105)),NA())</f>
        <v>#N/A</v>
      </c>
      <c r="S111" s="95" t="e">
        <f ca="true">+IF(AND(ISNUMBER(OFFSET('Water Data'!$I$4,0,10*ROW('Water Data'!I105))),'Data Summary'!CH111="Yes"),100-OFFSET('Water Data'!$I$4,0,10*ROW('Water Data'!I105)),NA())</f>
        <v>#N/A</v>
      </c>
      <c r="T111" s="95" t="e">
        <f ca="true">+IF(AND(ISNUMBER(OFFSET('Water Data'!$I$6,0,10*ROW('Water Data'!I105))),'Data Summary'!CI111="Yes"),OFFSET('Water Data'!$I$6,0,10*ROW('Water Data'!I105)),NA())</f>
        <v>#N/A</v>
      </c>
      <c r="U111" s="95" t="e">
        <f ca="true">+IF(AND(ISNUMBER(OFFSET('Water Data'!$I$9,0,10*ROW('Water Data'!I105))),'Data Summary'!CJ111="Yes"),OFFSET('Water Data'!$I$9,0,10*ROW('Water Data'!I105)),NA())</f>
        <v>#N/A</v>
      </c>
      <c r="V111" s="96" t="e">
        <f ca="true">+IF(AND(ISNUMBER(OFFSET('Sanitation Data'!$D$4,0,10*ROW('Sanitation Data'!D105))),'Data Summary'!CK111="Yes"),100-OFFSET('Sanitation Data'!$D$4,0,10*ROW('Sanitation Data'!D105)),NA())</f>
        <v>#N/A</v>
      </c>
      <c r="W111" s="96" t="e">
        <f ca="true">+IF(AND(ISNUMBER(OFFSET('Sanitation Data'!$D$6,0,10*ROW('Sanitation Data'!D105))),'Data Summary'!CL111="Yes"),OFFSET('Sanitation Data'!$D$6,0,10*ROW('Sanitation Data'!D105)),NA())</f>
        <v>#N/A</v>
      </c>
      <c r="X111" s="96" t="e">
        <f ca="true">+IF(AND(ISNUMBER(OFFSET('Sanitation Data'!$D$10,0,10*ROW('Sanitation Data'!D105))),'Data Summary'!CM111="Yes"),OFFSET('Sanitation Data'!$D$10,0,10*ROW('Sanitation Data'!D105)),NA())</f>
        <v>#N/A</v>
      </c>
      <c r="Y111" s="96" t="e">
        <f ca="true">+IF(AND(ISNUMBER(OFFSET('Sanitation Data'!$D$11,0,10*ROW('Sanitation Data'!D105))),'Data Summary'!CN111="Yes"),OFFSET('Sanitation Data'!$D$11,0,10*ROW('Sanitation Data'!D105)),NA())</f>
        <v>#N/A</v>
      </c>
      <c r="Z111" s="96" t="e">
        <f ca="true">+IF(AND(ISNUMBER(OFFSET('Sanitation Data'!$D$12,0,10*ROW('Sanitation Data'!D105))),'Data Summary'!CO111="Yes"),OFFSET('Sanitation Data'!$D$12,0,10*ROW('Sanitation Data'!D105)),NA())</f>
        <v>#N/A</v>
      </c>
      <c r="AA111" s="96" t="e">
        <f ca="true">+IF(AND(ISNUMBER(OFFSET('Sanitation Data'!$E$4,0,10*ROW('Sanitation Data'!E105))),'Data Summary'!CP111="Yes"),100-OFFSET('Sanitation Data'!$E$4,0,10*ROW('Sanitation Data'!E105)),NA())</f>
        <v>#N/A</v>
      </c>
      <c r="AB111" s="96" t="e">
        <f ca="true">+IF(AND(ISNUMBER(OFFSET('Sanitation Data'!$E$6,0,10*ROW('Sanitation Data'!E105))),'Data Summary'!CQ111="Yes"),OFFSET('Sanitation Data'!$E$6,0,10*ROW('Sanitation Data'!E105)),NA())</f>
        <v>#N/A</v>
      </c>
      <c r="AC111" s="96" t="e">
        <f ca="true">+IF(AND(ISNUMBER(OFFSET('Sanitation Data'!$E$10,0,10*ROW('Sanitation Data'!E105))),'Data Summary'!CR111="Yes"),OFFSET('Sanitation Data'!$E$10,0,10*ROW('Sanitation Data'!E105)),NA())</f>
        <v>#N/A</v>
      </c>
      <c r="AD111" s="96" t="e">
        <f ca="true">+IF(AND(ISNUMBER(OFFSET('Sanitation Data'!$E$11,0,10*ROW('Sanitation Data'!E105))),'Data Summary'!CS111="Yes"),OFFSET('Sanitation Data'!$E$11,0,10*ROW('Sanitation Data'!E105)),NA())</f>
        <v>#N/A</v>
      </c>
      <c r="AE111" s="96" t="e">
        <f ca="true">+IF(AND(ISNUMBER(OFFSET('Sanitation Data'!$E$12,0,10*ROW('Sanitation Data'!E105))),'Data Summary'!CT111="Yes"),OFFSET('Sanitation Data'!$E$12,0,10*ROW('Sanitation Data'!E105)),NA())</f>
        <v>#N/A</v>
      </c>
      <c r="AF111" s="96" t="e">
        <f ca="true">+IF(AND(ISNUMBER(OFFSET('Sanitation Data'!$F$4,0,10*ROW('Sanitation Data'!F105))),'Data Summary'!CU111="Yes"),100-OFFSET('Sanitation Data'!$F$4,0,10*ROW('Sanitation Data'!F105)),NA())</f>
        <v>#N/A</v>
      </c>
      <c r="AG111" s="96" t="e">
        <f ca="true">+IF(AND(ISNUMBER(OFFSET('Sanitation Data'!$F$6,0,10*ROW('Sanitation Data'!F105))),'Data Summary'!CV111="Yes"),OFFSET('Sanitation Data'!$F$6,0,10*ROW('Sanitation Data'!F105)),NA())</f>
        <v>#N/A</v>
      </c>
      <c r="AH111" s="96" t="e">
        <f ca="true">+IF(AND(ISNUMBER(OFFSET('Sanitation Data'!$F$10,0,10*ROW('Sanitation Data'!F105))),'Data Summary'!CW111="Yes"),OFFSET('Sanitation Data'!$F$10,0,10*ROW('Sanitation Data'!F105)),NA())</f>
        <v>#N/A</v>
      </c>
      <c r="AI111" s="96" t="e">
        <f ca="true">+IF(AND(ISNUMBER(OFFSET('Sanitation Data'!$F$11,0,10*ROW('Sanitation Data'!F105))),'Data Summary'!CX111="Yes"),OFFSET('Sanitation Data'!$F$11,0,10*ROW('Sanitation Data'!F105)),NA())</f>
        <v>#N/A</v>
      </c>
      <c r="AJ111" s="96" t="e">
        <f ca="true">+IF(AND(ISNUMBER(OFFSET('Sanitation Data'!$F$12,0,10*ROW('Sanitation Data'!F105))),'Data Summary'!CY111="Yes"),OFFSET('Sanitation Data'!$F$12,0,10*ROW('Sanitation Data'!F105)),NA())</f>
        <v>#N/A</v>
      </c>
      <c r="AK111" s="96" t="e">
        <f ca="true">+IF(AND(ISNUMBER(OFFSET('Sanitation Data'!$G$4,0,10*ROW('Sanitation Data'!G105))),'Data Summary'!CZ111="Yes"),100-OFFSET('Sanitation Data'!$G$4,0,10*ROW('Sanitation Data'!G105)),NA())</f>
        <v>#N/A</v>
      </c>
      <c r="AL111" s="96" t="e">
        <f ca="true">+IF(AND(ISNUMBER(OFFSET('Sanitation Data'!$G$6,0,10*ROW('Sanitation Data'!G105))),'Data Summary'!DA111="Yes"),OFFSET('Sanitation Data'!$G$6,0,10*ROW('Sanitation Data'!G105)),NA())</f>
        <v>#N/A</v>
      </c>
      <c r="AM111" s="96" t="e">
        <f ca="true">+IF(AND(ISNUMBER(OFFSET('Sanitation Data'!$G$10,0,10*ROW('Sanitation Data'!G105))),'Data Summary'!DB111="Yes"),OFFSET('Sanitation Data'!$G$10,0,10*ROW('Sanitation Data'!G105)),NA())</f>
        <v>#N/A</v>
      </c>
      <c r="AN111" s="96" t="e">
        <f ca="true">+IF(AND(ISNUMBER(OFFSET('Sanitation Data'!$G$11,0,10*ROW('Sanitation Data'!G105))),'Data Summary'!DC111="Yes"),OFFSET('Sanitation Data'!$G$11,0,10*ROW('Sanitation Data'!G105)),NA())</f>
        <v>#N/A</v>
      </c>
      <c r="AO111" s="96" t="e">
        <f ca="true">+IF(AND(ISNUMBER(OFFSET('Sanitation Data'!$G$12,0,10*ROW('Sanitation Data'!G105))),'Data Summary'!DD111="Yes"),OFFSET('Sanitation Data'!$G$12,0,10*ROW('Sanitation Data'!G105)),NA())</f>
        <v>#N/A</v>
      </c>
      <c r="AP111" s="96" t="e">
        <f ca="true">+IF(AND(ISNUMBER(OFFSET('Sanitation Data'!$H$4,0,10*ROW('Sanitation Data'!H105))),'Data Summary'!DE111="Yes"),100-OFFSET('Sanitation Data'!$H$4,0,10*ROW('Sanitation Data'!H105)),NA())</f>
        <v>#N/A</v>
      </c>
      <c r="AQ111" s="96" t="e">
        <f ca="true">+IF(AND(ISNUMBER(OFFSET('Sanitation Data'!$H$6,0,10*ROW('Sanitation Data'!H105))),'Data Summary'!DF111="Yes"),OFFSET('Sanitation Data'!$H$6,0,10*ROW('Sanitation Data'!H105)),NA())</f>
        <v>#N/A</v>
      </c>
      <c r="AR111" s="96" t="e">
        <f ca="true">+IF(AND(ISNUMBER(OFFSET('Sanitation Data'!$H$10,0,10*ROW('Sanitation Data'!H105))),'Data Summary'!DG111="Yes"),OFFSET('Sanitation Data'!$H$10,0,10*ROW('Sanitation Data'!H105)),NA())</f>
        <v>#N/A</v>
      </c>
      <c r="AS111" s="96" t="e">
        <f ca="true">+IF(AND(ISNUMBER(OFFSET('Sanitation Data'!$H$11,0,10*ROW('Sanitation Data'!H105))),'Data Summary'!DH111="Yes"),OFFSET('Sanitation Data'!$H$11,0,10*ROW('Sanitation Data'!H105)),NA())</f>
        <v>#N/A</v>
      </c>
      <c r="AT111" s="96" t="e">
        <f ca="true">+IF(AND(ISNUMBER(OFFSET('Sanitation Data'!$H$12,0,10*ROW('Sanitation Data'!H105))),'Data Summary'!DI111="Yes"),OFFSET('Sanitation Data'!$H$12,0,10*ROW('Sanitation Data'!H105)),NA())</f>
        <v>#N/A</v>
      </c>
      <c r="AU111" s="96" t="e">
        <f ca="true">+IF(AND(ISNUMBER(OFFSET('Sanitation Data'!$I$4,0,10*ROW('Sanitation Data'!I105))),'Data Summary'!DJ111="Yes"),100-OFFSET('Sanitation Data'!$I$4,0,10*ROW('Sanitation Data'!I105)),NA())</f>
        <v>#N/A</v>
      </c>
      <c r="AV111" s="96" t="e">
        <f ca="true">+IF(AND(ISNUMBER(OFFSET('Sanitation Data'!$I$6,0,10*ROW('Sanitation Data'!I105))),'Data Summary'!DK111="Yes"),OFFSET('Sanitation Data'!$I$6,0,10*ROW('Sanitation Data'!I105)),NA())</f>
        <v>#N/A</v>
      </c>
      <c r="AW111" s="96" t="e">
        <f ca="true">+IF(AND(ISNUMBER(OFFSET('Sanitation Data'!$I$10,0,10*ROW('Sanitation Data'!I105))),'Data Summary'!DL111="Yes"),OFFSET('Sanitation Data'!$I$10,0,10*ROW('Sanitation Data'!I105)),NA())</f>
        <v>#N/A</v>
      </c>
      <c r="AX111" s="96" t="e">
        <f ca="true">+IF(AND(ISNUMBER(OFFSET('Sanitation Data'!$I$11,0,10*ROW('Sanitation Data'!I105))),'Data Summary'!DM111="Yes"),OFFSET('Sanitation Data'!$I$11,0,10*ROW('Sanitation Data'!I105)),NA())</f>
        <v>#N/A</v>
      </c>
      <c r="AY111" s="96" t="e">
        <f ca="true">+IF(AND(ISNUMBER(OFFSET('Sanitation Data'!$I$12,0,10*ROW('Sanitation Data'!I105))),'Data Summary'!DN111="Yes"),OFFSET('Sanitation Data'!$I$12,0,10*ROW('Sanitation Data'!I105)),NA())</f>
        <v>#N/A</v>
      </c>
      <c r="AZ111" s="97" t="e">
        <f ca="true">+IF(AND(ISNUMBER(OFFSET('Hygiene Data'!$D$5,0,10*ROW('Hygiene Data'!D105))),'Data Summary'!DO111="Yes"),OFFSET('Hygiene Data'!$D$5,0,10*ROW('Hygiene Data'!D105)),NA())</f>
        <v>#N/A</v>
      </c>
      <c r="BA111" s="97" t="e">
        <f ca="true">+IF(AND(ISNUMBER(OFFSET('Hygiene Data'!$D$7,0,10*ROW('Hygiene Data'!D105))),'Data Summary'!DP111="Yes"),OFFSET('Hygiene Data'!$D$7,0,10*ROW('Hygiene Data'!D105)),NA())</f>
        <v>#N/A</v>
      </c>
      <c r="BB111" s="97" t="e">
        <f ca="true">+IF(AND(ISNUMBER(OFFSET('Hygiene Data'!$D$9,0,10*ROW('Hygiene Data'!D105))),'Data Summary'!DQ111="Yes"),OFFSET('Hygiene Data'!$D$9,0,10*ROW('Hygiene Data'!D105)),NA())</f>
        <v>#N/A</v>
      </c>
      <c r="BC111" s="97" t="e">
        <f ca="true">+IF(AND(ISNUMBER(OFFSET('Hygiene Data'!$E$5,0,10*ROW('Hygiene Data'!E105))),'Data Summary'!DR111="Yes"),OFFSET('Hygiene Data'!$E$5,0,10*ROW('Hygiene Data'!E105)),NA())</f>
        <v>#N/A</v>
      </c>
      <c r="BD111" s="97" t="e">
        <f ca="true">+IF(AND(ISNUMBER(OFFSET('Hygiene Data'!$E$7,0,10*ROW('Hygiene Data'!E105))),'Data Summary'!DS111="Yes"),OFFSET('Hygiene Data'!$E$7,0,10*ROW('Hygiene Data'!E105)),NA())</f>
        <v>#N/A</v>
      </c>
      <c r="BE111" s="97" t="e">
        <f ca="true">+IF(AND(ISNUMBER(OFFSET('Hygiene Data'!$E$9,0,10*ROW('Hygiene Data'!E105))),'Data Summary'!DT111="Yes"),OFFSET('Hygiene Data'!$E$9,0,10*ROW('Hygiene Data'!E105)),NA())</f>
        <v>#N/A</v>
      </c>
      <c r="BF111" s="97" t="e">
        <f ca="true">+IF(AND(ISNUMBER(OFFSET('Hygiene Data'!$F$5,0,10*ROW('Hygiene Data'!F105))),'Data Summary'!DU111="Yes"),OFFSET('Hygiene Data'!$F$5,0,10*ROW('Hygiene Data'!F105)),NA())</f>
        <v>#N/A</v>
      </c>
      <c r="BG111" s="97" t="e">
        <f ca="true">+IF(AND(ISNUMBER(OFFSET('Hygiene Data'!$F$7,0,10*ROW('Hygiene Data'!F105))),'Data Summary'!DV111="Yes"),OFFSET('Hygiene Data'!$F$7,0,10*ROW('Hygiene Data'!F105)),NA())</f>
        <v>#N/A</v>
      </c>
      <c r="BH111" s="97" t="e">
        <f ca="true">+IF(AND(ISNUMBER(OFFSET('Hygiene Data'!$F$9,0,10*ROW('Hygiene Data'!F105))),'Data Summary'!DW111="Yes"),OFFSET('Hygiene Data'!$F$9,0,10*ROW('Hygiene Data'!F105)),NA())</f>
        <v>#N/A</v>
      </c>
      <c r="BI111" s="97" t="e">
        <f ca="true">+IF(AND(ISNUMBER(OFFSET('Hygiene Data'!$G$5,0,10*ROW('Hygiene Data'!G105))),'Data Summary'!DX111="Yes"),OFFSET('Hygiene Data'!$G$5,0,10*ROW('Hygiene Data'!G105)),NA())</f>
        <v>#N/A</v>
      </c>
      <c r="BJ111" s="97" t="e">
        <f ca="true">+IF(AND(ISNUMBER(OFFSET('Hygiene Data'!$G$7,0,10*ROW('Hygiene Data'!G105))),'Data Summary'!DY111="Yes"),OFFSET('Hygiene Data'!$G$7,0,10*ROW('Hygiene Data'!G105)),NA())</f>
        <v>#N/A</v>
      </c>
      <c r="BK111" s="97" t="e">
        <f ca="true">+IF(AND(ISNUMBER(OFFSET('Hygiene Data'!$G$9,0,10*ROW('Hygiene Data'!G105))),'Data Summary'!DZ111="Yes"),OFFSET('Hygiene Data'!$G$9,0,10*ROW('Hygiene Data'!G105)),NA())</f>
        <v>#N/A</v>
      </c>
      <c r="BL111" s="97" t="e">
        <f ca="true">+IF(AND(ISNUMBER(OFFSET('Hygiene Data'!$H$5,0,10*ROW('Hygiene Data'!H105))),'Data Summary'!EA111="Yes"),OFFSET('Hygiene Data'!$H$5,0,10*ROW('Hygiene Data'!H105)),NA())</f>
        <v>#N/A</v>
      </c>
      <c r="BM111" s="97" t="e">
        <f ca="true">+IF(AND(ISNUMBER(OFFSET('Hygiene Data'!$H$7,0,10*ROW('Hygiene Data'!H105))),'Data Summary'!EB111="Yes"),OFFSET('Hygiene Data'!$H$7,0,10*ROW('Hygiene Data'!H105)),NA())</f>
        <v>#N/A</v>
      </c>
      <c r="BN111" s="97" t="e">
        <f ca="true">+IF(AND(ISNUMBER(OFFSET('Hygiene Data'!$H$9,0,10*ROW('Hygiene Data'!H105))),'Data Summary'!EC111="Yes"),OFFSET('Hygiene Data'!$H$9,0,10*ROW('Hygiene Data'!H105)),NA())</f>
        <v>#N/A</v>
      </c>
      <c r="BO111" s="97" t="e">
        <f ca="true">+IF(AND(ISNUMBER(OFFSET('Hygiene Data'!$I$5,0,10*ROW('Hygiene Data'!I105))),'Data Summary'!ED111="Yes"),OFFSET('Hygiene Data'!$I$5,0,10*ROW('Hygiene Data'!I105)),NA())</f>
        <v>#N/A</v>
      </c>
      <c r="BP111" s="97" t="e">
        <f ca="true">+IF(AND(ISNUMBER(OFFSET('Hygiene Data'!$I$7,0,10*ROW('Hygiene Data'!I105))),'Data Summary'!EE111="Yes"),OFFSET('Hygiene Data'!$I$7,0,10*ROW('Hygiene Data'!I105)),NA())</f>
        <v>#N/A</v>
      </c>
      <c r="BQ111" s="97"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6" t="str">
        <f ca="true">+IF(ISTEXT('Data Summary'!B112),'Data Summary'!B112,"")</f>
        <v/>
      </c>
      <c r="C112" s="330" t="e">
        <f ca="true">+VALUE('Data Summary'!C112)</f>
        <v>#VALUE!</v>
      </c>
      <c r="D112" s="95" t="e">
        <f ca="true">+IF(AND(ISNUMBER(OFFSET('Water Data'!$D$4,0,10*ROW('Water Data'!D106))),'Data Summary'!BS112="Yes"),100-OFFSET('Water Data'!$D$4,0,10*ROW('Water Data'!D106)),NA())</f>
        <v>#N/A</v>
      </c>
      <c r="E112" s="95" t="e">
        <f ca="true">+IF(AND(ISNUMBER(OFFSET('Water Data'!$D$6,0,10*ROW('Water Data'!D106))),'Data Summary'!BT112="Yes"),OFFSET('Water Data'!$D$6,0,10*ROW('Water Data'!D106)),NA())</f>
        <v>#N/A</v>
      </c>
      <c r="F112" s="95" t="e">
        <f ca="true">+IF(AND(ISNUMBER(OFFSET('Water Data'!$D$9,0,10*ROW('Water Data'!D106))),'Data Summary'!BU112="Yes"),OFFSET('Water Data'!$D$9,0,10*ROW('Water Data'!D106)),NA())</f>
        <v>#N/A</v>
      </c>
      <c r="G112" s="95" t="e">
        <f ca="true">+IF(AND(ISNUMBER(OFFSET('Water Data'!$E$4,0,10*ROW('Water Data'!E106))),'Data Summary'!BV112="Yes"),100-OFFSET('Water Data'!$E$4,0,10*ROW('Water Data'!E106)),NA())</f>
        <v>#N/A</v>
      </c>
      <c r="H112" s="95" t="e">
        <f ca="true">+IF(AND(ISNUMBER(OFFSET('Water Data'!$E$6,0,10*ROW('Water Data'!E106))),'Data Summary'!BW112="Yes"),OFFSET('Water Data'!$E$6,0,10*ROW('Water Data'!E106)),NA())</f>
        <v>#N/A</v>
      </c>
      <c r="I112" s="95" t="e">
        <f ca="true">+IF(AND(ISNUMBER(OFFSET('Water Data'!$E$9,0,10*ROW('Water Data'!E106))),'Data Summary'!BX112="Yes"),OFFSET('Water Data'!$E$9,0,10*ROW('Water Data'!E106)),NA())</f>
        <v>#N/A</v>
      </c>
      <c r="J112" s="95" t="e">
        <f ca="true">+IF(AND(ISNUMBER(OFFSET('Water Data'!$F$4,0,10*ROW('Water Data'!F106))),'Data Summary'!BY112="Yes"),100-OFFSET('Water Data'!$F$4,0,10*ROW('Water Data'!F106)),NA())</f>
        <v>#N/A</v>
      </c>
      <c r="K112" s="95" t="e">
        <f ca="true">+IF(AND(ISNUMBER(OFFSET('Water Data'!$F$6,0,10*ROW('Water Data'!F106))),'Data Summary'!BZ112="Yes"),OFFSET('Water Data'!$F$6,0,10*ROW('Water Data'!F106)),NA())</f>
        <v>#N/A</v>
      </c>
      <c r="L112" s="95" t="e">
        <f ca="true">+IF(AND(ISNUMBER(OFFSET('Water Data'!$F$9,0,10*ROW('Water Data'!F106))),'Data Summary'!CA112="Yes"),OFFSET('Water Data'!$F$9,0,10*ROW('Water Data'!F106)),NA())</f>
        <v>#N/A</v>
      </c>
      <c r="M112" s="95" t="e">
        <f ca="true">+IF(AND(ISNUMBER(OFFSET('Water Data'!$G$4,0,10*ROW('Water Data'!G106))),'Data Summary'!CB112="Yes"),100-OFFSET('Water Data'!$G$4,0,10*ROW('Water Data'!G106)),NA())</f>
        <v>#N/A</v>
      </c>
      <c r="N112" s="95" t="e">
        <f ca="true">+IF(AND(ISNUMBER(OFFSET('Water Data'!$G$6,0,10*ROW('Water Data'!G106))),'Data Summary'!CC112="Yes"),OFFSET('Water Data'!$G$6,0,10*ROW('Water Data'!G106)),NA())</f>
        <v>#N/A</v>
      </c>
      <c r="O112" s="95" t="e">
        <f ca="true">+IF(AND(ISNUMBER(OFFSET('Water Data'!$G$9,0,10*ROW('Water Data'!G106))),'Data Summary'!CD112="Yes"),OFFSET('Water Data'!$G$9,0,10*ROW('Water Data'!G106)),NA())</f>
        <v>#N/A</v>
      </c>
      <c r="P112" s="95" t="e">
        <f ca="true">+IF(AND(ISNUMBER(OFFSET('Water Data'!$H$4,0,10*ROW('Water Data'!H106))),'Data Summary'!CE112="Yes"),100-OFFSET('Water Data'!$H$4,0,10*ROW('Water Data'!H106)),NA())</f>
        <v>#N/A</v>
      </c>
      <c r="Q112" s="95" t="e">
        <f ca="true">+IF(AND(ISNUMBER(OFFSET('Water Data'!$H$6,0,10*ROW('Water Data'!H106))),'Data Summary'!CF112="Yes"),OFFSET('Water Data'!$H$6,0,10*ROW('Water Data'!H106)),NA())</f>
        <v>#N/A</v>
      </c>
      <c r="R112" s="95" t="e">
        <f ca="true">+IF(AND(ISNUMBER(OFFSET('Water Data'!$H$9,0,10*ROW('Water Data'!H106))),'Data Summary'!CG112="Yes"),OFFSET('Water Data'!$H$9,0,10*ROW('Water Data'!H106)),NA())</f>
        <v>#N/A</v>
      </c>
      <c r="S112" s="95" t="e">
        <f ca="true">+IF(AND(ISNUMBER(OFFSET('Water Data'!$I$4,0,10*ROW('Water Data'!I106))),'Data Summary'!CH112="Yes"),100-OFFSET('Water Data'!$I$4,0,10*ROW('Water Data'!I106)),NA())</f>
        <v>#N/A</v>
      </c>
      <c r="T112" s="95" t="e">
        <f ca="true">+IF(AND(ISNUMBER(OFFSET('Water Data'!$I$6,0,10*ROW('Water Data'!I106))),'Data Summary'!CI112="Yes"),OFFSET('Water Data'!$I$6,0,10*ROW('Water Data'!I106)),NA())</f>
        <v>#N/A</v>
      </c>
      <c r="U112" s="95" t="e">
        <f ca="true">+IF(AND(ISNUMBER(OFFSET('Water Data'!$I$9,0,10*ROW('Water Data'!I106))),'Data Summary'!CJ112="Yes"),OFFSET('Water Data'!$I$9,0,10*ROW('Water Data'!I106)),NA())</f>
        <v>#N/A</v>
      </c>
      <c r="V112" s="96" t="e">
        <f ca="true">+IF(AND(ISNUMBER(OFFSET('Sanitation Data'!$D$4,0,10*ROW('Sanitation Data'!D106))),'Data Summary'!CK112="Yes"),100-OFFSET('Sanitation Data'!$D$4,0,10*ROW('Sanitation Data'!D106)),NA())</f>
        <v>#N/A</v>
      </c>
      <c r="W112" s="96" t="e">
        <f ca="true">+IF(AND(ISNUMBER(OFFSET('Sanitation Data'!$D$6,0,10*ROW('Sanitation Data'!D106))),'Data Summary'!CL112="Yes"),OFFSET('Sanitation Data'!$D$6,0,10*ROW('Sanitation Data'!D106)),NA())</f>
        <v>#N/A</v>
      </c>
      <c r="X112" s="96" t="e">
        <f ca="true">+IF(AND(ISNUMBER(OFFSET('Sanitation Data'!$D$10,0,10*ROW('Sanitation Data'!D106))),'Data Summary'!CM112="Yes"),OFFSET('Sanitation Data'!$D$10,0,10*ROW('Sanitation Data'!D106)),NA())</f>
        <v>#N/A</v>
      </c>
      <c r="Y112" s="96" t="e">
        <f ca="true">+IF(AND(ISNUMBER(OFFSET('Sanitation Data'!$D$11,0,10*ROW('Sanitation Data'!D106))),'Data Summary'!CN112="Yes"),OFFSET('Sanitation Data'!$D$11,0,10*ROW('Sanitation Data'!D106)),NA())</f>
        <v>#N/A</v>
      </c>
      <c r="Z112" s="96" t="e">
        <f ca="true">+IF(AND(ISNUMBER(OFFSET('Sanitation Data'!$D$12,0,10*ROW('Sanitation Data'!D106))),'Data Summary'!CO112="Yes"),OFFSET('Sanitation Data'!$D$12,0,10*ROW('Sanitation Data'!D106)),NA())</f>
        <v>#N/A</v>
      </c>
      <c r="AA112" s="96" t="e">
        <f ca="true">+IF(AND(ISNUMBER(OFFSET('Sanitation Data'!$E$4,0,10*ROW('Sanitation Data'!E106))),'Data Summary'!CP112="Yes"),100-OFFSET('Sanitation Data'!$E$4,0,10*ROW('Sanitation Data'!E106)),NA())</f>
        <v>#N/A</v>
      </c>
      <c r="AB112" s="96" t="e">
        <f ca="true">+IF(AND(ISNUMBER(OFFSET('Sanitation Data'!$E$6,0,10*ROW('Sanitation Data'!E106))),'Data Summary'!CQ112="Yes"),OFFSET('Sanitation Data'!$E$6,0,10*ROW('Sanitation Data'!E106)),NA())</f>
        <v>#N/A</v>
      </c>
      <c r="AC112" s="96" t="e">
        <f ca="true">+IF(AND(ISNUMBER(OFFSET('Sanitation Data'!$E$10,0,10*ROW('Sanitation Data'!E106))),'Data Summary'!CR112="Yes"),OFFSET('Sanitation Data'!$E$10,0,10*ROW('Sanitation Data'!E106)),NA())</f>
        <v>#N/A</v>
      </c>
      <c r="AD112" s="96" t="e">
        <f ca="true">+IF(AND(ISNUMBER(OFFSET('Sanitation Data'!$E$11,0,10*ROW('Sanitation Data'!E106))),'Data Summary'!CS112="Yes"),OFFSET('Sanitation Data'!$E$11,0,10*ROW('Sanitation Data'!E106)),NA())</f>
        <v>#N/A</v>
      </c>
      <c r="AE112" s="96" t="e">
        <f ca="true">+IF(AND(ISNUMBER(OFFSET('Sanitation Data'!$E$12,0,10*ROW('Sanitation Data'!E106))),'Data Summary'!CT112="Yes"),OFFSET('Sanitation Data'!$E$12,0,10*ROW('Sanitation Data'!E106)),NA())</f>
        <v>#N/A</v>
      </c>
      <c r="AF112" s="96" t="e">
        <f ca="true">+IF(AND(ISNUMBER(OFFSET('Sanitation Data'!$F$4,0,10*ROW('Sanitation Data'!F106))),'Data Summary'!CU112="Yes"),100-OFFSET('Sanitation Data'!$F$4,0,10*ROW('Sanitation Data'!F106)),NA())</f>
        <v>#N/A</v>
      </c>
      <c r="AG112" s="96" t="e">
        <f ca="true">+IF(AND(ISNUMBER(OFFSET('Sanitation Data'!$F$6,0,10*ROW('Sanitation Data'!F106))),'Data Summary'!CV112="Yes"),OFFSET('Sanitation Data'!$F$6,0,10*ROW('Sanitation Data'!F106)),NA())</f>
        <v>#N/A</v>
      </c>
      <c r="AH112" s="96" t="e">
        <f ca="true">+IF(AND(ISNUMBER(OFFSET('Sanitation Data'!$F$10,0,10*ROW('Sanitation Data'!F106))),'Data Summary'!CW112="Yes"),OFFSET('Sanitation Data'!$F$10,0,10*ROW('Sanitation Data'!F106)),NA())</f>
        <v>#N/A</v>
      </c>
      <c r="AI112" s="96" t="e">
        <f ca="true">+IF(AND(ISNUMBER(OFFSET('Sanitation Data'!$F$11,0,10*ROW('Sanitation Data'!F106))),'Data Summary'!CX112="Yes"),OFFSET('Sanitation Data'!$F$11,0,10*ROW('Sanitation Data'!F106)),NA())</f>
        <v>#N/A</v>
      </c>
      <c r="AJ112" s="96" t="e">
        <f ca="true">+IF(AND(ISNUMBER(OFFSET('Sanitation Data'!$F$12,0,10*ROW('Sanitation Data'!F106))),'Data Summary'!CY112="Yes"),OFFSET('Sanitation Data'!$F$12,0,10*ROW('Sanitation Data'!F106)),NA())</f>
        <v>#N/A</v>
      </c>
      <c r="AK112" s="96" t="e">
        <f ca="true">+IF(AND(ISNUMBER(OFFSET('Sanitation Data'!$G$4,0,10*ROW('Sanitation Data'!G106))),'Data Summary'!CZ112="Yes"),100-OFFSET('Sanitation Data'!$G$4,0,10*ROW('Sanitation Data'!G106)),NA())</f>
        <v>#N/A</v>
      </c>
      <c r="AL112" s="96" t="e">
        <f ca="true">+IF(AND(ISNUMBER(OFFSET('Sanitation Data'!$G$6,0,10*ROW('Sanitation Data'!G106))),'Data Summary'!DA112="Yes"),OFFSET('Sanitation Data'!$G$6,0,10*ROW('Sanitation Data'!G106)),NA())</f>
        <v>#N/A</v>
      </c>
      <c r="AM112" s="96" t="e">
        <f ca="true">+IF(AND(ISNUMBER(OFFSET('Sanitation Data'!$G$10,0,10*ROW('Sanitation Data'!G106))),'Data Summary'!DB112="Yes"),OFFSET('Sanitation Data'!$G$10,0,10*ROW('Sanitation Data'!G106)),NA())</f>
        <v>#N/A</v>
      </c>
      <c r="AN112" s="96" t="e">
        <f ca="true">+IF(AND(ISNUMBER(OFFSET('Sanitation Data'!$G$11,0,10*ROW('Sanitation Data'!G106))),'Data Summary'!DC112="Yes"),OFFSET('Sanitation Data'!$G$11,0,10*ROW('Sanitation Data'!G106)),NA())</f>
        <v>#N/A</v>
      </c>
      <c r="AO112" s="96" t="e">
        <f ca="true">+IF(AND(ISNUMBER(OFFSET('Sanitation Data'!$G$12,0,10*ROW('Sanitation Data'!G106))),'Data Summary'!DD112="Yes"),OFFSET('Sanitation Data'!$G$12,0,10*ROW('Sanitation Data'!G106)),NA())</f>
        <v>#N/A</v>
      </c>
      <c r="AP112" s="96" t="e">
        <f ca="true">+IF(AND(ISNUMBER(OFFSET('Sanitation Data'!$H$4,0,10*ROW('Sanitation Data'!H106))),'Data Summary'!DE112="Yes"),100-OFFSET('Sanitation Data'!$H$4,0,10*ROW('Sanitation Data'!H106)),NA())</f>
        <v>#N/A</v>
      </c>
      <c r="AQ112" s="96" t="e">
        <f ca="true">+IF(AND(ISNUMBER(OFFSET('Sanitation Data'!$H$6,0,10*ROW('Sanitation Data'!H106))),'Data Summary'!DF112="Yes"),OFFSET('Sanitation Data'!$H$6,0,10*ROW('Sanitation Data'!H106)),NA())</f>
        <v>#N/A</v>
      </c>
      <c r="AR112" s="96" t="e">
        <f ca="true">+IF(AND(ISNUMBER(OFFSET('Sanitation Data'!$H$10,0,10*ROW('Sanitation Data'!H106))),'Data Summary'!DG112="Yes"),OFFSET('Sanitation Data'!$H$10,0,10*ROW('Sanitation Data'!H106)),NA())</f>
        <v>#N/A</v>
      </c>
      <c r="AS112" s="96" t="e">
        <f ca="true">+IF(AND(ISNUMBER(OFFSET('Sanitation Data'!$H$11,0,10*ROW('Sanitation Data'!H106))),'Data Summary'!DH112="Yes"),OFFSET('Sanitation Data'!$H$11,0,10*ROW('Sanitation Data'!H106)),NA())</f>
        <v>#N/A</v>
      </c>
      <c r="AT112" s="96" t="e">
        <f ca="true">+IF(AND(ISNUMBER(OFFSET('Sanitation Data'!$H$12,0,10*ROW('Sanitation Data'!H106))),'Data Summary'!DI112="Yes"),OFFSET('Sanitation Data'!$H$12,0,10*ROW('Sanitation Data'!H106)),NA())</f>
        <v>#N/A</v>
      </c>
      <c r="AU112" s="96" t="e">
        <f ca="true">+IF(AND(ISNUMBER(OFFSET('Sanitation Data'!$I$4,0,10*ROW('Sanitation Data'!I106))),'Data Summary'!DJ112="Yes"),100-OFFSET('Sanitation Data'!$I$4,0,10*ROW('Sanitation Data'!I106)),NA())</f>
        <v>#N/A</v>
      </c>
      <c r="AV112" s="96" t="e">
        <f ca="true">+IF(AND(ISNUMBER(OFFSET('Sanitation Data'!$I$6,0,10*ROW('Sanitation Data'!I106))),'Data Summary'!DK112="Yes"),OFFSET('Sanitation Data'!$I$6,0,10*ROW('Sanitation Data'!I106)),NA())</f>
        <v>#N/A</v>
      </c>
      <c r="AW112" s="96" t="e">
        <f ca="true">+IF(AND(ISNUMBER(OFFSET('Sanitation Data'!$I$10,0,10*ROW('Sanitation Data'!I106))),'Data Summary'!DL112="Yes"),OFFSET('Sanitation Data'!$I$10,0,10*ROW('Sanitation Data'!I106)),NA())</f>
        <v>#N/A</v>
      </c>
      <c r="AX112" s="96" t="e">
        <f ca="true">+IF(AND(ISNUMBER(OFFSET('Sanitation Data'!$I$11,0,10*ROW('Sanitation Data'!I106))),'Data Summary'!DM112="Yes"),OFFSET('Sanitation Data'!$I$11,0,10*ROW('Sanitation Data'!I106)),NA())</f>
        <v>#N/A</v>
      </c>
      <c r="AY112" s="96" t="e">
        <f ca="true">+IF(AND(ISNUMBER(OFFSET('Sanitation Data'!$I$12,0,10*ROW('Sanitation Data'!I106))),'Data Summary'!DN112="Yes"),OFFSET('Sanitation Data'!$I$12,0,10*ROW('Sanitation Data'!I106)),NA())</f>
        <v>#N/A</v>
      </c>
      <c r="AZ112" s="97" t="e">
        <f ca="true">+IF(AND(ISNUMBER(OFFSET('Hygiene Data'!$D$5,0,10*ROW('Hygiene Data'!D106))),'Data Summary'!DO112="Yes"),OFFSET('Hygiene Data'!$D$5,0,10*ROW('Hygiene Data'!D106)),NA())</f>
        <v>#N/A</v>
      </c>
      <c r="BA112" s="97" t="e">
        <f ca="true">+IF(AND(ISNUMBER(OFFSET('Hygiene Data'!$D$7,0,10*ROW('Hygiene Data'!D106))),'Data Summary'!DP112="Yes"),OFFSET('Hygiene Data'!$D$7,0,10*ROW('Hygiene Data'!D106)),NA())</f>
        <v>#N/A</v>
      </c>
      <c r="BB112" s="97" t="e">
        <f ca="true">+IF(AND(ISNUMBER(OFFSET('Hygiene Data'!$D$9,0,10*ROW('Hygiene Data'!D106))),'Data Summary'!DQ112="Yes"),OFFSET('Hygiene Data'!$D$9,0,10*ROW('Hygiene Data'!D106)),NA())</f>
        <v>#N/A</v>
      </c>
      <c r="BC112" s="97" t="e">
        <f ca="true">+IF(AND(ISNUMBER(OFFSET('Hygiene Data'!$E$5,0,10*ROW('Hygiene Data'!E106))),'Data Summary'!DR112="Yes"),OFFSET('Hygiene Data'!$E$5,0,10*ROW('Hygiene Data'!E106)),NA())</f>
        <v>#N/A</v>
      </c>
      <c r="BD112" s="97" t="e">
        <f ca="true">+IF(AND(ISNUMBER(OFFSET('Hygiene Data'!$E$7,0,10*ROW('Hygiene Data'!E106))),'Data Summary'!DS112="Yes"),OFFSET('Hygiene Data'!$E$7,0,10*ROW('Hygiene Data'!E106)),NA())</f>
        <v>#N/A</v>
      </c>
      <c r="BE112" s="97" t="e">
        <f ca="true">+IF(AND(ISNUMBER(OFFSET('Hygiene Data'!$E$9,0,10*ROW('Hygiene Data'!E106))),'Data Summary'!DT112="Yes"),OFFSET('Hygiene Data'!$E$9,0,10*ROW('Hygiene Data'!E106)),NA())</f>
        <v>#N/A</v>
      </c>
      <c r="BF112" s="97" t="e">
        <f ca="true">+IF(AND(ISNUMBER(OFFSET('Hygiene Data'!$F$5,0,10*ROW('Hygiene Data'!F106))),'Data Summary'!DU112="Yes"),OFFSET('Hygiene Data'!$F$5,0,10*ROW('Hygiene Data'!F106)),NA())</f>
        <v>#N/A</v>
      </c>
      <c r="BG112" s="97" t="e">
        <f ca="true">+IF(AND(ISNUMBER(OFFSET('Hygiene Data'!$F$7,0,10*ROW('Hygiene Data'!F106))),'Data Summary'!DV112="Yes"),OFFSET('Hygiene Data'!$F$7,0,10*ROW('Hygiene Data'!F106)),NA())</f>
        <v>#N/A</v>
      </c>
      <c r="BH112" s="97" t="e">
        <f ca="true">+IF(AND(ISNUMBER(OFFSET('Hygiene Data'!$F$9,0,10*ROW('Hygiene Data'!F106))),'Data Summary'!DW112="Yes"),OFFSET('Hygiene Data'!$F$9,0,10*ROW('Hygiene Data'!F106)),NA())</f>
        <v>#N/A</v>
      </c>
      <c r="BI112" s="97" t="e">
        <f ca="true">+IF(AND(ISNUMBER(OFFSET('Hygiene Data'!$G$5,0,10*ROW('Hygiene Data'!G106))),'Data Summary'!DX112="Yes"),OFFSET('Hygiene Data'!$G$5,0,10*ROW('Hygiene Data'!G106)),NA())</f>
        <v>#N/A</v>
      </c>
      <c r="BJ112" s="97" t="e">
        <f ca="true">+IF(AND(ISNUMBER(OFFSET('Hygiene Data'!$G$7,0,10*ROW('Hygiene Data'!G106))),'Data Summary'!DY112="Yes"),OFFSET('Hygiene Data'!$G$7,0,10*ROW('Hygiene Data'!G106)),NA())</f>
        <v>#N/A</v>
      </c>
      <c r="BK112" s="97" t="e">
        <f ca="true">+IF(AND(ISNUMBER(OFFSET('Hygiene Data'!$G$9,0,10*ROW('Hygiene Data'!G106))),'Data Summary'!DZ112="Yes"),OFFSET('Hygiene Data'!$G$9,0,10*ROW('Hygiene Data'!G106)),NA())</f>
        <v>#N/A</v>
      </c>
      <c r="BL112" s="97" t="e">
        <f ca="true">+IF(AND(ISNUMBER(OFFSET('Hygiene Data'!$H$5,0,10*ROW('Hygiene Data'!H106))),'Data Summary'!EA112="Yes"),OFFSET('Hygiene Data'!$H$5,0,10*ROW('Hygiene Data'!H106)),NA())</f>
        <v>#N/A</v>
      </c>
      <c r="BM112" s="97" t="e">
        <f ca="true">+IF(AND(ISNUMBER(OFFSET('Hygiene Data'!$H$7,0,10*ROW('Hygiene Data'!H106))),'Data Summary'!EB112="Yes"),OFFSET('Hygiene Data'!$H$7,0,10*ROW('Hygiene Data'!H106)),NA())</f>
        <v>#N/A</v>
      </c>
      <c r="BN112" s="97" t="e">
        <f ca="true">+IF(AND(ISNUMBER(OFFSET('Hygiene Data'!$H$9,0,10*ROW('Hygiene Data'!H106))),'Data Summary'!EC112="Yes"),OFFSET('Hygiene Data'!$H$9,0,10*ROW('Hygiene Data'!H106)),NA())</f>
        <v>#N/A</v>
      </c>
      <c r="BO112" s="97" t="e">
        <f ca="true">+IF(AND(ISNUMBER(OFFSET('Hygiene Data'!$I$5,0,10*ROW('Hygiene Data'!I106))),'Data Summary'!ED112="Yes"),OFFSET('Hygiene Data'!$I$5,0,10*ROW('Hygiene Data'!I106)),NA())</f>
        <v>#N/A</v>
      </c>
      <c r="BP112" s="97" t="e">
        <f ca="true">+IF(AND(ISNUMBER(OFFSET('Hygiene Data'!$I$7,0,10*ROW('Hygiene Data'!I106))),'Data Summary'!EE112="Yes"),OFFSET('Hygiene Data'!$I$7,0,10*ROW('Hygiene Data'!I106)),NA())</f>
        <v>#N/A</v>
      </c>
      <c r="BQ112" s="97"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6" t="str">
        <f ca="true">+IF(ISTEXT('Data Summary'!B113),'Data Summary'!B113,"")</f>
        <v/>
      </c>
      <c r="C113" s="330" t="e">
        <f ca="true">+VALUE('Data Summary'!C113)</f>
        <v>#VALUE!</v>
      </c>
      <c r="D113" s="95" t="e">
        <f ca="true">+IF(AND(ISNUMBER(OFFSET('Water Data'!$D$4,0,10*ROW('Water Data'!D107))),'Data Summary'!BS113="Yes"),100-OFFSET('Water Data'!$D$4,0,10*ROW('Water Data'!D107)),NA())</f>
        <v>#N/A</v>
      </c>
      <c r="E113" s="95" t="e">
        <f ca="true">+IF(AND(ISNUMBER(OFFSET('Water Data'!$D$6,0,10*ROW('Water Data'!D107))),'Data Summary'!BT113="Yes"),OFFSET('Water Data'!$D$6,0,10*ROW('Water Data'!D107)),NA())</f>
        <v>#N/A</v>
      </c>
      <c r="F113" s="95" t="e">
        <f ca="true">+IF(AND(ISNUMBER(OFFSET('Water Data'!$D$9,0,10*ROW('Water Data'!D107))),'Data Summary'!BU113="Yes"),OFFSET('Water Data'!$D$9,0,10*ROW('Water Data'!D107)),NA())</f>
        <v>#N/A</v>
      </c>
      <c r="G113" s="95" t="e">
        <f ca="true">+IF(AND(ISNUMBER(OFFSET('Water Data'!$E$4,0,10*ROW('Water Data'!E107))),'Data Summary'!BV113="Yes"),100-OFFSET('Water Data'!$E$4,0,10*ROW('Water Data'!E107)),NA())</f>
        <v>#N/A</v>
      </c>
      <c r="H113" s="95" t="e">
        <f ca="true">+IF(AND(ISNUMBER(OFFSET('Water Data'!$E$6,0,10*ROW('Water Data'!E107))),'Data Summary'!BW113="Yes"),OFFSET('Water Data'!$E$6,0,10*ROW('Water Data'!E107)),NA())</f>
        <v>#N/A</v>
      </c>
      <c r="I113" s="95" t="e">
        <f ca="true">+IF(AND(ISNUMBER(OFFSET('Water Data'!$E$9,0,10*ROW('Water Data'!E107))),'Data Summary'!BX113="Yes"),OFFSET('Water Data'!$E$9,0,10*ROW('Water Data'!E107)),NA())</f>
        <v>#N/A</v>
      </c>
      <c r="J113" s="95" t="e">
        <f ca="true">+IF(AND(ISNUMBER(OFFSET('Water Data'!$F$4,0,10*ROW('Water Data'!F107))),'Data Summary'!BY113="Yes"),100-OFFSET('Water Data'!$F$4,0,10*ROW('Water Data'!F107)),NA())</f>
        <v>#N/A</v>
      </c>
      <c r="K113" s="95" t="e">
        <f ca="true">+IF(AND(ISNUMBER(OFFSET('Water Data'!$F$6,0,10*ROW('Water Data'!F107))),'Data Summary'!BZ113="Yes"),OFFSET('Water Data'!$F$6,0,10*ROW('Water Data'!F107)),NA())</f>
        <v>#N/A</v>
      </c>
      <c r="L113" s="95" t="e">
        <f ca="true">+IF(AND(ISNUMBER(OFFSET('Water Data'!$F$9,0,10*ROW('Water Data'!F107))),'Data Summary'!CA113="Yes"),OFFSET('Water Data'!$F$9,0,10*ROW('Water Data'!F107)),NA())</f>
        <v>#N/A</v>
      </c>
      <c r="M113" s="95" t="e">
        <f ca="true">+IF(AND(ISNUMBER(OFFSET('Water Data'!$G$4,0,10*ROW('Water Data'!G107))),'Data Summary'!CB113="Yes"),100-OFFSET('Water Data'!$G$4,0,10*ROW('Water Data'!G107)),NA())</f>
        <v>#N/A</v>
      </c>
      <c r="N113" s="95" t="e">
        <f ca="true">+IF(AND(ISNUMBER(OFFSET('Water Data'!$G$6,0,10*ROW('Water Data'!G107))),'Data Summary'!CC113="Yes"),OFFSET('Water Data'!$G$6,0,10*ROW('Water Data'!G107)),NA())</f>
        <v>#N/A</v>
      </c>
      <c r="O113" s="95" t="e">
        <f ca="true">+IF(AND(ISNUMBER(OFFSET('Water Data'!$G$9,0,10*ROW('Water Data'!G107))),'Data Summary'!CD113="Yes"),OFFSET('Water Data'!$G$9,0,10*ROW('Water Data'!G107)),NA())</f>
        <v>#N/A</v>
      </c>
      <c r="P113" s="95" t="e">
        <f ca="true">+IF(AND(ISNUMBER(OFFSET('Water Data'!$H$4,0,10*ROW('Water Data'!H107))),'Data Summary'!CE113="Yes"),100-OFFSET('Water Data'!$H$4,0,10*ROW('Water Data'!H107)),NA())</f>
        <v>#N/A</v>
      </c>
      <c r="Q113" s="95" t="e">
        <f ca="true">+IF(AND(ISNUMBER(OFFSET('Water Data'!$H$6,0,10*ROW('Water Data'!H107))),'Data Summary'!CF113="Yes"),OFFSET('Water Data'!$H$6,0,10*ROW('Water Data'!H107)),NA())</f>
        <v>#N/A</v>
      </c>
      <c r="R113" s="95" t="e">
        <f ca="true">+IF(AND(ISNUMBER(OFFSET('Water Data'!$H$9,0,10*ROW('Water Data'!H107))),'Data Summary'!CG113="Yes"),OFFSET('Water Data'!$H$9,0,10*ROW('Water Data'!H107)),NA())</f>
        <v>#N/A</v>
      </c>
      <c r="S113" s="95" t="e">
        <f ca="true">+IF(AND(ISNUMBER(OFFSET('Water Data'!$I$4,0,10*ROW('Water Data'!I107))),'Data Summary'!CH113="Yes"),100-OFFSET('Water Data'!$I$4,0,10*ROW('Water Data'!I107)),NA())</f>
        <v>#N/A</v>
      </c>
      <c r="T113" s="95" t="e">
        <f ca="true">+IF(AND(ISNUMBER(OFFSET('Water Data'!$I$6,0,10*ROW('Water Data'!I107))),'Data Summary'!CI113="Yes"),OFFSET('Water Data'!$I$6,0,10*ROW('Water Data'!I107)),NA())</f>
        <v>#N/A</v>
      </c>
      <c r="U113" s="95" t="e">
        <f ca="true">+IF(AND(ISNUMBER(OFFSET('Water Data'!$I$9,0,10*ROW('Water Data'!I107))),'Data Summary'!CJ113="Yes"),OFFSET('Water Data'!$I$9,0,10*ROW('Water Data'!I107)),NA())</f>
        <v>#N/A</v>
      </c>
      <c r="V113" s="96" t="e">
        <f ca="true">+IF(AND(ISNUMBER(OFFSET('Sanitation Data'!$D$4,0,10*ROW('Sanitation Data'!D107))),'Data Summary'!CK113="Yes"),100-OFFSET('Sanitation Data'!$D$4,0,10*ROW('Sanitation Data'!D107)),NA())</f>
        <v>#N/A</v>
      </c>
      <c r="W113" s="96" t="e">
        <f ca="true">+IF(AND(ISNUMBER(OFFSET('Sanitation Data'!$D$6,0,10*ROW('Sanitation Data'!D107))),'Data Summary'!CL113="Yes"),OFFSET('Sanitation Data'!$D$6,0,10*ROW('Sanitation Data'!D107)),NA())</f>
        <v>#N/A</v>
      </c>
      <c r="X113" s="96" t="e">
        <f ca="true">+IF(AND(ISNUMBER(OFFSET('Sanitation Data'!$D$10,0,10*ROW('Sanitation Data'!D107))),'Data Summary'!CM113="Yes"),OFFSET('Sanitation Data'!$D$10,0,10*ROW('Sanitation Data'!D107)),NA())</f>
        <v>#N/A</v>
      </c>
      <c r="Y113" s="96" t="e">
        <f ca="true">+IF(AND(ISNUMBER(OFFSET('Sanitation Data'!$D$11,0,10*ROW('Sanitation Data'!D107))),'Data Summary'!CN113="Yes"),OFFSET('Sanitation Data'!$D$11,0,10*ROW('Sanitation Data'!D107)),NA())</f>
        <v>#N/A</v>
      </c>
      <c r="Z113" s="96" t="e">
        <f ca="true">+IF(AND(ISNUMBER(OFFSET('Sanitation Data'!$D$12,0,10*ROW('Sanitation Data'!D107))),'Data Summary'!CO113="Yes"),OFFSET('Sanitation Data'!$D$12,0,10*ROW('Sanitation Data'!D107)),NA())</f>
        <v>#N/A</v>
      </c>
      <c r="AA113" s="96" t="e">
        <f ca="true">+IF(AND(ISNUMBER(OFFSET('Sanitation Data'!$E$4,0,10*ROW('Sanitation Data'!E107))),'Data Summary'!CP113="Yes"),100-OFFSET('Sanitation Data'!$E$4,0,10*ROW('Sanitation Data'!E107)),NA())</f>
        <v>#N/A</v>
      </c>
      <c r="AB113" s="96" t="e">
        <f ca="true">+IF(AND(ISNUMBER(OFFSET('Sanitation Data'!$E$6,0,10*ROW('Sanitation Data'!E107))),'Data Summary'!CQ113="Yes"),OFFSET('Sanitation Data'!$E$6,0,10*ROW('Sanitation Data'!E107)),NA())</f>
        <v>#N/A</v>
      </c>
      <c r="AC113" s="96" t="e">
        <f ca="true">+IF(AND(ISNUMBER(OFFSET('Sanitation Data'!$E$10,0,10*ROW('Sanitation Data'!E107))),'Data Summary'!CR113="Yes"),OFFSET('Sanitation Data'!$E$10,0,10*ROW('Sanitation Data'!E107)),NA())</f>
        <v>#N/A</v>
      </c>
      <c r="AD113" s="96" t="e">
        <f ca="true">+IF(AND(ISNUMBER(OFFSET('Sanitation Data'!$E$11,0,10*ROW('Sanitation Data'!E107))),'Data Summary'!CS113="Yes"),OFFSET('Sanitation Data'!$E$11,0,10*ROW('Sanitation Data'!E107)),NA())</f>
        <v>#N/A</v>
      </c>
      <c r="AE113" s="96" t="e">
        <f ca="true">+IF(AND(ISNUMBER(OFFSET('Sanitation Data'!$E$12,0,10*ROW('Sanitation Data'!E107))),'Data Summary'!CT113="Yes"),OFFSET('Sanitation Data'!$E$12,0,10*ROW('Sanitation Data'!E107)),NA())</f>
        <v>#N/A</v>
      </c>
      <c r="AF113" s="96" t="e">
        <f ca="true">+IF(AND(ISNUMBER(OFFSET('Sanitation Data'!$F$4,0,10*ROW('Sanitation Data'!F107))),'Data Summary'!CU113="Yes"),100-OFFSET('Sanitation Data'!$F$4,0,10*ROW('Sanitation Data'!F107)),NA())</f>
        <v>#N/A</v>
      </c>
      <c r="AG113" s="96" t="e">
        <f ca="true">+IF(AND(ISNUMBER(OFFSET('Sanitation Data'!$F$6,0,10*ROW('Sanitation Data'!F107))),'Data Summary'!CV113="Yes"),OFFSET('Sanitation Data'!$F$6,0,10*ROW('Sanitation Data'!F107)),NA())</f>
        <v>#N/A</v>
      </c>
      <c r="AH113" s="96" t="e">
        <f ca="true">+IF(AND(ISNUMBER(OFFSET('Sanitation Data'!$F$10,0,10*ROW('Sanitation Data'!F107))),'Data Summary'!CW113="Yes"),OFFSET('Sanitation Data'!$F$10,0,10*ROW('Sanitation Data'!F107)),NA())</f>
        <v>#N/A</v>
      </c>
      <c r="AI113" s="96" t="e">
        <f ca="true">+IF(AND(ISNUMBER(OFFSET('Sanitation Data'!$F$11,0,10*ROW('Sanitation Data'!F107))),'Data Summary'!CX113="Yes"),OFFSET('Sanitation Data'!$F$11,0,10*ROW('Sanitation Data'!F107)),NA())</f>
        <v>#N/A</v>
      </c>
      <c r="AJ113" s="96" t="e">
        <f ca="true">+IF(AND(ISNUMBER(OFFSET('Sanitation Data'!$F$12,0,10*ROW('Sanitation Data'!F107))),'Data Summary'!CY113="Yes"),OFFSET('Sanitation Data'!$F$12,0,10*ROW('Sanitation Data'!F107)),NA())</f>
        <v>#N/A</v>
      </c>
      <c r="AK113" s="96" t="e">
        <f ca="true">+IF(AND(ISNUMBER(OFFSET('Sanitation Data'!$G$4,0,10*ROW('Sanitation Data'!G107))),'Data Summary'!CZ113="Yes"),100-OFFSET('Sanitation Data'!$G$4,0,10*ROW('Sanitation Data'!G107)),NA())</f>
        <v>#N/A</v>
      </c>
      <c r="AL113" s="96" t="e">
        <f ca="true">+IF(AND(ISNUMBER(OFFSET('Sanitation Data'!$G$6,0,10*ROW('Sanitation Data'!G107))),'Data Summary'!DA113="Yes"),OFFSET('Sanitation Data'!$G$6,0,10*ROW('Sanitation Data'!G107)),NA())</f>
        <v>#N/A</v>
      </c>
      <c r="AM113" s="96" t="e">
        <f ca="true">+IF(AND(ISNUMBER(OFFSET('Sanitation Data'!$G$10,0,10*ROW('Sanitation Data'!G107))),'Data Summary'!DB113="Yes"),OFFSET('Sanitation Data'!$G$10,0,10*ROW('Sanitation Data'!G107)),NA())</f>
        <v>#N/A</v>
      </c>
      <c r="AN113" s="96" t="e">
        <f ca="true">+IF(AND(ISNUMBER(OFFSET('Sanitation Data'!$G$11,0,10*ROW('Sanitation Data'!G107))),'Data Summary'!DC113="Yes"),OFFSET('Sanitation Data'!$G$11,0,10*ROW('Sanitation Data'!G107)),NA())</f>
        <v>#N/A</v>
      </c>
      <c r="AO113" s="96" t="e">
        <f ca="true">+IF(AND(ISNUMBER(OFFSET('Sanitation Data'!$G$12,0,10*ROW('Sanitation Data'!G107))),'Data Summary'!DD113="Yes"),OFFSET('Sanitation Data'!$G$12,0,10*ROW('Sanitation Data'!G107)),NA())</f>
        <v>#N/A</v>
      </c>
      <c r="AP113" s="96" t="e">
        <f ca="true">+IF(AND(ISNUMBER(OFFSET('Sanitation Data'!$H$4,0,10*ROW('Sanitation Data'!H107))),'Data Summary'!DE113="Yes"),100-OFFSET('Sanitation Data'!$H$4,0,10*ROW('Sanitation Data'!H107)),NA())</f>
        <v>#N/A</v>
      </c>
      <c r="AQ113" s="96" t="e">
        <f ca="true">+IF(AND(ISNUMBER(OFFSET('Sanitation Data'!$H$6,0,10*ROW('Sanitation Data'!H107))),'Data Summary'!DF113="Yes"),OFFSET('Sanitation Data'!$H$6,0,10*ROW('Sanitation Data'!H107)),NA())</f>
        <v>#N/A</v>
      </c>
      <c r="AR113" s="96" t="e">
        <f ca="true">+IF(AND(ISNUMBER(OFFSET('Sanitation Data'!$H$10,0,10*ROW('Sanitation Data'!H107))),'Data Summary'!DG113="Yes"),OFFSET('Sanitation Data'!$H$10,0,10*ROW('Sanitation Data'!H107)),NA())</f>
        <v>#N/A</v>
      </c>
      <c r="AS113" s="96" t="e">
        <f ca="true">+IF(AND(ISNUMBER(OFFSET('Sanitation Data'!$H$11,0,10*ROW('Sanitation Data'!H107))),'Data Summary'!DH113="Yes"),OFFSET('Sanitation Data'!$H$11,0,10*ROW('Sanitation Data'!H107)),NA())</f>
        <v>#N/A</v>
      </c>
      <c r="AT113" s="96" t="e">
        <f ca="true">+IF(AND(ISNUMBER(OFFSET('Sanitation Data'!$H$12,0,10*ROW('Sanitation Data'!H107))),'Data Summary'!DI113="Yes"),OFFSET('Sanitation Data'!$H$12,0,10*ROW('Sanitation Data'!H107)),NA())</f>
        <v>#N/A</v>
      </c>
      <c r="AU113" s="96" t="e">
        <f ca="true">+IF(AND(ISNUMBER(OFFSET('Sanitation Data'!$I$4,0,10*ROW('Sanitation Data'!I107))),'Data Summary'!DJ113="Yes"),100-OFFSET('Sanitation Data'!$I$4,0,10*ROW('Sanitation Data'!I107)),NA())</f>
        <v>#N/A</v>
      </c>
      <c r="AV113" s="96" t="e">
        <f ca="true">+IF(AND(ISNUMBER(OFFSET('Sanitation Data'!$I$6,0,10*ROW('Sanitation Data'!I107))),'Data Summary'!DK113="Yes"),OFFSET('Sanitation Data'!$I$6,0,10*ROW('Sanitation Data'!I107)),NA())</f>
        <v>#N/A</v>
      </c>
      <c r="AW113" s="96" t="e">
        <f ca="true">+IF(AND(ISNUMBER(OFFSET('Sanitation Data'!$I$10,0,10*ROW('Sanitation Data'!I107))),'Data Summary'!DL113="Yes"),OFFSET('Sanitation Data'!$I$10,0,10*ROW('Sanitation Data'!I107)),NA())</f>
        <v>#N/A</v>
      </c>
      <c r="AX113" s="96" t="e">
        <f ca="true">+IF(AND(ISNUMBER(OFFSET('Sanitation Data'!$I$11,0,10*ROW('Sanitation Data'!I107))),'Data Summary'!DM113="Yes"),OFFSET('Sanitation Data'!$I$11,0,10*ROW('Sanitation Data'!I107)),NA())</f>
        <v>#N/A</v>
      </c>
      <c r="AY113" s="96" t="e">
        <f ca="true">+IF(AND(ISNUMBER(OFFSET('Sanitation Data'!$I$12,0,10*ROW('Sanitation Data'!I107))),'Data Summary'!DN113="Yes"),OFFSET('Sanitation Data'!$I$12,0,10*ROW('Sanitation Data'!I107)),NA())</f>
        <v>#N/A</v>
      </c>
      <c r="AZ113" s="97" t="e">
        <f ca="true">+IF(AND(ISNUMBER(OFFSET('Hygiene Data'!$D$5,0,10*ROW('Hygiene Data'!D107))),'Data Summary'!DO113="Yes"),OFFSET('Hygiene Data'!$D$5,0,10*ROW('Hygiene Data'!D107)),NA())</f>
        <v>#N/A</v>
      </c>
      <c r="BA113" s="97" t="e">
        <f ca="true">+IF(AND(ISNUMBER(OFFSET('Hygiene Data'!$D$7,0,10*ROW('Hygiene Data'!D107))),'Data Summary'!DP113="Yes"),OFFSET('Hygiene Data'!$D$7,0,10*ROW('Hygiene Data'!D107)),NA())</f>
        <v>#N/A</v>
      </c>
      <c r="BB113" s="97" t="e">
        <f ca="true">+IF(AND(ISNUMBER(OFFSET('Hygiene Data'!$D$9,0,10*ROW('Hygiene Data'!D107))),'Data Summary'!DQ113="Yes"),OFFSET('Hygiene Data'!$D$9,0,10*ROW('Hygiene Data'!D107)),NA())</f>
        <v>#N/A</v>
      </c>
      <c r="BC113" s="97" t="e">
        <f ca="true">+IF(AND(ISNUMBER(OFFSET('Hygiene Data'!$E$5,0,10*ROW('Hygiene Data'!E107))),'Data Summary'!DR113="Yes"),OFFSET('Hygiene Data'!$E$5,0,10*ROW('Hygiene Data'!E107)),NA())</f>
        <v>#N/A</v>
      </c>
      <c r="BD113" s="97" t="e">
        <f ca="true">+IF(AND(ISNUMBER(OFFSET('Hygiene Data'!$E$7,0,10*ROW('Hygiene Data'!E107))),'Data Summary'!DS113="Yes"),OFFSET('Hygiene Data'!$E$7,0,10*ROW('Hygiene Data'!E107)),NA())</f>
        <v>#N/A</v>
      </c>
      <c r="BE113" s="97" t="e">
        <f ca="true">+IF(AND(ISNUMBER(OFFSET('Hygiene Data'!$E$9,0,10*ROW('Hygiene Data'!E107))),'Data Summary'!DT113="Yes"),OFFSET('Hygiene Data'!$E$9,0,10*ROW('Hygiene Data'!E107)),NA())</f>
        <v>#N/A</v>
      </c>
      <c r="BF113" s="97" t="e">
        <f ca="true">+IF(AND(ISNUMBER(OFFSET('Hygiene Data'!$F$5,0,10*ROW('Hygiene Data'!F107))),'Data Summary'!DU113="Yes"),OFFSET('Hygiene Data'!$F$5,0,10*ROW('Hygiene Data'!F107)),NA())</f>
        <v>#N/A</v>
      </c>
      <c r="BG113" s="97" t="e">
        <f ca="true">+IF(AND(ISNUMBER(OFFSET('Hygiene Data'!$F$7,0,10*ROW('Hygiene Data'!F107))),'Data Summary'!DV113="Yes"),OFFSET('Hygiene Data'!$F$7,0,10*ROW('Hygiene Data'!F107)),NA())</f>
        <v>#N/A</v>
      </c>
      <c r="BH113" s="97" t="e">
        <f ca="true">+IF(AND(ISNUMBER(OFFSET('Hygiene Data'!$F$9,0,10*ROW('Hygiene Data'!F107))),'Data Summary'!DW113="Yes"),OFFSET('Hygiene Data'!$F$9,0,10*ROW('Hygiene Data'!F107)),NA())</f>
        <v>#N/A</v>
      </c>
      <c r="BI113" s="97" t="e">
        <f ca="true">+IF(AND(ISNUMBER(OFFSET('Hygiene Data'!$G$5,0,10*ROW('Hygiene Data'!G107))),'Data Summary'!DX113="Yes"),OFFSET('Hygiene Data'!$G$5,0,10*ROW('Hygiene Data'!G107)),NA())</f>
        <v>#N/A</v>
      </c>
      <c r="BJ113" s="97" t="e">
        <f ca="true">+IF(AND(ISNUMBER(OFFSET('Hygiene Data'!$G$7,0,10*ROW('Hygiene Data'!G107))),'Data Summary'!DY113="Yes"),OFFSET('Hygiene Data'!$G$7,0,10*ROW('Hygiene Data'!G107)),NA())</f>
        <v>#N/A</v>
      </c>
      <c r="BK113" s="97" t="e">
        <f ca="true">+IF(AND(ISNUMBER(OFFSET('Hygiene Data'!$G$9,0,10*ROW('Hygiene Data'!G107))),'Data Summary'!DZ113="Yes"),OFFSET('Hygiene Data'!$G$9,0,10*ROW('Hygiene Data'!G107)),NA())</f>
        <v>#N/A</v>
      </c>
      <c r="BL113" s="97" t="e">
        <f ca="true">+IF(AND(ISNUMBER(OFFSET('Hygiene Data'!$H$5,0,10*ROW('Hygiene Data'!H107))),'Data Summary'!EA113="Yes"),OFFSET('Hygiene Data'!$H$5,0,10*ROW('Hygiene Data'!H107)),NA())</f>
        <v>#N/A</v>
      </c>
      <c r="BM113" s="97" t="e">
        <f ca="true">+IF(AND(ISNUMBER(OFFSET('Hygiene Data'!$H$7,0,10*ROW('Hygiene Data'!H107))),'Data Summary'!EB113="Yes"),OFFSET('Hygiene Data'!$H$7,0,10*ROW('Hygiene Data'!H107)),NA())</f>
        <v>#N/A</v>
      </c>
      <c r="BN113" s="97" t="e">
        <f ca="true">+IF(AND(ISNUMBER(OFFSET('Hygiene Data'!$H$9,0,10*ROW('Hygiene Data'!H107))),'Data Summary'!EC113="Yes"),OFFSET('Hygiene Data'!$H$9,0,10*ROW('Hygiene Data'!H107)),NA())</f>
        <v>#N/A</v>
      </c>
      <c r="BO113" s="97" t="e">
        <f ca="true">+IF(AND(ISNUMBER(OFFSET('Hygiene Data'!$I$5,0,10*ROW('Hygiene Data'!I107))),'Data Summary'!ED113="Yes"),OFFSET('Hygiene Data'!$I$5,0,10*ROW('Hygiene Data'!I107)),NA())</f>
        <v>#N/A</v>
      </c>
      <c r="BP113" s="97" t="e">
        <f ca="true">+IF(AND(ISNUMBER(OFFSET('Hygiene Data'!$I$7,0,10*ROW('Hygiene Data'!I107))),'Data Summary'!EE113="Yes"),OFFSET('Hygiene Data'!$I$7,0,10*ROW('Hygiene Data'!I107)),NA())</f>
        <v>#N/A</v>
      </c>
      <c r="BQ113" s="97"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6" t="str">
        <f ca="true">+IF(ISTEXT('Data Summary'!B114),'Data Summary'!B114,"")</f>
        <v/>
      </c>
      <c r="C114" s="330" t="e">
        <f ca="true">+VALUE('Data Summary'!C114)</f>
        <v>#VALUE!</v>
      </c>
      <c r="D114" s="95" t="e">
        <f ca="true">+IF(AND(ISNUMBER(OFFSET('Water Data'!$D$4,0,10*ROW('Water Data'!D108))),'Data Summary'!BS114="Yes"),100-OFFSET('Water Data'!$D$4,0,10*ROW('Water Data'!D108)),NA())</f>
        <v>#N/A</v>
      </c>
      <c r="E114" s="95" t="e">
        <f ca="true">+IF(AND(ISNUMBER(OFFSET('Water Data'!$D$6,0,10*ROW('Water Data'!D108))),'Data Summary'!BT114="Yes"),OFFSET('Water Data'!$D$6,0,10*ROW('Water Data'!D108)),NA())</f>
        <v>#N/A</v>
      </c>
      <c r="F114" s="95" t="e">
        <f ca="true">+IF(AND(ISNUMBER(OFFSET('Water Data'!$D$9,0,10*ROW('Water Data'!D108))),'Data Summary'!BU114="Yes"),OFFSET('Water Data'!$D$9,0,10*ROW('Water Data'!D108)),NA())</f>
        <v>#N/A</v>
      </c>
      <c r="G114" s="95" t="e">
        <f ca="true">+IF(AND(ISNUMBER(OFFSET('Water Data'!$E$4,0,10*ROW('Water Data'!E108))),'Data Summary'!BV114="Yes"),100-OFFSET('Water Data'!$E$4,0,10*ROW('Water Data'!E108)),NA())</f>
        <v>#N/A</v>
      </c>
      <c r="H114" s="95" t="e">
        <f ca="true">+IF(AND(ISNUMBER(OFFSET('Water Data'!$E$6,0,10*ROW('Water Data'!E108))),'Data Summary'!BW114="Yes"),OFFSET('Water Data'!$E$6,0,10*ROW('Water Data'!E108)),NA())</f>
        <v>#N/A</v>
      </c>
      <c r="I114" s="95" t="e">
        <f ca="true">+IF(AND(ISNUMBER(OFFSET('Water Data'!$E$9,0,10*ROW('Water Data'!E108))),'Data Summary'!BX114="Yes"),OFFSET('Water Data'!$E$9,0,10*ROW('Water Data'!E108)),NA())</f>
        <v>#N/A</v>
      </c>
      <c r="J114" s="95" t="e">
        <f ca="true">+IF(AND(ISNUMBER(OFFSET('Water Data'!$F$4,0,10*ROW('Water Data'!F108))),'Data Summary'!BY114="Yes"),100-OFFSET('Water Data'!$F$4,0,10*ROW('Water Data'!F108)),NA())</f>
        <v>#N/A</v>
      </c>
      <c r="K114" s="95" t="e">
        <f ca="true">+IF(AND(ISNUMBER(OFFSET('Water Data'!$F$6,0,10*ROW('Water Data'!F108))),'Data Summary'!BZ114="Yes"),OFFSET('Water Data'!$F$6,0,10*ROW('Water Data'!F108)),NA())</f>
        <v>#N/A</v>
      </c>
      <c r="L114" s="95" t="e">
        <f ca="true">+IF(AND(ISNUMBER(OFFSET('Water Data'!$F$9,0,10*ROW('Water Data'!F108))),'Data Summary'!CA114="Yes"),OFFSET('Water Data'!$F$9,0,10*ROW('Water Data'!F108)),NA())</f>
        <v>#N/A</v>
      </c>
      <c r="M114" s="95" t="e">
        <f ca="true">+IF(AND(ISNUMBER(OFFSET('Water Data'!$G$4,0,10*ROW('Water Data'!G108))),'Data Summary'!CB114="Yes"),100-OFFSET('Water Data'!$G$4,0,10*ROW('Water Data'!G108)),NA())</f>
        <v>#N/A</v>
      </c>
      <c r="N114" s="95" t="e">
        <f ca="true">+IF(AND(ISNUMBER(OFFSET('Water Data'!$G$6,0,10*ROW('Water Data'!G108))),'Data Summary'!CC114="Yes"),OFFSET('Water Data'!$G$6,0,10*ROW('Water Data'!G108)),NA())</f>
        <v>#N/A</v>
      </c>
      <c r="O114" s="95" t="e">
        <f ca="true">+IF(AND(ISNUMBER(OFFSET('Water Data'!$G$9,0,10*ROW('Water Data'!G108))),'Data Summary'!CD114="Yes"),OFFSET('Water Data'!$G$9,0,10*ROW('Water Data'!G108)),NA())</f>
        <v>#N/A</v>
      </c>
      <c r="P114" s="95" t="e">
        <f ca="true">+IF(AND(ISNUMBER(OFFSET('Water Data'!$H$4,0,10*ROW('Water Data'!H108))),'Data Summary'!CE114="Yes"),100-OFFSET('Water Data'!$H$4,0,10*ROW('Water Data'!H108)),NA())</f>
        <v>#N/A</v>
      </c>
      <c r="Q114" s="95" t="e">
        <f ca="true">+IF(AND(ISNUMBER(OFFSET('Water Data'!$H$6,0,10*ROW('Water Data'!H108))),'Data Summary'!CF114="Yes"),OFFSET('Water Data'!$H$6,0,10*ROW('Water Data'!H108)),NA())</f>
        <v>#N/A</v>
      </c>
      <c r="R114" s="95" t="e">
        <f ca="true">+IF(AND(ISNUMBER(OFFSET('Water Data'!$H$9,0,10*ROW('Water Data'!H108))),'Data Summary'!CG114="Yes"),OFFSET('Water Data'!$H$9,0,10*ROW('Water Data'!H108)),NA())</f>
        <v>#N/A</v>
      </c>
      <c r="S114" s="95" t="e">
        <f ca="true">+IF(AND(ISNUMBER(OFFSET('Water Data'!$I$4,0,10*ROW('Water Data'!I108))),'Data Summary'!CH114="Yes"),100-OFFSET('Water Data'!$I$4,0,10*ROW('Water Data'!I108)),NA())</f>
        <v>#N/A</v>
      </c>
      <c r="T114" s="95" t="e">
        <f ca="true">+IF(AND(ISNUMBER(OFFSET('Water Data'!$I$6,0,10*ROW('Water Data'!I108))),'Data Summary'!CI114="Yes"),OFFSET('Water Data'!$I$6,0,10*ROW('Water Data'!I108)),NA())</f>
        <v>#N/A</v>
      </c>
      <c r="U114" s="95" t="e">
        <f ca="true">+IF(AND(ISNUMBER(OFFSET('Water Data'!$I$9,0,10*ROW('Water Data'!I108))),'Data Summary'!CJ114="Yes"),OFFSET('Water Data'!$I$9,0,10*ROW('Water Data'!I108)),NA())</f>
        <v>#N/A</v>
      </c>
      <c r="V114" s="96" t="e">
        <f ca="true">+IF(AND(ISNUMBER(OFFSET('Sanitation Data'!$D$4,0,10*ROW('Sanitation Data'!D108))),'Data Summary'!CK114="Yes"),100-OFFSET('Sanitation Data'!$D$4,0,10*ROW('Sanitation Data'!D108)),NA())</f>
        <v>#N/A</v>
      </c>
      <c r="W114" s="96" t="e">
        <f ca="true">+IF(AND(ISNUMBER(OFFSET('Sanitation Data'!$D$6,0,10*ROW('Sanitation Data'!D108))),'Data Summary'!CL114="Yes"),OFFSET('Sanitation Data'!$D$6,0,10*ROW('Sanitation Data'!D108)),NA())</f>
        <v>#N/A</v>
      </c>
      <c r="X114" s="96" t="e">
        <f ca="true">+IF(AND(ISNUMBER(OFFSET('Sanitation Data'!$D$10,0,10*ROW('Sanitation Data'!D108))),'Data Summary'!CM114="Yes"),OFFSET('Sanitation Data'!$D$10,0,10*ROW('Sanitation Data'!D108)),NA())</f>
        <v>#N/A</v>
      </c>
      <c r="Y114" s="96" t="e">
        <f ca="true">+IF(AND(ISNUMBER(OFFSET('Sanitation Data'!$D$11,0,10*ROW('Sanitation Data'!D108))),'Data Summary'!CN114="Yes"),OFFSET('Sanitation Data'!$D$11,0,10*ROW('Sanitation Data'!D108)),NA())</f>
        <v>#N/A</v>
      </c>
      <c r="Z114" s="96" t="e">
        <f ca="true">+IF(AND(ISNUMBER(OFFSET('Sanitation Data'!$D$12,0,10*ROW('Sanitation Data'!D108))),'Data Summary'!CO114="Yes"),OFFSET('Sanitation Data'!$D$12,0,10*ROW('Sanitation Data'!D108)),NA())</f>
        <v>#N/A</v>
      </c>
      <c r="AA114" s="96" t="e">
        <f ca="true">+IF(AND(ISNUMBER(OFFSET('Sanitation Data'!$E$4,0,10*ROW('Sanitation Data'!E108))),'Data Summary'!CP114="Yes"),100-OFFSET('Sanitation Data'!$E$4,0,10*ROW('Sanitation Data'!E108)),NA())</f>
        <v>#N/A</v>
      </c>
      <c r="AB114" s="96" t="e">
        <f ca="true">+IF(AND(ISNUMBER(OFFSET('Sanitation Data'!$E$6,0,10*ROW('Sanitation Data'!E108))),'Data Summary'!CQ114="Yes"),OFFSET('Sanitation Data'!$E$6,0,10*ROW('Sanitation Data'!E108)),NA())</f>
        <v>#N/A</v>
      </c>
      <c r="AC114" s="96" t="e">
        <f ca="true">+IF(AND(ISNUMBER(OFFSET('Sanitation Data'!$E$10,0,10*ROW('Sanitation Data'!E108))),'Data Summary'!CR114="Yes"),OFFSET('Sanitation Data'!$E$10,0,10*ROW('Sanitation Data'!E108)),NA())</f>
        <v>#N/A</v>
      </c>
      <c r="AD114" s="96" t="e">
        <f ca="true">+IF(AND(ISNUMBER(OFFSET('Sanitation Data'!$E$11,0,10*ROW('Sanitation Data'!E108))),'Data Summary'!CS114="Yes"),OFFSET('Sanitation Data'!$E$11,0,10*ROW('Sanitation Data'!E108)),NA())</f>
        <v>#N/A</v>
      </c>
      <c r="AE114" s="96" t="e">
        <f ca="true">+IF(AND(ISNUMBER(OFFSET('Sanitation Data'!$E$12,0,10*ROW('Sanitation Data'!E108))),'Data Summary'!CT114="Yes"),OFFSET('Sanitation Data'!$E$12,0,10*ROW('Sanitation Data'!E108)),NA())</f>
        <v>#N/A</v>
      </c>
      <c r="AF114" s="96" t="e">
        <f ca="true">+IF(AND(ISNUMBER(OFFSET('Sanitation Data'!$F$4,0,10*ROW('Sanitation Data'!F108))),'Data Summary'!CU114="Yes"),100-OFFSET('Sanitation Data'!$F$4,0,10*ROW('Sanitation Data'!F108)),NA())</f>
        <v>#N/A</v>
      </c>
      <c r="AG114" s="96" t="e">
        <f ca="true">+IF(AND(ISNUMBER(OFFSET('Sanitation Data'!$F$6,0,10*ROW('Sanitation Data'!F108))),'Data Summary'!CV114="Yes"),OFFSET('Sanitation Data'!$F$6,0,10*ROW('Sanitation Data'!F108)),NA())</f>
        <v>#N/A</v>
      </c>
      <c r="AH114" s="96" t="e">
        <f ca="true">+IF(AND(ISNUMBER(OFFSET('Sanitation Data'!$F$10,0,10*ROW('Sanitation Data'!F108))),'Data Summary'!CW114="Yes"),OFFSET('Sanitation Data'!$F$10,0,10*ROW('Sanitation Data'!F108)),NA())</f>
        <v>#N/A</v>
      </c>
      <c r="AI114" s="96" t="e">
        <f ca="true">+IF(AND(ISNUMBER(OFFSET('Sanitation Data'!$F$11,0,10*ROW('Sanitation Data'!F108))),'Data Summary'!CX114="Yes"),OFFSET('Sanitation Data'!$F$11,0,10*ROW('Sanitation Data'!F108)),NA())</f>
        <v>#N/A</v>
      </c>
      <c r="AJ114" s="96" t="e">
        <f ca="true">+IF(AND(ISNUMBER(OFFSET('Sanitation Data'!$F$12,0,10*ROW('Sanitation Data'!F108))),'Data Summary'!CY114="Yes"),OFFSET('Sanitation Data'!$F$12,0,10*ROW('Sanitation Data'!F108)),NA())</f>
        <v>#N/A</v>
      </c>
      <c r="AK114" s="96" t="e">
        <f ca="true">+IF(AND(ISNUMBER(OFFSET('Sanitation Data'!$G$4,0,10*ROW('Sanitation Data'!G108))),'Data Summary'!CZ114="Yes"),100-OFFSET('Sanitation Data'!$G$4,0,10*ROW('Sanitation Data'!G108)),NA())</f>
        <v>#N/A</v>
      </c>
      <c r="AL114" s="96" t="e">
        <f ca="true">+IF(AND(ISNUMBER(OFFSET('Sanitation Data'!$G$6,0,10*ROW('Sanitation Data'!G108))),'Data Summary'!DA114="Yes"),OFFSET('Sanitation Data'!$G$6,0,10*ROW('Sanitation Data'!G108)),NA())</f>
        <v>#N/A</v>
      </c>
      <c r="AM114" s="96" t="e">
        <f ca="true">+IF(AND(ISNUMBER(OFFSET('Sanitation Data'!$G$10,0,10*ROW('Sanitation Data'!G108))),'Data Summary'!DB114="Yes"),OFFSET('Sanitation Data'!$G$10,0,10*ROW('Sanitation Data'!G108)),NA())</f>
        <v>#N/A</v>
      </c>
      <c r="AN114" s="96" t="e">
        <f ca="true">+IF(AND(ISNUMBER(OFFSET('Sanitation Data'!$G$11,0,10*ROW('Sanitation Data'!G108))),'Data Summary'!DC114="Yes"),OFFSET('Sanitation Data'!$G$11,0,10*ROW('Sanitation Data'!G108)),NA())</f>
        <v>#N/A</v>
      </c>
      <c r="AO114" s="96" t="e">
        <f ca="true">+IF(AND(ISNUMBER(OFFSET('Sanitation Data'!$G$12,0,10*ROW('Sanitation Data'!G108))),'Data Summary'!DD114="Yes"),OFFSET('Sanitation Data'!$G$12,0,10*ROW('Sanitation Data'!G108)),NA())</f>
        <v>#N/A</v>
      </c>
      <c r="AP114" s="96" t="e">
        <f ca="true">+IF(AND(ISNUMBER(OFFSET('Sanitation Data'!$H$4,0,10*ROW('Sanitation Data'!H108))),'Data Summary'!DE114="Yes"),100-OFFSET('Sanitation Data'!$H$4,0,10*ROW('Sanitation Data'!H108)),NA())</f>
        <v>#N/A</v>
      </c>
      <c r="AQ114" s="96" t="e">
        <f ca="true">+IF(AND(ISNUMBER(OFFSET('Sanitation Data'!$H$6,0,10*ROW('Sanitation Data'!H108))),'Data Summary'!DF114="Yes"),OFFSET('Sanitation Data'!$H$6,0,10*ROW('Sanitation Data'!H108)),NA())</f>
        <v>#N/A</v>
      </c>
      <c r="AR114" s="96" t="e">
        <f ca="true">+IF(AND(ISNUMBER(OFFSET('Sanitation Data'!$H$10,0,10*ROW('Sanitation Data'!H108))),'Data Summary'!DG114="Yes"),OFFSET('Sanitation Data'!$H$10,0,10*ROW('Sanitation Data'!H108)),NA())</f>
        <v>#N/A</v>
      </c>
      <c r="AS114" s="96" t="e">
        <f ca="true">+IF(AND(ISNUMBER(OFFSET('Sanitation Data'!$H$11,0,10*ROW('Sanitation Data'!H108))),'Data Summary'!DH114="Yes"),OFFSET('Sanitation Data'!$H$11,0,10*ROW('Sanitation Data'!H108)),NA())</f>
        <v>#N/A</v>
      </c>
      <c r="AT114" s="96" t="e">
        <f ca="true">+IF(AND(ISNUMBER(OFFSET('Sanitation Data'!$H$12,0,10*ROW('Sanitation Data'!H108))),'Data Summary'!DI114="Yes"),OFFSET('Sanitation Data'!$H$12,0,10*ROW('Sanitation Data'!H108)),NA())</f>
        <v>#N/A</v>
      </c>
      <c r="AU114" s="96" t="e">
        <f ca="true">+IF(AND(ISNUMBER(OFFSET('Sanitation Data'!$I$4,0,10*ROW('Sanitation Data'!I108))),'Data Summary'!DJ114="Yes"),100-OFFSET('Sanitation Data'!$I$4,0,10*ROW('Sanitation Data'!I108)),NA())</f>
        <v>#N/A</v>
      </c>
      <c r="AV114" s="96" t="e">
        <f ca="true">+IF(AND(ISNUMBER(OFFSET('Sanitation Data'!$I$6,0,10*ROW('Sanitation Data'!I108))),'Data Summary'!DK114="Yes"),OFFSET('Sanitation Data'!$I$6,0,10*ROW('Sanitation Data'!I108)),NA())</f>
        <v>#N/A</v>
      </c>
      <c r="AW114" s="96" t="e">
        <f ca="true">+IF(AND(ISNUMBER(OFFSET('Sanitation Data'!$I$10,0,10*ROW('Sanitation Data'!I108))),'Data Summary'!DL114="Yes"),OFFSET('Sanitation Data'!$I$10,0,10*ROW('Sanitation Data'!I108)),NA())</f>
        <v>#N/A</v>
      </c>
      <c r="AX114" s="96" t="e">
        <f ca="true">+IF(AND(ISNUMBER(OFFSET('Sanitation Data'!$I$11,0,10*ROW('Sanitation Data'!I108))),'Data Summary'!DM114="Yes"),OFFSET('Sanitation Data'!$I$11,0,10*ROW('Sanitation Data'!I108)),NA())</f>
        <v>#N/A</v>
      </c>
      <c r="AY114" s="96" t="e">
        <f ca="true">+IF(AND(ISNUMBER(OFFSET('Sanitation Data'!$I$12,0,10*ROW('Sanitation Data'!I108))),'Data Summary'!DN114="Yes"),OFFSET('Sanitation Data'!$I$12,0,10*ROW('Sanitation Data'!I108)),NA())</f>
        <v>#N/A</v>
      </c>
      <c r="AZ114" s="97" t="e">
        <f ca="true">+IF(AND(ISNUMBER(OFFSET('Hygiene Data'!$D$5,0,10*ROW('Hygiene Data'!D108))),'Data Summary'!DO114="Yes"),OFFSET('Hygiene Data'!$D$5,0,10*ROW('Hygiene Data'!D108)),NA())</f>
        <v>#N/A</v>
      </c>
      <c r="BA114" s="97" t="e">
        <f ca="true">+IF(AND(ISNUMBER(OFFSET('Hygiene Data'!$D$7,0,10*ROW('Hygiene Data'!D108))),'Data Summary'!DP114="Yes"),OFFSET('Hygiene Data'!$D$7,0,10*ROW('Hygiene Data'!D108)),NA())</f>
        <v>#N/A</v>
      </c>
      <c r="BB114" s="97" t="e">
        <f ca="true">+IF(AND(ISNUMBER(OFFSET('Hygiene Data'!$D$9,0,10*ROW('Hygiene Data'!D108))),'Data Summary'!DQ114="Yes"),OFFSET('Hygiene Data'!$D$9,0,10*ROW('Hygiene Data'!D108)),NA())</f>
        <v>#N/A</v>
      </c>
      <c r="BC114" s="97" t="e">
        <f ca="true">+IF(AND(ISNUMBER(OFFSET('Hygiene Data'!$E$5,0,10*ROW('Hygiene Data'!E108))),'Data Summary'!DR114="Yes"),OFFSET('Hygiene Data'!$E$5,0,10*ROW('Hygiene Data'!E108)),NA())</f>
        <v>#N/A</v>
      </c>
      <c r="BD114" s="97" t="e">
        <f ca="true">+IF(AND(ISNUMBER(OFFSET('Hygiene Data'!$E$7,0,10*ROW('Hygiene Data'!E108))),'Data Summary'!DS114="Yes"),OFFSET('Hygiene Data'!$E$7,0,10*ROW('Hygiene Data'!E108)),NA())</f>
        <v>#N/A</v>
      </c>
      <c r="BE114" s="97" t="e">
        <f ca="true">+IF(AND(ISNUMBER(OFFSET('Hygiene Data'!$E$9,0,10*ROW('Hygiene Data'!E108))),'Data Summary'!DT114="Yes"),OFFSET('Hygiene Data'!$E$9,0,10*ROW('Hygiene Data'!E108)),NA())</f>
        <v>#N/A</v>
      </c>
      <c r="BF114" s="97" t="e">
        <f ca="true">+IF(AND(ISNUMBER(OFFSET('Hygiene Data'!$F$5,0,10*ROW('Hygiene Data'!F108))),'Data Summary'!DU114="Yes"),OFFSET('Hygiene Data'!$F$5,0,10*ROW('Hygiene Data'!F108)),NA())</f>
        <v>#N/A</v>
      </c>
      <c r="BG114" s="97" t="e">
        <f ca="true">+IF(AND(ISNUMBER(OFFSET('Hygiene Data'!$F$7,0,10*ROW('Hygiene Data'!F108))),'Data Summary'!DV114="Yes"),OFFSET('Hygiene Data'!$F$7,0,10*ROW('Hygiene Data'!F108)),NA())</f>
        <v>#N/A</v>
      </c>
      <c r="BH114" s="97" t="e">
        <f ca="true">+IF(AND(ISNUMBER(OFFSET('Hygiene Data'!$F$9,0,10*ROW('Hygiene Data'!F108))),'Data Summary'!DW114="Yes"),OFFSET('Hygiene Data'!$F$9,0,10*ROW('Hygiene Data'!F108)),NA())</f>
        <v>#N/A</v>
      </c>
      <c r="BI114" s="97" t="e">
        <f ca="true">+IF(AND(ISNUMBER(OFFSET('Hygiene Data'!$G$5,0,10*ROW('Hygiene Data'!G108))),'Data Summary'!DX114="Yes"),OFFSET('Hygiene Data'!$G$5,0,10*ROW('Hygiene Data'!G108)),NA())</f>
        <v>#N/A</v>
      </c>
      <c r="BJ114" s="97" t="e">
        <f ca="true">+IF(AND(ISNUMBER(OFFSET('Hygiene Data'!$G$7,0,10*ROW('Hygiene Data'!G108))),'Data Summary'!DY114="Yes"),OFFSET('Hygiene Data'!$G$7,0,10*ROW('Hygiene Data'!G108)),NA())</f>
        <v>#N/A</v>
      </c>
      <c r="BK114" s="97" t="e">
        <f ca="true">+IF(AND(ISNUMBER(OFFSET('Hygiene Data'!$G$9,0,10*ROW('Hygiene Data'!G108))),'Data Summary'!DZ114="Yes"),OFFSET('Hygiene Data'!$G$9,0,10*ROW('Hygiene Data'!G108)),NA())</f>
        <v>#N/A</v>
      </c>
      <c r="BL114" s="97" t="e">
        <f ca="true">+IF(AND(ISNUMBER(OFFSET('Hygiene Data'!$H$5,0,10*ROW('Hygiene Data'!H108))),'Data Summary'!EA114="Yes"),OFFSET('Hygiene Data'!$H$5,0,10*ROW('Hygiene Data'!H108)),NA())</f>
        <v>#N/A</v>
      </c>
      <c r="BM114" s="97" t="e">
        <f ca="true">+IF(AND(ISNUMBER(OFFSET('Hygiene Data'!$H$7,0,10*ROW('Hygiene Data'!H108))),'Data Summary'!EB114="Yes"),OFFSET('Hygiene Data'!$H$7,0,10*ROW('Hygiene Data'!H108)),NA())</f>
        <v>#N/A</v>
      </c>
      <c r="BN114" s="97" t="e">
        <f ca="true">+IF(AND(ISNUMBER(OFFSET('Hygiene Data'!$H$9,0,10*ROW('Hygiene Data'!H108))),'Data Summary'!EC114="Yes"),OFFSET('Hygiene Data'!$H$9,0,10*ROW('Hygiene Data'!H108)),NA())</f>
        <v>#N/A</v>
      </c>
      <c r="BO114" s="97" t="e">
        <f ca="true">+IF(AND(ISNUMBER(OFFSET('Hygiene Data'!$I$5,0,10*ROW('Hygiene Data'!I108))),'Data Summary'!ED114="Yes"),OFFSET('Hygiene Data'!$I$5,0,10*ROW('Hygiene Data'!I108)),NA())</f>
        <v>#N/A</v>
      </c>
      <c r="BP114" s="97" t="e">
        <f ca="true">+IF(AND(ISNUMBER(OFFSET('Hygiene Data'!$I$7,0,10*ROW('Hygiene Data'!I108))),'Data Summary'!EE114="Yes"),OFFSET('Hygiene Data'!$I$7,0,10*ROW('Hygiene Data'!I108)),NA())</f>
        <v>#N/A</v>
      </c>
      <c r="BQ114" s="97"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6" t="str">
        <f ca="true">+IF(ISTEXT('Data Summary'!B115),'Data Summary'!B115,"")</f>
        <v/>
      </c>
      <c r="C115" s="330" t="e">
        <f ca="true">+VALUE('Data Summary'!C115)</f>
        <v>#VALUE!</v>
      </c>
      <c r="D115" s="95" t="e">
        <f ca="true">+IF(AND(ISNUMBER(OFFSET('Water Data'!$D$4,0,10*ROW('Water Data'!D109))),'Data Summary'!BS115="Yes"),100-OFFSET('Water Data'!$D$4,0,10*ROW('Water Data'!D109)),NA())</f>
        <v>#N/A</v>
      </c>
      <c r="E115" s="95" t="e">
        <f ca="true">+IF(AND(ISNUMBER(OFFSET('Water Data'!$D$6,0,10*ROW('Water Data'!D109))),'Data Summary'!BT115="Yes"),OFFSET('Water Data'!$D$6,0,10*ROW('Water Data'!D109)),NA())</f>
        <v>#N/A</v>
      </c>
      <c r="F115" s="95" t="e">
        <f ca="true">+IF(AND(ISNUMBER(OFFSET('Water Data'!$D$9,0,10*ROW('Water Data'!D109))),'Data Summary'!BU115="Yes"),OFFSET('Water Data'!$D$9,0,10*ROW('Water Data'!D109)),NA())</f>
        <v>#N/A</v>
      </c>
      <c r="G115" s="95" t="e">
        <f ca="true">+IF(AND(ISNUMBER(OFFSET('Water Data'!$E$4,0,10*ROW('Water Data'!E109))),'Data Summary'!BV115="Yes"),100-OFFSET('Water Data'!$E$4,0,10*ROW('Water Data'!E109)),NA())</f>
        <v>#N/A</v>
      </c>
      <c r="H115" s="95" t="e">
        <f ca="true">+IF(AND(ISNUMBER(OFFSET('Water Data'!$E$6,0,10*ROW('Water Data'!E109))),'Data Summary'!BW115="Yes"),OFFSET('Water Data'!$E$6,0,10*ROW('Water Data'!E109)),NA())</f>
        <v>#N/A</v>
      </c>
      <c r="I115" s="95" t="e">
        <f ca="true">+IF(AND(ISNUMBER(OFFSET('Water Data'!$E$9,0,10*ROW('Water Data'!E109))),'Data Summary'!BX115="Yes"),OFFSET('Water Data'!$E$9,0,10*ROW('Water Data'!E109)),NA())</f>
        <v>#N/A</v>
      </c>
      <c r="J115" s="95" t="e">
        <f ca="true">+IF(AND(ISNUMBER(OFFSET('Water Data'!$F$4,0,10*ROW('Water Data'!F109))),'Data Summary'!BY115="Yes"),100-OFFSET('Water Data'!$F$4,0,10*ROW('Water Data'!F109)),NA())</f>
        <v>#N/A</v>
      </c>
      <c r="K115" s="95" t="e">
        <f ca="true">+IF(AND(ISNUMBER(OFFSET('Water Data'!$F$6,0,10*ROW('Water Data'!F109))),'Data Summary'!BZ115="Yes"),OFFSET('Water Data'!$F$6,0,10*ROW('Water Data'!F109)),NA())</f>
        <v>#N/A</v>
      </c>
      <c r="L115" s="95" t="e">
        <f ca="true">+IF(AND(ISNUMBER(OFFSET('Water Data'!$F$9,0,10*ROW('Water Data'!F109))),'Data Summary'!CA115="Yes"),OFFSET('Water Data'!$F$9,0,10*ROW('Water Data'!F109)),NA())</f>
        <v>#N/A</v>
      </c>
      <c r="M115" s="95" t="e">
        <f ca="true">+IF(AND(ISNUMBER(OFFSET('Water Data'!$G$4,0,10*ROW('Water Data'!G109))),'Data Summary'!CB115="Yes"),100-OFFSET('Water Data'!$G$4,0,10*ROW('Water Data'!G109)),NA())</f>
        <v>#N/A</v>
      </c>
      <c r="N115" s="95" t="e">
        <f ca="true">+IF(AND(ISNUMBER(OFFSET('Water Data'!$G$6,0,10*ROW('Water Data'!G109))),'Data Summary'!CC115="Yes"),OFFSET('Water Data'!$G$6,0,10*ROW('Water Data'!G109)),NA())</f>
        <v>#N/A</v>
      </c>
      <c r="O115" s="95" t="e">
        <f ca="true">+IF(AND(ISNUMBER(OFFSET('Water Data'!$G$9,0,10*ROW('Water Data'!G109))),'Data Summary'!CD115="Yes"),OFFSET('Water Data'!$G$9,0,10*ROW('Water Data'!G109)),NA())</f>
        <v>#N/A</v>
      </c>
      <c r="P115" s="95" t="e">
        <f ca="true">+IF(AND(ISNUMBER(OFFSET('Water Data'!$H$4,0,10*ROW('Water Data'!H109))),'Data Summary'!CE115="Yes"),100-OFFSET('Water Data'!$H$4,0,10*ROW('Water Data'!H109)),NA())</f>
        <v>#N/A</v>
      </c>
      <c r="Q115" s="95" t="e">
        <f ca="true">+IF(AND(ISNUMBER(OFFSET('Water Data'!$H$6,0,10*ROW('Water Data'!H109))),'Data Summary'!CF115="Yes"),OFFSET('Water Data'!$H$6,0,10*ROW('Water Data'!H109)),NA())</f>
        <v>#N/A</v>
      </c>
      <c r="R115" s="95" t="e">
        <f ca="true">+IF(AND(ISNUMBER(OFFSET('Water Data'!$H$9,0,10*ROW('Water Data'!H109))),'Data Summary'!CG115="Yes"),OFFSET('Water Data'!$H$9,0,10*ROW('Water Data'!H109)),NA())</f>
        <v>#N/A</v>
      </c>
      <c r="S115" s="95" t="e">
        <f ca="true">+IF(AND(ISNUMBER(OFFSET('Water Data'!$I$4,0,10*ROW('Water Data'!I109))),'Data Summary'!CH115="Yes"),100-OFFSET('Water Data'!$I$4,0,10*ROW('Water Data'!I109)),NA())</f>
        <v>#N/A</v>
      </c>
      <c r="T115" s="95" t="e">
        <f ca="true">+IF(AND(ISNUMBER(OFFSET('Water Data'!$I$6,0,10*ROW('Water Data'!I109))),'Data Summary'!CI115="Yes"),OFFSET('Water Data'!$I$6,0,10*ROW('Water Data'!I109)),NA())</f>
        <v>#N/A</v>
      </c>
      <c r="U115" s="95" t="e">
        <f ca="true">+IF(AND(ISNUMBER(OFFSET('Water Data'!$I$9,0,10*ROW('Water Data'!I109))),'Data Summary'!CJ115="Yes"),OFFSET('Water Data'!$I$9,0,10*ROW('Water Data'!I109)),NA())</f>
        <v>#N/A</v>
      </c>
      <c r="V115" s="96" t="e">
        <f ca="true">+IF(AND(ISNUMBER(OFFSET('Sanitation Data'!$D$4,0,10*ROW('Sanitation Data'!D109))),'Data Summary'!CK115="Yes"),100-OFFSET('Sanitation Data'!$D$4,0,10*ROW('Sanitation Data'!D109)),NA())</f>
        <v>#N/A</v>
      </c>
      <c r="W115" s="96" t="e">
        <f ca="true">+IF(AND(ISNUMBER(OFFSET('Sanitation Data'!$D$6,0,10*ROW('Sanitation Data'!D109))),'Data Summary'!CL115="Yes"),OFFSET('Sanitation Data'!$D$6,0,10*ROW('Sanitation Data'!D109)),NA())</f>
        <v>#N/A</v>
      </c>
      <c r="X115" s="96" t="e">
        <f ca="true">+IF(AND(ISNUMBER(OFFSET('Sanitation Data'!$D$10,0,10*ROW('Sanitation Data'!D109))),'Data Summary'!CM115="Yes"),OFFSET('Sanitation Data'!$D$10,0,10*ROW('Sanitation Data'!D109)),NA())</f>
        <v>#N/A</v>
      </c>
      <c r="Y115" s="96" t="e">
        <f ca="true">+IF(AND(ISNUMBER(OFFSET('Sanitation Data'!$D$11,0,10*ROW('Sanitation Data'!D109))),'Data Summary'!CN115="Yes"),OFFSET('Sanitation Data'!$D$11,0,10*ROW('Sanitation Data'!D109)),NA())</f>
        <v>#N/A</v>
      </c>
      <c r="Z115" s="96" t="e">
        <f ca="true">+IF(AND(ISNUMBER(OFFSET('Sanitation Data'!$D$12,0,10*ROW('Sanitation Data'!D109))),'Data Summary'!CO115="Yes"),OFFSET('Sanitation Data'!$D$12,0,10*ROW('Sanitation Data'!D109)),NA())</f>
        <v>#N/A</v>
      </c>
      <c r="AA115" s="96" t="e">
        <f ca="true">+IF(AND(ISNUMBER(OFFSET('Sanitation Data'!$E$4,0,10*ROW('Sanitation Data'!E109))),'Data Summary'!CP115="Yes"),100-OFFSET('Sanitation Data'!$E$4,0,10*ROW('Sanitation Data'!E109)),NA())</f>
        <v>#N/A</v>
      </c>
      <c r="AB115" s="96" t="e">
        <f ca="true">+IF(AND(ISNUMBER(OFFSET('Sanitation Data'!$E$6,0,10*ROW('Sanitation Data'!E109))),'Data Summary'!CQ115="Yes"),OFFSET('Sanitation Data'!$E$6,0,10*ROW('Sanitation Data'!E109)),NA())</f>
        <v>#N/A</v>
      </c>
      <c r="AC115" s="96" t="e">
        <f ca="true">+IF(AND(ISNUMBER(OFFSET('Sanitation Data'!$E$10,0,10*ROW('Sanitation Data'!E109))),'Data Summary'!CR115="Yes"),OFFSET('Sanitation Data'!$E$10,0,10*ROW('Sanitation Data'!E109)),NA())</f>
        <v>#N/A</v>
      </c>
      <c r="AD115" s="96" t="e">
        <f ca="true">+IF(AND(ISNUMBER(OFFSET('Sanitation Data'!$E$11,0,10*ROW('Sanitation Data'!E109))),'Data Summary'!CS115="Yes"),OFFSET('Sanitation Data'!$E$11,0,10*ROW('Sanitation Data'!E109)),NA())</f>
        <v>#N/A</v>
      </c>
      <c r="AE115" s="96" t="e">
        <f ca="true">+IF(AND(ISNUMBER(OFFSET('Sanitation Data'!$E$12,0,10*ROW('Sanitation Data'!E109))),'Data Summary'!CT115="Yes"),OFFSET('Sanitation Data'!$E$12,0,10*ROW('Sanitation Data'!E109)),NA())</f>
        <v>#N/A</v>
      </c>
      <c r="AF115" s="96" t="e">
        <f ca="true">+IF(AND(ISNUMBER(OFFSET('Sanitation Data'!$F$4,0,10*ROW('Sanitation Data'!F109))),'Data Summary'!CU115="Yes"),100-OFFSET('Sanitation Data'!$F$4,0,10*ROW('Sanitation Data'!F109)),NA())</f>
        <v>#N/A</v>
      </c>
      <c r="AG115" s="96" t="e">
        <f ca="true">+IF(AND(ISNUMBER(OFFSET('Sanitation Data'!$F$6,0,10*ROW('Sanitation Data'!F109))),'Data Summary'!CV115="Yes"),OFFSET('Sanitation Data'!$F$6,0,10*ROW('Sanitation Data'!F109)),NA())</f>
        <v>#N/A</v>
      </c>
      <c r="AH115" s="96" t="e">
        <f ca="true">+IF(AND(ISNUMBER(OFFSET('Sanitation Data'!$F$10,0,10*ROW('Sanitation Data'!F109))),'Data Summary'!CW115="Yes"),OFFSET('Sanitation Data'!$F$10,0,10*ROW('Sanitation Data'!F109)),NA())</f>
        <v>#N/A</v>
      </c>
      <c r="AI115" s="96" t="e">
        <f ca="true">+IF(AND(ISNUMBER(OFFSET('Sanitation Data'!$F$11,0,10*ROW('Sanitation Data'!F109))),'Data Summary'!CX115="Yes"),OFFSET('Sanitation Data'!$F$11,0,10*ROW('Sanitation Data'!F109)),NA())</f>
        <v>#N/A</v>
      </c>
      <c r="AJ115" s="96" t="e">
        <f ca="true">+IF(AND(ISNUMBER(OFFSET('Sanitation Data'!$F$12,0,10*ROW('Sanitation Data'!F109))),'Data Summary'!CY115="Yes"),OFFSET('Sanitation Data'!$F$12,0,10*ROW('Sanitation Data'!F109)),NA())</f>
        <v>#N/A</v>
      </c>
      <c r="AK115" s="96" t="e">
        <f ca="true">+IF(AND(ISNUMBER(OFFSET('Sanitation Data'!$G$4,0,10*ROW('Sanitation Data'!G109))),'Data Summary'!CZ115="Yes"),100-OFFSET('Sanitation Data'!$G$4,0,10*ROW('Sanitation Data'!G109)),NA())</f>
        <v>#N/A</v>
      </c>
      <c r="AL115" s="96" t="e">
        <f ca="true">+IF(AND(ISNUMBER(OFFSET('Sanitation Data'!$G$6,0,10*ROW('Sanitation Data'!G109))),'Data Summary'!DA115="Yes"),OFFSET('Sanitation Data'!$G$6,0,10*ROW('Sanitation Data'!G109)),NA())</f>
        <v>#N/A</v>
      </c>
      <c r="AM115" s="96" t="e">
        <f ca="true">+IF(AND(ISNUMBER(OFFSET('Sanitation Data'!$G$10,0,10*ROW('Sanitation Data'!G109))),'Data Summary'!DB115="Yes"),OFFSET('Sanitation Data'!$G$10,0,10*ROW('Sanitation Data'!G109)),NA())</f>
        <v>#N/A</v>
      </c>
      <c r="AN115" s="96" t="e">
        <f ca="true">+IF(AND(ISNUMBER(OFFSET('Sanitation Data'!$G$11,0,10*ROW('Sanitation Data'!G109))),'Data Summary'!DC115="Yes"),OFFSET('Sanitation Data'!$G$11,0,10*ROW('Sanitation Data'!G109)),NA())</f>
        <v>#N/A</v>
      </c>
      <c r="AO115" s="96" t="e">
        <f ca="true">+IF(AND(ISNUMBER(OFFSET('Sanitation Data'!$G$12,0,10*ROW('Sanitation Data'!G109))),'Data Summary'!DD115="Yes"),OFFSET('Sanitation Data'!$G$12,0,10*ROW('Sanitation Data'!G109)),NA())</f>
        <v>#N/A</v>
      </c>
      <c r="AP115" s="96" t="e">
        <f ca="true">+IF(AND(ISNUMBER(OFFSET('Sanitation Data'!$H$4,0,10*ROW('Sanitation Data'!H109))),'Data Summary'!DE115="Yes"),100-OFFSET('Sanitation Data'!$H$4,0,10*ROW('Sanitation Data'!H109)),NA())</f>
        <v>#N/A</v>
      </c>
      <c r="AQ115" s="96" t="e">
        <f ca="true">+IF(AND(ISNUMBER(OFFSET('Sanitation Data'!$H$6,0,10*ROW('Sanitation Data'!H109))),'Data Summary'!DF115="Yes"),OFFSET('Sanitation Data'!$H$6,0,10*ROW('Sanitation Data'!H109)),NA())</f>
        <v>#N/A</v>
      </c>
      <c r="AR115" s="96" t="e">
        <f ca="true">+IF(AND(ISNUMBER(OFFSET('Sanitation Data'!$H$10,0,10*ROW('Sanitation Data'!H109))),'Data Summary'!DG115="Yes"),OFFSET('Sanitation Data'!$H$10,0,10*ROW('Sanitation Data'!H109)),NA())</f>
        <v>#N/A</v>
      </c>
      <c r="AS115" s="96" t="e">
        <f ca="true">+IF(AND(ISNUMBER(OFFSET('Sanitation Data'!$H$11,0,10*ROW('Sanitation Data'!H109))),'Data Summary'!DH115="Yes"),OFFSET('Sanitation Data'!$H$11,0,10*ROW('Sanitation Data'!H109)),NA())</f>
        <v>#N/A</v>
      </c>
      <c r="AT115" s="96" t="e">
        <f ca="true">+IF(AND(ISNUMBER(OFFSET('Sanitation Data'!$H$12,0,10*ROW('Sanitation Data'!H109))),'Data Summary'!DI115="Yes"),OFFSET('Sanitation Data'!$H$12,0,10*ROW('Sanitation Data'!H109)),NA())</f>
        <v>#N/A</v>
      </c>
      <c r="AU115" s="96" t="e">
        <f ca="true">+IF(AND(ISNUMBER(OFFSET('Sanitation Data'!$I$4,0,10*ROW('Sanitation Data'!I109))),'Data Summary'!DJ115="Yes"),100-OFFSET('Sanitation Data'!$I$4,0,10*ROW('Sanitation Data'!I109)),NA())</f>
        <v>#N/A</v>
      </c>
      <c r="AV115" s="96" t="e">
        <f ca="true">+IF(AND(ISNUMBER(OFFSET('Sanitation Data'!$I$6,0,10*ROW('Sanitation Data'!I109))),'Data Summary'!DK115="Yes"),OFFSET('Sanitation Data'!$I$6,0,10*ROW('Sanitation Data'!I109)),NA())</f>
        <v>#N/A</v>
      </c>
      <c r="AW115" s="96" t="e">
        <f ca="true">+IF(AND(ISNUMBER(OFFSET('Sanitation Data'!$I$10,0,10*ROW('Sanitation Data'!I109))),'Data Summary'!DL115="Yes"),OFFSET('Sanitation Data'!$I$10,0,10*ROW('Sanitation Data'!I109)),NA())</f>
        <v>#N/A</v>
      </c>
      <c r="AX115" s="96" t="e">
        <f ca="true">+IF(AND(ISNUMBER(OFFSET('Sanitation Data'!$I$11,0,10*ROW('Sanitation Data'!I109))),'Data Summary'!DM115="Yes"),OFFSET('Sanitation Data'!$I$11,0,10*ROW('Sanitation Data'!I109)),NA())</f>
        <v>#N/A</v>
      </c>
      <c r="AY115" s="96" t="e">
        <f ca="true">+IF(AND(ISNUMBER(OFFSET('Sanitation Data'!$I$12,0,10*ROW('Sanitation Data'!I109))),'Data Summary'!DN115="Yes"),OFFSET('Sanitation Data'!$I$12,0,10*ROW('Sanitation Data'!I109)),NA())</f>
        <v>#N/A</v>
      </c>
      <c r="AZ115" s="97" t="e">
        <f ca="true">+IF(AND(ISNUMBER(OFFSET('Hygiene Data'!$D$5,0,10*ROW('Hygiene Data'!D109))),'Data Summary'!DO115="Yes"),OFFSET('Hygiene Data'!$D$5,0,10*ROW('Hygiene Data'!D109)),NA())</f>
        <v>#N/A</v>
      </c>
      <c r="BA115" s="97" t="e">
        <f ca="true">+IF(AND(ISNUMBER(OFFSET('Hygiene Data'!$D$7,0,10*ROW('Hygiene Data'!D109))),'Data Summary'!DP115="Yes"),OFFSET('Hygiene Data'!$D$7,0,10*ROW('Hygiene Data'!D109)),NA())</f>
        <v>#N/A</v>
      </c>
      <c r="BB115" s="97" t="e">
        <f ca="true">+IF(AND(ISNUMBER(OFFSET('Hygiene Data'!$D$9,0,10*ROW('Hygiene Data'!D109))),'Data Summary'!DQ115="Yes"),OFFSET('Hygiene Data'!$D$9,0,10*ROW('Hygiene Data'!D109)),NA())</f>
        <v>#N/A</v>
      </c>
      <c r="BC115" s="97" t="e">
        <f ca="true">+IF(AND(ISNUMBER(OFFSET('Hygiene Data'!$E$5,0,10*ROW('Hygiene Data'!E109))),'Data Summary'!DR115="Yes"),OFFSET('Hygiene Data'!$E$5,0,10*ROW('Hygiene Data'!E109)),NA())</f>
        <v>#N/A</v>
      </c>
      <c r="BD115" s="97" t="e">
        <f ca="true">+IF(AND(ISNUMBER(OFFSET('Hygiene Data'!$E$7,0,10*ROW('Hygiene Data'!E109))),'Data Summary'!DS115="Yes"),OFFSET('Hygiene Data'!$E$7,0,10*ROW('Hygiene Data'!E109)),NA())</f>
        <v>#N/A</v>
      </c>
      <c r="BE115" s="97" t="e">
        <f ca="true">+IF(AND(ISNUMBER(OFFSET('Hygiene Data'!$E$9,0,10*ROW('Hygiene Data'!E109))),'Data Summary'!DT115="Yes"),OFFSET('Hygiene Data'!$E$9,0,10*ROW('Hygiene Data'!E109)),NA())</f>
        <v>#N/A</v>
      </c>
      <c r="BF115" s="97" t="e">
        <f ca="true">+IF(AND(ISNUMBER(OFFSET('Hygiene Data'!$F$5,0,10*ROW('Hygiene Data'!F109))),'Data Summary'!DU115="Yes"),OFFSET('Hygiene Data'!$F$5,0,10*ROW('Hygiene Data'!F109)),NA())</f>
        <v>#N/A</v>
      </c>
      <c r="BG115" s="97" t="e">
        <f ca="true">+IF(AND(ISNUMBER(OFFSET('Hygiene Data'!$F$7,0,10*ROW('Hygiene Data'!F109))),'Data Summary'!DV115="Yes"),OFFSET('Hygiene Data'!$F$7,0,10*ROW('Hygiene Data'!F109)),NA())</f>
        <v>#N/A</v>
      </c>
      <c r="BH115" s="97" t="e">
        <f ca="true">+IF(AND(ISNUMBER(OFFSET('Hygiene Data'!$F$9,0,10*ROW('Hygiene Data'!F109))),'Data Summary'!DW115="Yes"),OFFSET('Hygiene Data'!$F$9,0,10*ROW('Hygiene Data'!F109)),NA())</f>
        <v>#N/A</v>
      </c>
      <c r="BI115" s="97" t="e">
        <f ca="true">+IF(AND(ISNUMBER(OFFSET('Hygiene Data'!$G$5,0,10*ROW('Hygiene Data'!G109))),'Data Summary'!DX115="Yes"),OFFSET('Hygiene Data'!$G$5,0,10*ROW('Hygiene Data'!G109)),NA())</f>
        <v>#N/A</v>
      </c>
      <c r="BJ115" s="97" t="e">
        <f ca="true">+IF(AND(ISNUMBER(OFFSET('Hygiene Data'!$G$7,0,10*ROW('Hygiene Data'!G109))),'Data Summary'!DY115="Yes"),OFFSET('Hygiene Data'!$G$7,0,10*ROW('Hygiene Data'!G109)),NA())</f>
        <v>#N/A</v>
      </c>
      <c r="BK115" s="97" t="e">
        <f ca="true">+IF(AND(ISNUMBER(OFFSET('Hygiene Data'!$G$9,0,10*ROW('Hygiene Data'!G109))),'Data Summary'!DZ115="Yes"),OFFSET('Hygiene Data'!$G$9,0,10*ROW('Hygiene Data'!G109)),NA())</f>
        <v>#N/A</v>
      </c>
      <c r="BL115" s="97" t="e">
        <f ca="true">+IF(AND(ISNUMBER(OFFSET('Hygiene Data'!$H$5,0,10*ROW('Hygiene Data'!H109))),'Data Summary'!EA115="Yes"),OFFSET('Hygiene Data'!$H$5,0,10*ROW('Hygiene Data'!H109)),NA())</f>
        <v>#N/A</v>
      </c>
      <c r="BM115" s="97" t="e">
        <f ca="true">+IF(AND(ISNUMBER(OFFSET('Hygiene Data'!$H$7,0,10*ROW('Hygiene Data'!H109))),'Data Summary'!EB115="Yes"),OFFSET('Hygiene Data'!$H$7,0,10*ROW('Hygiene Data'!H109)),NA())</f>
        <v>#N/A</v>
      </c>
      <c r="BN115" s="97" t="e">
        <f ca="true">+IF(AND(ISNUMBER(OFFSET('Hygiene Data'!$H$9,0,10*ROW('Hygiene Data'!H109))),'Data Summary'!EC115="Yes"),OFFSET('Hygiene Data'!$H$9,0,10*ROW('Hygiene Data'!H109)),NA())</f>
        <v>#N/A</v>
      </c>
      <c r="BO115" s="97" t="e">
        <f ca="true">+IF(AND(ISNUMBER(OFFSET('Hygiene Data'!$I$5,0,10*ROW('Hygiene Data'!I109))),'Data Summary'!ED115="Yes"),OFFSET('Hygiene Data'!$I$5,0,10*ROW('Hygiene Data'!I109)),NA())</f>
        <v>#N/A</v>
      </c>
      <c r="BP115" s="97" t="e">
        <f ca="true">+IF(AND(ISNUMBER(OFFSET('Hygiene Data'!$I$7,0,10*ROW('Hygiene Data'!I109))),'Data Summary'!EE115="Yes"),OFFSET('Hygiene Data'!$I$7,0,10*ROW('Hygiene Data'!I109)),NA())</f>
        <v>#N/A</v>
      </c>
      <c r="BQ115" s="97"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6" t="str">
        <f ca="true">+IF(ISTEXT('Data Summary'!B116),'Data Summary'!B116,"")</f>
        <v/>
      </c>
      <c r="C116" s="330" t="e">
        <f ca="true">+VALUE('Data Summary'!C116)</f>
        <v>#VALUE!</v>
      </c>
      <c r="D116" s="95" t="e">
        <f ca="true">+IF(AND(ISNUMBER(OFFSET('Water Data'!$D$4,0,10*ROW('Water Data'!D110))),'Data Summary'!BS116="Yes"),100-OFFSET('Water Data'!$D$4,0,10*ROW('Water Data'!D110)),NA())</f>
        <v>#N/A</v>
      </c>
      <c r="E116" s="95" t="e">
        <f ca="true">+IF(AND(ISNUMBER(OFFSET('Water Data'!$D$6,0,10*ROW('Water Data'!D110))),'Data Summary'!BT116="Yes"),OFFSET('Water Data'!$D$6,0,10*ROW('Water Data'!D110)),NA())</f>
        <v>#N/A</v>
      </c>
      <c r="F116" s="95" t="e">
        <f ca="true">+IF(AND(ISNUMBER(OFFSET('Water Data'!$D$9,0,10*ROW('Water Data'!D110))),'Data Summary'!BU116="Yes"),OFFSET('Water Data'!$D$9,0,10*ROW('Water Data'!D110)),NA())</f>
        <v>#N/A</v>
      </c>
      <c r="G116" s="95" t="e">
        <f ca="true">+IF(AND(ISNUMBER(OFFSET('Water Data'!$E$4,0,10*ROW('Water Data'!E110))),'Data Summary'!BV116="Yes"),100-OFFSET('Water Data'!$E$4,0,10*ROW('Water Data'!E110)),NA())</f>
        <v>#N/A</v>
      </c>
      <c r="H116" s="95" t="e">
        <f ca="true">+IF(AND(ISNUMBER(OFFSET('Water Data'!$E$6,0,10*ROW('Water Data'!E110))),'Data Summary'!BW116="Yes"),OFFSET('Water Data'!$E$6,0,10*ROW('Water Data'!E110)),NA())</f>
        <v>#N/A</v>
      </c>
      <c r="I116" s="95" t="e">
        <f ca="true">+IF(AND(ISNUMBER(OFFSET('Water Data'!$E$9,0,10*ROW('Water Data'!E110))),'Data Summary'!BX116="Yes"),OFFSET('Water Data'!$E$9,0,10*ROW('Water Data'!E110)),NA())</f>
        <v>#N/A</v>
      </c>
      <c r="J116" s="95" t="e">
        <f ca="true">+IF(AND(ISNUMBER(OFFSET('Water Data'!$F$4,0,10*ROW('Water Data'!F110))),'Data Summary'!BY116="Yes"),100-OFFSET('Water Data'!$F$4,0,10*ROW('Water Data'!F110)),NA())</f>
        <v>#N/A</v>
      </c>
      <c r="K116" s="95" t="e">
        <f ca="true">+IF(AND(ISNUMBER(OFFSET('Water Data'!$F$6,0,10*ROW('Water Data'!F110))),'Data Summary'!BZ116="Yes"),OFFSET('Water Data'!$F$6,0,10*ROW('Water Data'!F110)),NA())</f>
        <v>#N/A</v>
      </c>
      <c r="L116" s="95" t="e">
        <f ca="true">+IF(AND(ISNUMBER(OFFSET('Water Data'!$F$9,0,10*ROW('Water Data'!F110))),'Data Summary'!CA116="Yes"),OFFSET('Water Data'!$F$9,0,10*ROW('Water Data'!F110)),NA())</f>
        <v>#N/A</v>
      </c>
      <c r="M116" s="95" t="e">
        <f ca="true">+IF(AND(ISNUMBER(OFFSET('Water Data'!$G$4,0,10*ROW('Water Data'!G110))),'Data Summary'!CB116="Yes"),100-OFFSET('Water Data'!$G$4,0,10*ROW('Water Data'!G110)),NA())</f>
        <v>#N/A</v>
      </c>
      <c r="N116" s="95" t="e">
        <f ca="true">+IF(AND(ISNUMBER(OFFSET('Water Data'!$G$6,0,10*ROW('Water Data'!G110))),'Data Summary'!CC116="Yes"),OFFSET('Water Data'!$G$6,0,10*ROW('Water Data'!G110)),NA())</f>
        <v>#N/A</v>
      </c>
      <c r="O116" s="95" t="e">
        <f ca="true">+IF(AND(ISNUMBER(OFFSET('Water Data'!$G$9,0,10*ROW('Water Data'!G110))),'Data Summary'!CD116="Yes"),OFFSET('Water Data'!$G$9,0,10*ROW('Water Data'!G110)),NA())</f>
        <v>#N/A</v>
      </c>
      <c r="P116" s="95" t="e">
        <f ca="true">+IF(AND(ISNUMBER(OFFSET('Water Data'!$H$4,0,10*ROW('Water Data'!H110))),'Data Summary'!CE116="Yes"),100-OFFSET('Water Data'!$H$4,0,10*ROW('Water Data'!H110)),NA())</f>
        <v>#N/A</v>
      </c>
      <c r="Q116" s="95" t="e">
        <f ca="true">+IF(AND(ISNUMBER(OFFSET('Water Data'!$H$6,0,10*ROW('Water Data'!H110))),'Data Summary'!CF116="Yes"),OFFSET('Water Data'!$H$6,0,10*ROW('Water Data'!H110)),NA())</f>
        <v>#N/A</v>
      </c>
      <c r="R116" s="95" t="e">
        <f ca="true">+IF(AND(ISNUMBER(OFFSET('Water Data'!$H$9,0,10*ROW('Water Data'!H110))),'Data Summary'!CG116="Yes"),OFFSET('Water Data'!$H$9,0,10*ROW('Water Data'!H110)),NA())</f>
        <v>#N/A</v>
      </c>
      <c r="S116" s="95" t="e">
        <f ca="true">+IF(AND(ISNUMBER(OFFSET('Water Data'!$I$4,0,10*ROW('Water Data'!I110))),'Data Summary'!CH116="Yes"),100-OFFSET('Water Data'!$I$4,0,10*ROW('Water Data'!I110)),NA())</f>
        <v>#N/A</v>
      </c>
      <c r="T116" s="95" t="e">
        <f ca="true">+IF(AND(ISNUMBER(OFFSET('Water Data'!$I$6,0,10*ROW('Water Data'!I110))),'Data Summary'!CI116="Yes"),OFFSET('Water Data'!$I$6,0,10*ROW('Water Data'!I110)),NA())</f>
        <v>#N/A</v>
      </c>
      <c r="U116" s="95" t="e">
        <f ca="true">+IF(AND(ISNUMBER(OFFSET('Water Data'!$I$9,0,10*ROW('Water Data'!I110))),'Data Summary'!CJ116="Yes"),OFFSET('Water Data'!$I$9,0,10*ROW('Water Data'!I110)),NA())</f>
        <v>#N/A</v>
      </c>
      <c r="V116" s="96" t="e">
        <f ca="true">+IF(AND(ISNUMBER(OFFSET('Sanitation Data'!$D$4,0,10*ROW('Sanitation Data'!D110))),'Data Summary'!CK116="Yes"),100-OFFSET('Sanitation Data'!$D$4,0,10*ROW('Sanitation Data'!D110)),NA())</f>
        <v>#N/A</v>
      </c>
      <c r="W116" s="96" t="e">
        <f ca="true">+IF(AND(ISNUMBER(OFFSET('Sanitation Data'!$D$6,0,10*ROW('Sanitation Data'!D110))),'Data Summary'!CL116="Yes"),OFFSET('Sanitation Data'!$D$6,0,10*ROW('Sanitation Data'!D110)),NA())</f>
        <v>#N/A</v>
      </c>
      <c r="X116" s="96" t="e">
        <f ca="true">+IF(AND(ISNUMBER(OFFSET('Sanitation Data'!$D$10,0,10*ROW('Sanitation Data'!D110))),'Data Summary'!CM116="Yes"),OFFSET('Sanitation Data'!$D$10,0,10*ROW('Sanitation Data'!D110)),NA())</f>
        <v>#N/A</v>
      </c>
      <c r="Y116" s="96" t="e">
        <f ca="true">+IF(AND(ISNUMBER(OFFSET('Sanitation Data'!$D$11,0,10*ROW('Sanitation Data'!D110))),'Data Summary'!CN116="Yes"),OFFSET('Sanitation Data'!$D$11,0,10*ROW('Sanitation Data'!D110)),NA())</f>
        <v>#N/A</v>
      </c>
      <c r="Z116" s="96" t="e">
        <f ca="true">+IF(AND(ISNUMBER(OFFSET('Sanitation Data'!$D$12,0,10*ROW('Sanitation Data'!D110))),'Data Summary'!CO116="Yes"),OFFSET('Sanitation Data'!$D$12,0,10*ROW('Sanitation Data'!D110)),NA())</f>
        <v>#N/A</v>
      </c>
      <c r="AA116" s="96" t="e">
        <f ca="true">+IF(AND(ISNUMBER(OFFSET('Sanitation Data'!$E$4,0,10*ROW('Sanitation Data'!E110))),'Data Summary'!CP116="Yes"),100-OFFSET('Sanitation Data'!$E$4,0,10*ROW('Sanitation Data'!E110)),NA())</f>
        <v>#N/A</v>
      </c>
      <c r="AB116" s="96" t="e">
        <f ca="true">+IF(AND(ISNUMBER(OFFSET('Sanitation Data'!$E$6,0,10*ROW('Sanitation Data'!E110))),'Data Summary'!CQ116="Yes"),OFFSET('Sanitation Data'!$E$6,0,10*ROW('Sanitation Data'!E110)),NA())</f>
        <v>#N/A</v>
      </c>
      <c r="AC116" s="96" t="e">
        <f ca="true">+IF(AND(ISNUMBER(OFFSET('Sanitation Data'!$E$10,0,10*ROW('Sanitation Data'!E110))),'Data Summary'!CR116="Yes"),OFFSET('Sanitation Data'!$E$10,0,10*ROW('Sanitation Data'!E110)),NA())</f>
        <v>#N/A</v>
      </c>
      <c r="AD116" s="96" t="e">
        <f ca="true">+IF(AND(ISNUMBER(OFFSET('Sanitation Data'!$E$11,0,10*ROW('Sanitation Data'!E110))),'Data Summary'!CS116="Yes"),OFFSET('Sanitation Data'!$E$11,0,10*ROW('Sanitation Data'!E110)),NA())</f>
        <v>#N/A</v>
      </c>
      <c r="AE116" s="96" t="e">
        <f ca="true">+IF(AND(ISNUMBER(OFFSET('Sanitation Data'!$E$12,0,10*ROW('Sanitation Data'!E110))),'Data Summary'!CT116="Yes"),OFFSET('Sanitation Data'!$E$12,0,10*ROW('Sanitation Data'!E110)),NA())</f>
        <v>#N/A</v>
      </c>
      <c r="AF116" s="96" t="e">
        <f ca="true">+IF(AND(ISNUMBER(OFFSET('Sanitation Data'!$F$4,0,10*ROW('Sanitation Data'!F110))),'Data Summary'!CU116="Yes"),100-OFFSET('Sanitation Data'!$F$4,0,10*ROW('Sanitation Data'!F110)),NA())</f>
        <v>#N/A</v>
      </c>
      <c r="AG116" s="96" t="e">
        <f ca="true">+IF(AND(ISNUMBER(OFFSET('Sanitation Data'!$F$6,0,10*ROW('Sanitation Data'!F110))),'Data Summary'!CV116="Yes"),OFFSET('Sanitation Data'!$F$6,0,10*ROW('Sanitation Data'!F110)),NA())</f>
        <v>#N/A</v>
      </c>
      <c r="AH116" s="96" t="e">
        <f ca="true">+IF(AND(ISNUMBER(OFFSET('Sanitation Data'!$F$10,0,10*ROW('Sanitation Data'!F110))),'Data Summary'!CW116="Yes"),OFFSET('Sanitation Data'!$F$10,0,10*ROW('Sanitation Data'!F110)),NA())</f>
        <v>#N/A</v>
      </c>
      <c r="AI116" s="96" t="e">
        <f ca="true">+IF(AND(ISNUMBER(OFFSET('Sanitation Data'!$F$11,0,10*ROW('Sanitation Data'!F110))),'Data Summary'!CX116="Yes"),OFFSET('Sanitation Data'!$F$11,0,10*ROW('Sanitation Data'!F110)),NA())</f>
        <v>#N/A</v>
      </c>
      <c r="AJ116" s="96" t="e">
        <f ca="true">+IF(AND(ISNUMBER(OFFSET('Sanitation Data'!$F$12,0,10*ROW('Sanitation Data'!F110))),'Data Summary'!CY116="Yes"),OFFSET('Sanitation Data'!$F$12,0,10*ROW('Sanitation Data'!F110)),NA())</f>
        <v>#N/A</v>
      </c>
      <c r="AK116" s="96" t="e">
        <f ca="true">+IF(AND(ISNUMBER(OFFSET('Sanitation Data'!$G$4,0,10*ROW('Sanitation Data'!G110))),'Data Summary'!CZ116="Yes"),100-OFFSET('Sanitation Data'!$G$4,0,10*ROW('Sanitation Data'!G110)),NA())</f>
        <v>#N/A</v>
      </c>
      <c r="AL116" s="96" t="e">
        <f ca="true">+IF(AND(ISNUMBER(OFFSET('Sanitation Data'!$G$6,0,10*ROW('Sanitation Data'!G110))),'Data Summary'!DA116="Yes"),OFFSET('Sanitation Data'!$G$6,0,10*ROW('Sanitation Data'!G110)),NA())</f>
        <v>#N/A</v>
      </c>
      <c r="AM116" s="96" t="e">
        <f ca="true">+IF(AND(ISNUMBER(OFFSET('Sanitation Data'!$G$10,0,10*ROW('Sanitation Data'!G110))),'Data Summary'!DB116="Yes"),OFFSET('Sanitation Data'!$G$10,0,10*ROW('Sanitation Data'!G110)),NA())</f>
        <v>#N/A</v>
      </c>
      <c r="AN116" s="96" t="e">
        <f ca="true">+IF(AND(ISNUMBER(OFFSET('Sanitation Data'!$G$11,0,10*ROW('Sanitation Data'!G110))),'Data Summary'!DC116="Yes"),OFFSET('Sanitation Data'!$G$11,0,10*ROW('Sanitation Data'!G110)),NA())</f>
        <v>#N/A</v>
      </c>
      <c r="AO116" s="96" t="e">
        <f ca="true">+IF(AND(ISNUMBER(OFFSET('Sanitation Data'!$G$12,0,10*ROW('Sanitation Data'!G110))),'Data Summary'!DD116="Yes"),OFFSET('Sanitation Data'!$G$12,0,10*ROW('Sanitation Data'!G110)),NA())</f>
        <v>#N/A</v>
      </c>
      <c r="AP116" s="96" t="e">
        <f ca="true">+IF(AND(ISNUMBER(OFFSET('Sanitation Data'!$H$4,0,10*ROW('Sanitation Data'!H110))),'Data Summary'!DE116="Yes"),100-OFFSET('Sanitation Data'!$H$4,0,10*ROW('Sanitation Data'!H110)),NA())</f>
        <v>#N/A</v>
      </c>
      <c r="AQ116" s="96" t="e">
        <f ca="true">+IF(AND(ISNUMBER(OFFSET('Sanitation Data'!$H$6,0,10*ROW('Sanitation Data'!H110))),'Data Summary'!DF116="Yes"),OFFSET('Sanitation Data'!$H$6,0,10*ROW('Sanitation Data'!H110)),NA())</f>
        <v>#N/A</v>
      </c>
      <c r="AR116" s="96" t="e">
        <f ca="true">+IF(AND(ISNUMBER(OFFSET('Sanitation Data'!$H$10,0,10*ROW('Sanitation Data'!H110))),'Data Summary'!DG116="Yes"),OFFSET('Sanitation Data'!$H$10,0,10*ROW('Sanitation Data'!H110)),NA())</f>
        <v>#N/A</v>
      </c>
      <c r="AS116" s="96" t="e">
        <f ca="true">+IF(AND(ISNUMBER(OFFSET('Sanitation Data'!$H$11,0,10*ROW('Sanitation Data'!H110))),'Data Summary'!DH116="Yes"),OFFSET('Sanitation Data'!$H$11,0,10*ROW('Sanitation Data'!H110)),NA())</f>
        <v>#N/A</v>
      </c>
      <c r="AT116" s="96" t="e">
        <f ca="true">+IF(AND(ISNUMBER(OFFSET('Sanitation Data'!$H$12,0,10*ROW('Sanitation Data'!H110))),'Data Summary'!DI116="Yes"),OFFSET('Sanitation Data'!$H$12,0,10*ROW('Sanitation Data'!H110)),NA())</f>
        <v>#N/A</v>
      </c>
      <c r="AU116" s="96" t="e">
        <f ca="true">+IF(AND(ISNUMBER(OFFSET('Sanitation Data'!$I$4,0,10*ROW('Sanitation Data'!I110))),'Data Summary'!DJ116="Yes"),100-OFFSET('Sanitation Data'!$I$4,0,10*ROW('Sanitation Data'!I110)),NA())</f>
        <v>#N/A</v>
      </c>
      <c r="AV116" s="96" t="e">
        <f ca="true">+IF(AND(ISNUMBER(OFFSET('Sanitation Data'!$I$6,0,10*ROW('Sanitation Data'!I110))),'Data Summary'!DK116="Yes"),OFFSET('Sanitation Data'!$I$6,0,10*ROW('Sanitation Data'!I110)),NA())</f>
        <v>#N/A</v>
      </c>
      <c r="AW116" s="96" t="e">
        <f ca="true">+IF(AND(ISNUMBER(OFFSET('Sanitation Data'!$I$10,0,10*ROW('Sanitation Data'!I110))),'Data Summary'!DL116="Yes"),OFFSET('Sanitation Data'!$I$10,0,10*ROW('Sanitation Data'!I110)),NA())</f>
        <v>#N/A</v>
      </c>
      <c r="AX116" s="96" t="e">
        <f ca="true">+IF(AND(ISNUMBER(OFFSET('Sanitation Data'!$I$11,0,10*ROW('Sanitation Data'!I110))),'Data Summary'!DM116="Yes"),OFFSET('Sanitation Data'!$I$11,0,10*ROW('Sanitation Data'!I110)),NA())</f>
        <v>#N/A</v>
      </c>
      <c r="AY116" s="96" t="e">
        <f ca="true">+IF(AND(ISNUMBER(OFFSET('Sanitation Data'!$I$12,0,10*ROW('Sanitation Data'!I110))),'Data Summary'!DN116="Yes"),OFFSET('Sanitation Data'!$I$12,0,10*ROW('Sanitation Data'!I110)),NA())</f>
        <v>#N/A</v>
      </c>
      <c r="AZ116" s="97" t="e">
        <f ca="true">+IF(AND(ISNUMBER(OFFSET('Hygiene Data'!$D$5,0,10*ROW('Hygiene Data'!D110))),'Data Summary'!DO116="Yes"),OFFSET('Hygiene Data'!$D$5,0,10*ROW('Hygiene Data'!D110)),NA())</f>
        <v>#N/A</v>
      </c>
      <c r="BA116" s="97" t="e">
        <f ca="true">+IF(AND(ISNUMBER(OFFSET('Hygiene Data'!$D$7,0,10*ROW('Hygiene Data'!D110))),'Data Summary'!DP116="Yes"),OFFSET('Hygiene Data'!$D$7,0,10*ROW('Hygiene Data'!D110)),NA())</f>
        <v>#N/A</v>
      </c>
      <c r="BB116" s="97" t="e">
        <f ca="true">+IF(AND(ISNUMBER(OFFSET('Hygiene Data'!$D$9,0,10*ROW('Hygiene Data'!D110))),'Data Summary'!DQ116="Yes"),OFFSET('Hygiene Data'!$D$9,0,10*ROW('Hygiene Data'!D110)),NA())</f>
        <v>#N/A</v>
      </c>
      <c r="BC116" s="97" t="e">
        <f ca="true">+IF(AND(ISNUMBER(OFFSET('Hygiene Data'!$E$5,0,10*ROW('Hygiene Data'!E110))),'Data Summary'!DR116="Yes"),OFFSET('Hygiene Data'!$E$5,0,10*ROW('Hygiene Data'!E110)),NA())</f>
        <v>#N/A</v>
      </c>
      <c r="BD116" s="97" t="e">
        <f ca="true">+IF(AND(ISNUMBER(OFFSET('Hygiene Data'!$E$7,0,10*ROW('Hygiene Data'!E110))),'Data Summary'!DS116="Yes"),OFFSET('Hygiene Data'!$E$7,0,10*ROW('Hygiene Data'!E110)),NA())</f>
        <v>#N/A</v>
      </c>
      <c r="BE116" s="97" t="e">
        <f ca="true">+IF(AND(ISNUMBER(OFFSET('Hygiene Data'!$E$9,0,10*ROW('Hygiene Data'!E110))),'Data Summary'!DT116="Yes"),OFFSET('Hygiene Data'!$E$9,0,10*ROW('Hygiene Data'!E110)),NA())</f>
        <v>#N/A</v>
      </c>
      <c r="BF116" s="97" t="e">
        <f ca="true">+IF(AND(ISNUMBER(OFFSET('Hygiene Data'!$F$5,0,10*ROW('Hygiene Data'!F110))),'Data Summary'!DU116="Yes"),OFFSET('Hygiene Data'!$F$5,0,10*ROW('Hygiene Data'!F110)),NA())</f>
        <v>#N/A</v>
      </c>
      <c r="BG116" s="97" t="e">
        <f ca="true">+IF(AND(ISNUMBER(OFFSET('Hygiene Data'!$F$7,0,10*ROW('Hygiene Data'!F110))),'Data Summary'!DV116="Yes"),OFFSET('Hygiene Data'!$F$7,0,10*ROW('Hygiene Data'!F110)),NA())</f>
        <v>#N/A</v>
      </c>
      <c r="BH116" s="97" t="e">
        <f ca="true">+IF(AND(ISNUMBER(OFFSET('Hygiene Data'!$F$9,0,10*ROW('Hygiene Data'!F110))),'Data Summary'!DW116="Yes"),OFFSET('Hygiene Data'!$F$9,0,10*ROW('Hygiene Data'!F110)),NA())</f>
        <v>#N/A</v>
      </c>
      <c r="BI116" s="97" t="e">
        <f ca="true">+IF(AND(ISNUMBER(OFFSET('Hygiene Data'!$G$5,0,10*ROW('Hygiene Data'!G110))),'Data Summary'!DX116="Yes"),OFFSET('Hygiene Data'!$G$5,0,10*ROW('Hygiene Data'!G110)),NA())</f>
        <v>#N/A</v>
      </c>
      <c r="BJ116" s="97" t="e">
        <f ca="true">+IF(AND(ISNUMBER(OFFSET('Hygiene Data'!$G$7,0,10*ROW('Hygiene Data'!G110))),'Data Summary'!DY116="Yes"),OFFSET('Hygiene Data'!$G$7,0,10*ROW('Hygiene Data'!G110)),NA())</f>
        <v>#N/A</v>
      </c>
      <c r="BK116" s="97" t="e">
        <f ca="true">+IF(AND(ISNUMBER(OFFSET('Hygiene Data'!$G$9,0,10*ROW('Hygiene Data'!G110))),'Data Summary'!DZ116="Yes"),OFFSET('Hygiene Data'!$G$9,0,10*ROW('Hygiene Data'!G110)),NA())</f>
        <v>#N/A</v>
      </c>
      <c r="BL116" s="97" t="e">
        <f ca="true">+IF(AND(ISNUMBER(OFFSET('Hygiene Data'!$H$5,0,10*ROW('Hygiene Data'!H110))),'Data Summary'!EA116="Yes"),OFFSET('Hygiene Data'!$H$5,0,10*ROW('Hygiene Data'!H110)),NA())</f>
        <v>#N/A</v>
      </c>
      <c r="BM116" s="97" t="e">
        <f ca="true">+IF(AND(ISNUMBER(OFFSET('Hygiene Data'!$H$7,0,10*ROW('Hygiene Data'!H110))),'Data Summary'!EB116="Yes"),OFFSET('Hygiene Data'!$H$7,0,10*ROW('Hygiene Data'!H110)),NA())</f>
        <v>#N/A</v>
      </c>
      <c r="BN116" s="97" t="e">
        <f ca="true">+IF(AND(ISNUMBER(OFFSET('Hygiene Data'!$H$9,0,10*ROW('Hygiene Data'!H110))),'Data Summary'!EC116="Yes"),OFFSET('Hygiene Data'!$H$9,0,10*ROW('Hygiene Data'!H110)),NA())</f>
        <v>#N/A</v>
      </c>
      <c r="BO116" s="97" t="e">
        <f ca="true">+IF(AND(ISNUMBER(OFFSET('Hygiene Data'!$I$5,0,10*ROW('Hygiene Data'!I110))),'Data Summary'!ED116="Yes"),OFFSET('Hygiene Data'!$I$5,0,10*ROW('Hygiene Data'!I110)),NA())</f>
        <v>#N/A</v>
      </c>
      <c r="BP116" s="97" t="e">
        <f ca="true">+IF(AND(ISNUMBER(OFFSET('Hygiene Data'!$I$7,0,10*ROW('Hygiene Data'!I110))),'Data Summary'!EE116="Yes"),OFFSET('Hygiene Data'!$I$7,0,10*ROW('Hygiene Data'!I110)),NA())</f>
        <v>#N/A</v>
      </c>
      <c r="BQ116" s="97"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6" t="str">
        <f ca="true">+IF(ISTEXT('Data Summary'!B117),'Data Summary'!B117,"")</f>
        <v/>
      </c>
      <c r="C117" s="330" t="e">
        <f ca="true">+VALUE('Data Summary'!C117)</f>
        <v>#VALUE!</v>
      </c>
      <c r="D117" s="95" t="e">
        <f ca="true">+IF(AND(ISNUMBER(OFFSET('Water Data'!$D$4,0,10*ROW('Water Data'!D111))),'Data Summary'!BS117="Yes"),100-OFFSET('Water Data'!$D$4,0,10*ROW('Water Data'!D111)),NA())</f>
        <v>#N/A</v>
      </c>
      <c r="E117" s="95" t="e">
        <f ca="true">+IF(AND(ISNUMBER(OFFSET('Water Data'!$D$6,0,10*ROW('Water Data'!D111))),'Data Summary'!BT117="Yes"),OFFSET('Water Data'!$D$6,0,10*ROW('Water Data'!D111)),NA())</f>
        <v>#N/A</v>
      </c>
      <c r="F117" s="95" t="e">
        <f ca="true">+IF(AND(ISNUMBER(OFFSET('Water Data'!$D$9,0,10*ROW('Water Data'!D111))),'Data Summary'!BU117="Yes"),OFFSET('Water Data'!$D$9,0,10*ROW('Water Data'!D111)),NA())</f>
        <v>#N/A</v>
      </c>
      <c r="G117" s="95" t="e">
        <f ca="true">+IF(AND(ISNUMBER(OFFSET('Water Data'!$E$4,0,10*ROW('Water Data'!E111))),'Data Summary'!BV117="Yes"),100-OFFSET('Water Data'!$E$4,0,10*ROW('Water Data'!E111)),NA())</f>
        <v>#N/A</v>
      </c>
      <c r="H117" s="95" t="e">
        <f ca="true">+IF(AND(ISNUMBER(OFFSET('Water Data'!$E$6,0,10*ROW('Water Data'!E111))),'Data Summary'!BW117="Yes"),OFFSET('Water Data'!$E$6,0,10*ROW('Water Data'!E111)),NA())</f>
        <v>#N/A</v>
      </c>
      <c r="I117" s="95" t="e">
        <f ca="true">+IF(AND(ISNUMBER(OFFSET('Water Data'!$E$9,0,10*ROW('Water Data'!E111))),'Data Summary'!BX117="Yes"),OFFSET('Water Data'!$E$9,0,10*ROW('Water Data'!E111)),NA())</f>
        <v>#N/A</v>
      </c>
      <c r="J117" s="95" t="e">
        <f ca="true">+IF(AND(ISNUMBER(OFFSET('Water Data'!$F$4,0,10*ROW('Water Data'!F111))),'Data Summary'!BY117="Yes"),100-OFFSET('Water Data'!$F$4,0,10*ROW('Water Data'!F111)),NA())</f>
        <v>#N/A</v>
      </c>
      <c r="K117" s="95" t="e">
        <f ca="true">+IF(AND(ISNUMBER(OFFSET('Water Data'!$F$6,0,10*ROW('Water Data'!F111))),'Data Summary'!BZ117="Yes"),OFFSET('Water Data'!$F$6,0,10*ROW('Water Data'!F111)),NA())</f>
        <v>#N/A</v>
      </c>
      <c r="L117" s="95" t="e">
        <f ca="true">+IF(AND(ISNUMBER(OFFSET('Water Data'!$F$9,0,10*ROW('Water Data'!F111))),'Data Summary'!CA117="Yes"),OFFSET('Water Data'!$F$9,0,10*ROW('Water Data'!F111)),NA())</f>
        <v>#N/A</v>
      </c>
      <c r="M117" s="95" t="e">
        <f ca="true">+IF(AND(ISNUMBER(OFFSET('Water Data'!$G$4,0,10*ROW('Water Data'!G111))),'Data Summary'!CB117="Yes"),100-OFFSET('Water Data'!$G$4,0,10*ROW('Water Data'!G111)),NA())</f>
        <v>#N/A</v>
      </c>
      <c r="N117" s="95" t="e">
        <f ca="true">+IF(AND(ISNUMBER(OFFSET('Water Data'!$G$6,0,10*ROW('Water Data'!G111))),'Data Summary'!CC117="Yes"),OFFSET('Water Data'!$G$6,0,10*ROW('Water Data'!G111)),NA())</f>
        <v>#N/A</v>
      </c>
      <c r="O117" s="95" t="e">
        <f ca="true">+IF(AND(ISNUMBER(OFFSET('Water Data'!$G$9,0,10*ROW('Water Data'!G111))),'Data Summary'!CD117="Yes"),OFFSET('Water Data'!$G$9,0,10*ROW('Water Data'!G111)),NA())</f>
        <v>#N/A</v>
      </c>
      <c r="P117" s="95" t="e">
        <f ca="true">+IF(AND(ISNUMBER(OFFSET('Water Data'!$H$4,0,10*ROW('Water Data'!H111))),'Data Summary'!CE117="Yes"),100-OFFSET('Water Data'!$H$4,0,10*ROW('Water Data'!H111)),NA())</f>
        <v>#N/A</v>
      </c>
      <c r="Q117" s="95" t="e">
        <f ca="true">+IF(AND(ISNUMBER(OFFSET('Water Data'!$H$6,0,10*ROW('Water Data'!H111))),'Data Summary'!CF117="Yes"),OFFSET('Water Data'!$H$6,0,10*ROW('Water Data'!H111)),NA())</f>
        <v>#N/A</v>
      </c>
      <c r="R117" s="95" t="e">
        <f ca="true">+IF(AND(ISNUMBER(OFFSET('Water Data'!$H$9,0,10*ROW('Water Data'!H111))),'Data Summary'!CG117="Yes"),OFFSET('Water Data'!$H$9,0,10*ROW('Water Data'!H111)),NA())</f>
        <v>#N/A</v>
      </c>
      <c r="S117" s="95" t="e">
        <f ca="true">+IF(AND(ISNUMBER(OFFSET('Water Data'!$I$4,0,10*ROW('Water Data'!I111))),'Data Summary'!CH117="Yes"),100-OFFSET('Water Data'!$I$4,0,10*ROW('Water Data'!I111)),NA())</f>
        <v>#N/A</v>
      </c>
      <c r="T117" s="95" t="e">
        <f ca="true">+IF(AND(ISNUMBER(OFFSET('Water Data'!$I$6,0,10*ROW('Water Data'!I111))),'Data Summary'!CI117="Yes"),OFFSET('Water Data'!$I$6,0,10*ROW('Water Data'!I111)),NA())</f>
        <v>#N/A</v>
      </c>
      <c r="U117" s="95" t="e">
        <f ca="true">+IF(AND(ISNUMBER(OFFSET('Water Data'!$I$9,0,10*ROW('Water Data'!I111))),'Data Summary'!CJ117="Yes"),OFFSET('Water Data'!$I$9,0,10*ROW('Water Data'!I111)),NA())</f>
        <v>#N/A</v>
      </c>
      <c r="V117" s="96" t="e">
        <f ca="true">+IF(AND(ISNUMBER(OFFSET('Sanitation Data'!$D$4,0,10*ROW('Sanitation Data'!D111))),'Data Summary'!CK117="Yes"),100-OFFSET('Sanitation Data'!$D$4,0,10*ROW('Sanitation Data'!D111)),NA())</f>
        <v>#N/A</v>
      </c>
      <c r="W117" s="96" t="e">
        <f ca="true">+IF(AND(ISNUMBER(OFFSET('Sanitation Data'!$D$6,0,10*ROW('Sanitation Data'!D111))),'Data Summary'!CL117="Yes"),OFFSET('Sanitation Data'!$D$6,0,10*ROW('Sanitation Data'!D111)),NA())</f>
        <v>#N/A</v>
      </c>
      <c r="X117" s="96" t="e">
        <f ca="true">+IF(AND(ISNUMBER(OFFSET('Sanitation Data'!$D$10,0,10*ROW('Sanitation Data'!D111))),'Data Summary'!CM117="Yes"),OFFSET('Sanitation Data'!$D$10,0,10*ROW('Sanitation Data'!D111)),NA())</f>
        <v>#N/A</v>
      </c>
      <c r="Y117" s="96" t="e">
        <f ca="true">+IF(AND(ISNUMBER(OFFSET('Sanitation Data'!$D$11,0,10*ROW('Sanitation Data'!D111))),'Data Summary'!CN117="Yes"),OFFSET('Sanitation Data'!$D$11,0,10*ROW('Sanitation Data'!D111)),NA())</f>
        <v>#N/A</v>
      </c>
      <c r="Z117" s="96" t="e">
        <f ca="true">+IF(AND(ISNUMBER(OFFSET('Sanitation Data'!$D$12,0,10*ROW('Sanitation Data'!D111))),'Data Summary'!CO117="Yes"),OFFSET('Sanitation Data'!$D$12,0,10*ROW('Sanitation Data'!D111)),NA())</f>
        <v>#N/A</v>
      </c>
      <c r="AA117" s="96" t="e">
        <f ca="true">+IF(AND(ISNUMBER(OFFSET('Sanitation Data'!$E$4,0,10*ROW('Sanitation Data'!E111))),'Data Summary'!CP117="Yes"),100-OFFSET('Sanitation Data'!$E$4,0,10*ROW('Sanitation Data'!E111)),NA())</f>
        <v>#N/A</v>
      </c>
      <c r="AB117" s="96" t="e">
        <f ca="true">+IF(AND(ISNUMBER(OFFSET('Sanitation Data'!$E$6,0,10*ROW('Sanitation Data'!E111))),'Data Summary'!CQ117="Yes"),OFFSET('Sanitation Data'!$E$6,0,10*ROW('Sanitation Data'!E111)),NA())</f>
        <v>#N/A</v>
      </c>
      <c r="AC117" s="96" t="e">
        <f ca="true">+IF(AND(ISNUMBER(OFFSET('Sanitation Data'!$E$10,0,10*ROW('Sanitation Data'!E111))),'Data Summary'!CR117="Yes"),OFFSET('Sanitation Data'!$E$10,0,10*ROW('Sanitation Data'!E111)),NA())</f>
        <v>#N/A</v>
      </c>
      <c r="AD117" s="96" t="e">
        <f ca="true">+IF(AND(ISNUMBER(OFFSET('Sanitation Data'!$E$11,0,10*ROW('Sanitation Data'!E111))),'Data Summary'!CS117="Yes"),OFFSET('Sanitation Data'!$E$11,0,10*ROW('Sanitation Data'!E111)),NA())</f>
        <v>#N/A</v>
      </c>
      <c r="AE117" s="96" t="e">
        <f ca="true">+IF(AND(ISNUMBER(OFFSET('Sanitation Data'!$E$12,0,10*ROW('Sanitation Data'!E111))),'Data Summary'!CT117="Yes"),OFFSET('Sanitation Data'!$E$12,0,10*ROW('Sanitation Data'!E111)),NA())</f>
        <v>#N/A</v>
      </c>
      <c r="AF117" s="96" t="e">
        <f ca="true">+IF(AND(ISNUMBER(OFFSET('Sanitation Data'!$F$4,0,10*ROW('Sanitation Data'!F111))),'Data Summary'!CU117="Yes"),100-OFFSET('Sanitation Data'!$F$4,0,10*ROW('Sanitation Data'!F111)),NA())</f>
        <v>#N/A</v>
      </c>
      <c r="AG117" s="96" t="e">
        <f ca="true">+IF(AND(ISNUMBER(OFFSET('Sanitation Data'!$F$6,0,10*ROW('Sanitation Data'!F111))),'Data Summary'!CV117="Yes"),OFFSET('Sanitation Data'!$F$6,0,10*ROW('Sanitation Data'!F111)),NA())</f>
        <v>#N/A</v>
      </c>
      <c r="AH117" s="96" t="e">
        <f ca="true">+IF(AND(ISNUMBER(OFFSET('Sanitation Data'!$F$10,0,10*ROW('Sanitation Data'!F111))),'Data Summary'!CW117="Yes"),OFFSET('Sanitation Data'!$F$10,0,10*ROW('Sanitation Data'!F111)),NA())</f>
        <v>#N/A</v>
      </c>
      <c r="AI117" s="96" t="e">
        <f ca="true">+IF(AND(ISNUMBER(OFFSET('Sanitation Data'!$F$11,0,10*ROW('Sanitation Data'!F111))),'Data Summary'!CX117="Yes"),OFFSET('Sanitation Data'!$F$11,0,10*ROW('Sanitation Data'!F111)),NA())</f>
        <v>#N/A</v>
      </c>
      <c r="AJ117" s="96" t="e">
        <f ca="true">+IF(AND(ISNUMBER(OFFSET('Sanitation Data'!$F$12,0,10*ROW('Sanitation Data'!F111))),'Data Summary'!CY117="Yes"),OFFSET('Sanitation Data'!$F$12,0,10*ROW('Sanitation Data'!F111)),NA())</f>
        <v>#N/A</v>
      </c>
      <c r="AK117" s="96" t="e">
        <f ca="true">+IF(AND(ISNUMBER(OFFSET('Sanitation Data'!$G$4,0,10*ROW('Sanitation Data'!G111))),'Data Summary'!CZ117="Yes"),100-OFFSET('Sanitation Data'!$G$4,0,10*ROW('Sanitation Data'!G111)),NA())</f>
        <v>#N/A</v>
      </c>
      <c r="AL117" s="96" t="e">
        <f ca="true">+IF(AND(ISNUMBER(OFFSET('Sanitation Data'!$G$6,0,10*ROW('Sanitation Data'!G111))),'Data Summary'!DA117="Yes"),OFFSET('Sanitation Data'!$G$6,0,10*ROW('Sanitation Data'!G111)),NA())</f>
        <v>#N/A</v>
      </c>
      <c r="AM117" s="96" t="e">
        <f ca="true">+IF(AND(ISNUMBER(OFFSET('Sanitation Data'!$G$10,0,10*ROW('Sanitation Data'!G111))),'Data Summary'!DB117="Yes"),OFFSET('Sanitation Data'!$G$10,0,10*ROW('Sanitation Data'!G111)),NA())</f>
        <v>#N/A</v>
      </c>
      <c r="AN117" s="96" t="e">
        <f ca="true">+IF(AND(ISNUMBER(OFFSET('Sanitation Data'!$G$11,0,10*ROW('Sanitation Data'!G111))),'Data Summary'!DC117="Yes"),OFFSET('Sanitation Data'!$G$11,0,10*ROW('Sanitation Data'!G111)),NA())</f>
        <v>#N/A</v>
      </c>
      <c r="AO117" s="96" t="e">
        <f ca="true">+IF(AND(ISNUMBER(OFFSET('Sanitation Data'!$G$12,0,10*ROW('Sanitation Data'!G111))),'Data Summary'!DD117="Yes"),OFFSET('Sanitation Data'!$G$12,0,10*ROW('Sanitation Data'!G111)),NA())</f>
        <v>#N/A</v>
      </c>
      <c r="AP117" s="96" t="e">
        <f ca="true">+IF(AND(ISNUMBER(OFFSET('Sanitation Data'!$H$4,0,10*ROW('Sanitation Data'!H111))),'Data Summary'!DE117="Yes"),100-OFFSET('Sanitation Data'!$H$4,0,10*ROW('Sanitation Data'!H111)),NA())</f>
        <v>#N/A</v>
      </c>
      <c r="AQ117" s="96" t="e">
        <f ca="true">+IF(AND(ISNUMBER(OFFSET('Sanitation Data'!$H$6,0,10*ROW('Sanitation Data'!H111))),'Data Summary'!DF117="Yes"),OFFSET('Sanitation Data'!$H$6,0,10*ROW('Sanitation Data'!H111)),NA())</f>
        <v>#N/A</v>
      </c>
      <c r="AR117" s="96" t="e">
        <f ca="true">+IF(AND(ISNUMBER(OFFSET('Sanitation Data'!$H$10,0,10*ROW('Sanitation Data'!H111))),'Data Summary'!DG117="Yes"),OFFSET('Sanitation Data'!$H$10,0,10*ROW('Sanitation Data'!H111)),NA())</f>
        <v>#N/A</v>
      </c>
      <c r="AS117" s="96" t="e">
        <f ca="true">+IF(AND(ISNUMBER(OFFSET('Sanitation Data'!$H$11,0,10*ROW('Sanitation Data'!H111))),'Data Summary'!DH117="Yes"),OFFSET('Sanitation Data'!$H$11,0,10*ROW('Sanitation Data'!H111)),NA())</f>
        <v>#N/A</v>
      </c>
      <c r="AT117" s="96" t="e">
        <f ca="true">+IF(AND(ISNUMBER(OFFSET('Sanitation Data'!$H$12,0,10*ROW('Sanitation Data'!H111))),'Data Summary'!DI117="Yes"),OFFSET('Sanitation Data'!$H$12,0,10*ROW('Sanitation Data'!H111)),NA())</f>
        <v>#N/A</v>
      </c>
      <c r="AU117" s="96" t="e">
        <f ca="true">+IF(AND(ISNUMBER(OFFSET('Sanitation Data'!$I$4,0,10*ROW('Sanitation Data'!I111))),'Data Summary'!DJ117="Yes"),100-OFFSET('Sanitation Data'!$I$4,0,10*ROW('Sanitation Data'!I111)),NA())</f>
        <v>#N/A</v>
      </c>
      <c r="AV117" s="96" t="e">
        <f ca="true">+IF(AND(ISNUMBER(OFFSET('Sanitation Data'!$I$6,0,10*ROW('Sanitation Data'!I111))),'Data Summary'!DK117="Yes"),OFFSET('Sanitation Data'!$I$6,0,10*ROW('Sanitation Data'!I111)),NA())</f>
        <v>#N/A</v>
      </c>
      <c r="AW117" s="96" t="e">
        <f ca="true">+IF(AND(ISNUMBER(OFFSET('Sanitation Data'!$I$10,0,10*ROW('Sanitation Data'!I111))),'Data Summary'!DL117="Yes"),OFFSET('Sanitation Data'!$I$10,0,10*ROW('Sanitation Data'!I111)),NA())</f>
        <v>#N/A</v>
      </c>
      <c r="AX117" s="96" t="e">
        <f ca="true">+IF(AND(ISNUMBER(OFFSET('Sanitation Data'!$I$11,0,10*ROW('Sanitation Data'!I111))),'Data Summary'!DM117="Yes"),OFFSET('Sanitation Data'!$I$11,0,10*ROW('Sanitation Data'!I111)),NA())</f>
        <v>#N/A</v>
      </c>
      <c r="AY117" s="96" t="e">
        <f ca="true">+IF(AND(ISNUMBER(OFFSET('Sanitation Data'!$I$12,0,10*ROW('Sanitation Data'!I111))),'Data Summary'!DN117="Yes"),OFFSET('Sanitation Data'!$I$12,0,10*ROW('Sanitation Data'!I111)),NA())</f>
        <v>#N/A</v>
      </c>
      <c r="AZ117" s="97" t="e">
        <f ca="true">+IF(AND(ISNUMBER(OFFSET('Hygiene Data'!$D$5,0,10*ROW('Hygiene Data'!D111))),'Data Summary'!DO117="Yes"),OFFSET('Hygiene Data'!$D$5,0,10*ROW('Hygiene Data'!D111)),NA())</f>
        <v>#N/A</v>
      </c>
      <c r="BA117" s="97" t="e">
        <f ca="true">+IF(AND(ISNUMBER(OFFSET('Hygiene Data'!$D$7,0,10*ROW('Hygiene Data'!D111))),'Data Summary'!DP117="Yes"),OFFSET('Hygiene Data'!$D$7,0,10*ROW('Hygiene Data'!D111)),NA())</f>
        <v>#N/A</v>
      </c>
      <c r="BB117" s="97" t="e">
        <f ca="true">+IF(AND(ISNUMBER(OFFSET('Hygiene Data'!$D$9,0,10*ROW('Hygiene Data'!D111))),'Data Summary'!DQ117="Yes"),OFFSET('Hygiene Data'!$D$9,0,10*ROW('Hygiene Data'!D111)),NA())</f>
        <v>#N/A</v>
      </c>
      <c r="BC117" s="97" t="e">
        <f ca="true">+IF(AND(ISNUMBER(OFFSET('Hygiene Data'!$E$5,0,10*ROW('Hygiene Data'!E111))),'Data Summary'!DR117="Yes"),OFFSET('Hygiene Data'!$E$5,0,10*ROW('Hygiene Data'!E111)),NA())</f>
        <v>#N/A</v>
      </c>
      <c r="BD117" s="97" t="e">
        <f ca="true">+IF(AND(ISNUMBER(OFFSET('Hygiene Data'!$E$7,0,10*ROW('Hygiene Data'!E111))),'Data Summary'!DS117="Yes"),OFFSET('Hygiene Data'!$E$7,0,10*ROW('Hygiene Data'!E111)),NA())</f>
        <v>#N/A</v>
      </c>
      <c r="BE117" s="97" t="e">
        <f ca="true">+IF(AND(ISNUMBER(OFFSET('Hygiene Data'!$E$9,0,10*ROW('Hygiene Data'!E111))),'Data Summary'!DT117="Yes"),OFFSET('Hygiene Data'!$E$9,0,10*ROW('Hygiene Data'!E111)),NA())</f>
        <v>#N/A</v>
      </c>
      <c r="BF117" s="97" t="e">
        <f ca="true">+IF(AND(ISNUMBER(OFFSET('Hygiene Data'!$F$5,0,10*ROW('Hygiene Data'!F111))),'Data Summary'!DU117="Yes"),OFFSET('Hygiene Data'!$F$5,0,10*ROW('Hygiene Data'!F111)),NA())</f>
        <v>#N/A</v>
      </c>
      <c r="BG117" s="97" t="e">
        <f ca="true">+IF(AND(ISNUMBER(OFFSET('Hygiene Data'!$F$7,0,10*ROW('Hygiene Data'!F111))),'Data Summary'!DV117="Yes"),OFFSET('Hygiene Data'!$F$7,0,10*ROW('Hygiene Data'!F111)),NA())</f>
        <v>#N/A</v>
      </c>
      <c r="BH117" s="97" t="e">
        <f ca="true">+IF(AND(ISNUMBER(OFFSET('Hygiene Data'!$F$9,0,10*ROW('Hygiene Data'!F111))),'Data Summary'!DW117="Yes"),OFFSET('Hygiene Data'!$F$9,0,10*ROW('Hygiene Data'!F111)),NA())</f>
        <v>#N/A</v>
      </c>
      <c r="BI117" s="97" t="e">
        <f ca="true">+IF(AND(ISNUMBER(OFFSET('Hygiene Data'!$G$5,0,10*ROW('Hygiene Data'!G111))),'Data Summary'!DX117="Yes"),OFFSET('Hygiene Data'!$G$5,0,10*ROW('Hygiene Data'!G111)),NA())</f>
        <v>#N/A</v>
      </c>
      <c r="BJ117" s="97" t="e">
        <f ca="true">+IF(AND(ISNUMBER(OFFSET('Hygiene Data'!$G$7,0,10*ROW('Hygiene Data'!G111))),'Data Summary'!DY117="Yes"),OFFSET('Hygiene Data'!$G$7,0,10*ROW('Hygiene Data'!G111)),NA())</f>
        <v>#N/A</v>
      </c>
      <c r="BK117" s="97" t="e">
        <f ca="true">+IF(AND(ISNUMBER(OFFSET('Hygiene Data'!$G$9,0,10*ROW('Hygiene Data'!G111))),'Data Summary'!DZ117="Yes"),OFFSET('Hygiene Data'!$G$9,0,10*ROW('Hygiene Data'!G111)),NA())</f>
        <v>#N/A</v>
      </c>
      <c r="BL117" s="97" t="e">
        <f ca="true">+IF(AND(ISNUMBER(OFFSET('Hygiene Data'!$H$5,0,10*ROW('Hygiene Data'!H111))),'Data Summary'!EA117="Yes"),OFFSET('Hygiene Data'!$H$5,0,10*ROW('Hygiene Data'!H111)),NA())</f>
        <v>#N/A</v>
      </c>
      <c r="BM117" s="97" t="e">
        <f ca="true">+IF(AND(ISNUMBER(OFFSET('Hygiene Data'!$H$7,0,10*ROW('Hygiene Data'!H111))),'Data Summary'!EB117="Yes"),OFFSET('Hygiene Data'!$H$7,0,10*ROW('Hygiene Data'!H111)),NA())</f>
        <v>#N/A</v>
      </c>
      <c r="BN117" s="97" t="e">
        <f ca="true">+IF(AND(ISNUMBER(OFFSET('Hygiene Data'!$H$9,0,10*ROW('Hygiene Data'!H111))),'Data Summary'!EC117="Yes"),OFFSET('Hygiene Data'!$H$9,0,10*ROW('Hygiene Data'!H111)),NA())</f>
        <v>#N/A</v>
      </c>
      <c r="BO117" s="97" t="e">
        <f ca="true">+IF(AND(ISNUMBER(OFFSET('Hygiene Data'!$I$5,0,10*ROW('Hygiene Data'!I111))),'Data Summary'!ED117="Yes"),OFFSET('Hygiene Data'!$I$5,0,10*ROW('Hygiene Data'!I111)),NA())</f>
        <v>#N/A</v>
      </c>
      <c r="BP117" s="97" t="e">
        <f ca="true">+IF(AND(ISNUMBER(OFFSET('Hygiene Data'!$I$7,0,10*ROW('Hygiene Data'!I111))),'Data Summary'!EE117="Yes"),OFFSET('Hygiene Data'!$I$7,0,10*ROW('Hygiene Data'!I111)),NA())</f>
        <v>#N/A</v>
      </c>
      <c r="BQ117" s="97"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6" t="str">
        <f ca="true">+IF(ISTEXT('Data Summary'!B118),'Data Summary'!B118,"")</f>
        <v/>
      </c>
      <c r="C118" s="330" t="e">
        <f ca="true">+VALUE('Data Summary'!C118)</f>
        <v>#VALUE!</v>
      </c>
      <c r="D118" s="95" t="e">
        <f ca="true">+IF(AND(ISNUMBER(OFFSET('Water Data'!$D$4,0,10*ROW('Water Data'!D112))),'Data Summary'!BS118="Yes"),100-OFFSET('Water Data'!$D$4,0,10*ROW('Water Data'!D112)),NA())</f>
        <v>#N/A</v>
      </c>
      <c r="E118" s="95" t="e">
        <f ca="true">+IF(AND(ISNUMBER(OFFSET('Water Data'!$D$6,0,10*ROW('Water Data'!D112))),'Data Summary'!BT118="Yes"),OFFSET('Water Data'!$D$6,0,10*ROW('Water Data'!D112)),NA())</f>
        <v>#N/A</v>
      </c>
      <c r="F118" s="95" t="e">
        <f ca="true">+IF(AND(ISNUMBER(OFFSET('Water Data'!$D$9,0,10*ROW('Water Data'!D112))),'Data Summary'!BU118="Yes"),OFFSET('Water Data'!$D$9,0,10*ROW('Water Data'!D112)),NA())</f>
        <v>#N/A</v>
      </c>
      <c r="G118" s="95" t="e">
        <f ca="true">+IF(AND(ISNUMBER(OFFSET('Water Data'!$E$4,0,10*ROW('Water Data'!E112))),'Data Summary'!BV118="Yes"),100-OFFSET('Water Data'!$E$4,0,10*ROW('Water Data'!E112)),NA())</f>
        <v>#N/A</v>
      </c>
      <c r="H118" s="95" t="e">
        <f ca="true">+IF(AND(ISNUMBER(OFFSET('Water Data'!$E$6,0,10*ROW('Water Data'!E112))),'Data Summary'!BW118="Yes"),OFFSET('Water Data'!$E$6,0,10*ROW('Water Data'!E112)),NA())</f>
        <v>#N/A</v>
      </c>
      <c r="I118" s="95" t="e">
        <f ca="true">+IF(AND(ISNUMBER(OFFSET('Water Data'!$E$9,0,10*ROW('Water Data'!E112))),'Data Summary'!BX118="Yes"),OFFSET('Water Data'!$E$9,0,10*ROW('Water Data'!E112)),NA())</f>
        <v>#N/A</v>
      </c>
      <c r="J118" s="95" t="e">
        <f ca="true">+IF(AND(ISNUMBER(OFFSET('Water Data'!$F$4,0,10*ROW('Water Data'!F112))),'Data Summary'!BY118="Yes"),100-OFFSET('Water Data'!$F$4,0,10*ROW('Water Data'!F112)),NA())</f>
        <v>#N/A</v>
      </c>
      <c r="K118" s="95" t="e">
        <f ca="true">+IF(AND(ISNUMBER(OFFSET('Water Data'!$F$6,0,10*ROW('Water Data'!F112))),'Data Summary'!BZ118="Yes"),OFFSET('Water Data'!$F$6,0,10*ROW('Water Data'!F112)),NA())</f>
        <v>#N/A</v>
      </c>
      <c r="L118" s="95" t="e">
        <f ca="true">+IF(AND(ISNUMBER(OFFSET('Water Data'!$F$9,0,10*ROW('Water Data'!F112))),'Data Summary'!CA118="Yes"),OFFSET('Water Data'!$F$9,0,10*ROW('Water Data'!F112)),NA())</f>
        <v>#N/A</v>
      </c>
      <c r="M118" s="95" t="e">
        <f ca="true">+IF(AND(ISNUMBER(OFFSET('Water Data'!$G$4,0,10*ROW('Water Data'!G112))),'Data Summary'!CB118="Yes"),100-OFFSET('Water Data'!$G$4,0,10*ROW('Water Data'!G112)),NA())</f>
        <v>#N/A</v>
      </c>
      <c r="N118" s="95" t="e">
        <f ca="true">+IF(AND(ISNUMBER(OFFSET('Water Data'!$G$6,0,10*ROW('Water Data'!G112))),'Data Summary'!CC118="Yes"),OFFSET('Water Data'!$G$6,0,10*ROW('Water Data'!G112)),NA())</f>
        <v>#N/A</v>
      </c>
      <c r="O118" s="95" t="e">
        <f ca="true">+IF(AND(ISNUMBER(OFFSET('Water Data'!$G$9,0,10*ROW('Water Data'!G112))),'Data Summary'!CD118="Yes"),OFFSET('Water Data'!$G$9,0,10*ROW('Water Data'!G112)),NA())</f>
        <v>#N/A</v>
      </c>
      <c r="P118" s="95" t="e">
        <f ca="true">+IF(AND(ISNUMBER(OFFSET('Water Data'!$H$4,0,10*ROW('Water Data'!H112))),'Data Summary'!CE118="Yes"),100-OFFSET('Water Data'!$H$4,0,10*ROW('Water Data'!H112)),NA())</f>
        <v>#N/A</v>
      </c>
      <c r="Q118" s="95" t="e">
        <f ca="true">+IF(AND(ISNUMBER(OFFSET('Water Data'!$H$6,0,10*ROW('Water Data'!H112))),'Data Summary'!CF118="Yes"),OFFSET('Water Data'!$H$6,0,10*ROW('Water Data'!H112)),NA())</f>
        <v>#N/A</v>
      </c>
      <c r="R118" s="95" t="e">
        <f ca="true">+IF(AND(ISNUMBER(OFFSET('Water Data'!$H$9,0,10*ROW('Water Data'!H112))),'Data Summary'!CG118="Yes"),OFFSET('Water Data'!$H$9,0,10*ROW('Water Data'!H112)),NA())</f>
        <v>#N/A</v>
      </c>
      <c r="S118" s="95" t="e">
        <f ca="true">+IF(AND(ISNUMBER(OFFSET('Water Data'!$I$4,0,10*ROW('Water Data'!I112))),'Data Summary'!CH118="Yes"),100-OFFSET('Water Data'!$I$4,0,10*ROW('Water Data'!I112)),NA())</f>
        <v>#N/A</v>
      </c>
      <c r="T118" s="95" t="e">
        <f ca="true">+IF(AND(ISNUMBER(OFFSET('Water Data'!$I$6,0,10*ROW('Water Data'!I112))),'Data Summary'!CI118="Yes"),OFFSET('Water Data'!$I$6,0,10*ROW('Water Data'!I112)),NA())</f>
        <v>#N/A</v>
      </c>
      <c r="U118" s="95" t="e">
        <f ca="true">+IF(AND(ISNUMBER(OFFSET('Water Data'!$I$9,0,10*ROW('Water Data'!I112))),'Data Summary'!CJ118="Yes"),OFFSET('Water Data'!$I$9,0,10*ROW('Water Data'!I112)),NA())</f>
        <v>#N/A</v>
      </c>
      <c r="V118" s="96" t="e">
        <f ca="true">+IF(AND(ISNUMBER(OFFSET('Sanitation Data'!$D$4,0,10*ROW('Sanitation Data'!D112))),'Data Summary'!CK118="Yes"),100-OFFSET('Sanitation Data'!$D$4,0,10*ROW('Sanitation Data'!D112)),NA())</f>
        <v>#N/A</v>
      </c>
      <c r="W118" s="96" t="e">
        <f ca="true">+IF(AND(ISNUMBER(OFFSET('Sanitation Data'!$D$6,0,10*ROW('Sanitation Data'!D112))),'Data Summary'!CL118="Yes"),OFFSET('Sanitation Data'!$D$6,0,10*ROW('Sanitation Data'!D112)),NA())</f>
        <v>#N/A</v>
      </c>
      <c r="X118" s="96" t="e">
        <f ca="true">+IF(AND(ISNUMBER(OFFSET('Sanitation Data'!$D$10,0,10*ROW('Sanitation Data'!D112))),'Data Summary'!CM118="Yes"),OFFSET('Sanitation Data'!$D$10,0,10*ROW('Sanitation Data'!D112)),NA())</f>
        <v>#N/A</v>
      </c>
      <c r="Y118" s="96" t="e">
        <f ca="true">+IF(AND(ISNUMBER(OFFSET('Sanitation Data'!$D$11,0,10*ROW('Sanitation Data'!D112))),'Data Summary'!CN118="Yes"),OFFSET('Sanitation Data'!$D$11,0,10*ROW('Sanitation Data'!D112)),NA())</f>
        <v>#N/A</v>
      </c>
      <c r="Z118" s="96" t="e">
        <f ca="true">+IF(AND(ISNUMBER(OFFSET('Sanitation Data'!$D$12,0,10*ROW('Sanitation Data'!D112))),'Data Summary'!CO118="Yes"),OFFSET('Sanitation Data'!$D$12,0,10*ROW('Sanitation Data'!D112)),NA())</f>
        <v>#N/A</v>
      </c>
      <c r="AA118" s="96" t="e">
        <f ca="true">+IF(AND(ISNUMBER(OFFSET('Sanitation Data'!$E$4,0,10*ROW('Sanitation Data'!E112))),'Data Summary'!CP118="Yes"),100-OFFSET('Sanitation Data'!$E$4,0,10*ROW('Sanitation Data'!E112)),NA())</f>
        <v>#N/A</v>
      </c>
      <c r="AB118" s="96" t="e">
        <f ca="true">+IF(AND(ISNUMBER(OFFSET('Sanitation Data'!$E$6,0,10*ROW('Sanitation Data'!E112))),'Data Summary'!CQ118="Yes"),OFFSET('Sanitation Data'!$E$6,0,10*ROW('Sanitation Data'!E112)),NA())</f>
        <v>#N/A</v>
      </c>
      <c r="AC118" s="96" t="e">
        <f ca="true">+IF(AND(ISNUMBER(OFFSET('Sanitation Data'!$E$10,0,10*ROW('Sanitation Data'!E112))),'Data Summary'!CR118="Yes"),OFFSET('Sanitation Data'!$E$10,0,10*ROW('Sanitation Data'!E112)),NA())</f>
        <v>#N/A</v>
      </c>
      <c r="AD118" s="96" t="e">
        <f ca="true">+IF(AND(ISNUMBER(OFFSET('Sanitation Data'!$E$11,0,10*ROW('Sanitation Data'!E112))),'Data Summary'!CS118="Yes"),OFFSET('Sanitation Data'!$E$11,0,10*ROW('Sanitation Data'!E112)),NA())</f>
        <v>#N/A</v>
      </c>
      <c r="AE118" s="96" t="e">
        <f ca="true">+IF(AND(ISNUMBER(OFFSET('Sanitation Data'!$E$12,0,10*ROW('Sanitation Data'!E112))),'Data Summary'!CT118="Yes"),OFFSET('Sanitation Data'!$E$12,0,10*ROW('Sanitation Data'!E112)),NA())</f>
        <v>#N/A</v>
      </c>
      <c r="AF118" s="96" t="e">
        <f ca="true">+IF(AND(ISNUMBER(OFFSET('Sanitation Data'!$F$4,0,10*ROW('Sanitation Data'!F112))),'Data Summary'!CU118="Yes"),100-OFFSET('Sanitation Data'!$F$4,0,10*ROW('Sanitation Data'!F112)),NA())</f>
        <v>#N/A</v>
      </c>
      <c r="AG118" s="96" t="e">
        <f ca="true">+IF(AND(ISNUMBER(OFFSET('Sanitation Data'!$F$6,0,10*ROW('Sanitation Data'!F112))),'Data Summary'!CV118="Yes"),OFFSET('Sanitation Data'!$F$6,0,10*ROW('Sanitation Data'!F112)),NA())</f>
        <v>#N/A</v>
      </c>
      <c r="AH118" s="96" t="e">
        <f ca="true">+IF(AND(ISNUMBER(OFFSET('Sanitation Data'!$F$10,0,10*ROW('Sanitation Data'!F112))),'Data Summary'!CW118="Yes"),OFFSET('Sanitation Data'!$F$10,0,10*ROW('Sanitation Data'!F112)),NA())</f>
        <v>#N/A</v>
      </c>
      <c r="AI118" s="96" t="e">
        <f ca="true">+IF(AND(ISNUMBER(OFFSET('Sanitation Data'!$F$11,0,10*ROW('Sanitation Data'!F112))),'Data Summary'!CX118="Yes"),OFFSET('Sanitation Data'!$F$11,0,10*ROW('Sanitation Data'!F112)),NA())</f>
        <v>#N/A</v>
      </c>
      <c r="AJ118" s="96" t="e">
        <f ca="true">+IF(AND(ISNUMBER(OFFSET('Sanitation Data'!$F$12,0,10*ROW('Sanitation Data'!F112))),'Data Summary'!CY118="Yes"),OFFSET('Sanitation Data'!$F$12,0,10*ROW('Sanitation Data'!F112)),NA())</f>
        <v>#N/A</v>
      </c>
      <c r="AK118" s="96" t="e">
        <f ca="true">+IF(AND(ISNUMBER(OFFSET('Sanitation Data'!$G$4,0,10*ROW('Sanitation Data'!G112))),'Data Summary'!CZ118="Yes"),100-OFFSET('Sanitation Data'!$G$4,0,10*ROW('Sanitation Data'!G112)),NA())</f>
        <v>#N/A</v>
      </c>
      <c r="AL118" s="96" t="e">
        <f ca="true">+IF(AND(ISNUMBER(OFFSET('Sanitation Data'!$G$6,0,10*ROW('Sanitation Data'!G112))),'Data Summary'!DA118="Yes"),OFFSET('Sanitation Data'!$G$6,0,10*ROW('Sanitation Data'!G112)),NA())</f>
        <v>#N/A</v>
      </c>
      <c r="AM118" s="96" t="e">
        <f ca="true">+IF(AND(ISNUMBER(OFFSET('Sanitation Data'!$G$10,0,10*ROW('Sanitation Data'!G112))),'Data Summary'!DB118="Yes"),OFFSET('Sanitation Data'!$G$10,0,10*ROW('Sanitation Data'!G112)),NA())</f>
        <v>#N/A</v>
      </c>
      <c r="AN118" s="96" t="e">
        <f ca="true">+IF(AND(ISNUMBER(OFFSET('Sanitation Data'!$G$11,0,10*ROW('Sanitation Data'!G112))),'Data Summary'!DC118="Yes"),OFFSET('Sanitation Data'!$G$11,0,10*ROW('Sanitation Data'!G112)),NA())</f>
        <v>#N/A</v>
      </c>
      <c r="AO118" s="96" t="e">
        <f ca="true">+IF(AND(ISNUMBER(OFFSET('Sanitation Data'!$G$12,0,10*ROW('Sanitation Data'!G112))),'Data Summary'!DD118="Yes"),OFFSET('Sanitation Data'!$G$12,0,10*ROW('Sanitation Data'!G112)),NA())</f>
        <v>#N/A</v>
      </c>
      <c r="AP118" s="96" t="e">
        <f ca="true">+IF(AND(ISNUMBER(OFFSET('Sanitation Data'!$H$4,0,10*ROW('Sanitation Data'!H112))),'Data Summary'!DE118="Yes"),100-OFFSET('Sanitation Data'!$H$4,0,10*ROW('Sanitation Data'!H112)),NA())</f>
        <v>#N/A</v>
      </c>
      <c r="AQ118" s="96" t="e">
        <f ca="true">+IF(AND(ISNUMBER(OFFSET('Sanitation Data'!$H$6,0,10*ROW('Sanitation Data'!H112))),'Data Summary'!DF118="Yes"),OFFSET('Sanitation Data'!$H$6,0,10*ROW('Sanitation Data'!H112)),NA())</f>
        <v>#N/A</v>
      </c>
      <c r="AR118" s="96" t="e">
        <f ca="true">+IF(AND(ISNUMBER(OFFSET('Sanitation Data'!$H$10,0,10*ROW('Sanitation Data'!H112))),'Data Summary'!DG118="Yes"),OFFSET('Sanitation Data'!$H$10,0,10*ROW('Sanitation Data'!H112)),NA())</f>
        <v>#N/A</v>
      </c>
      <c r="AS118" s="96" t="e">
        <f ca="true">+IF(AND(ISNUMBER(OFFSET('Sanitation Data'!$H$11,0,10*ROW('Sanitation Data'!H112))),'Data Summary'!DH118="Yes"),OFFSET('Sanitation Data'!$H$11,0,10*ROW('Sanitation Data'!H112)),NA())</f>
        <v>#N/A</v>
      </c>
      <c r="AT118" s="96" t="e">
        <f ca="true">+IF(AND(ISNUMBER(OFFSET('Sanitation Data'!$H$12,0,10*ROW('Sanitation Data'!H112))),'Data Summary'!DI118="Yes"),OFFSET('Sanitation Data'!$H$12,0,10*ROW('Sanitation Data'!H112)),NA())</f>
        <v>#N/A</v>
      </c>
      <c r="AU118" s="96" t="e">
        <f ca="true">+IF(AND(ISNUMBER(OFFSET('Sanitation Data'!$I$4,0,10*ROW('Sanitation Data'!I112))),'Data Summary'!DJ118="Yes"),100-OFFSET('Sanitation Data'!$I$4,0,10*ROW('Sanitation Data'!I112)),NA())</f>
        <v>#N/A</v>
      </c>
      <c r="AV118" s="96" t="e">
        <f ca="true">+IF(AND(ISNUMBER(OFFSET('Sanitation Data'!$I$6,0,10*ROW('Sanitation Data'!I112))),'Data Summary'!DK118="Yes"),OFFSET('Sanitation Data'!$I$6,0,10*ROW('Sanitation Data'!I112)),NA())</f>
        <v>#N/A</v>
      </c>
      <c r="AW118" s="96" t="e">
        <f ca="true">+IF(AND(ISNUMBER(OFFSET('Sanitation Data'!$I$10,0,10*ROW('Sanitation Data'!I112))),'Data Summary'!DL118="Yes"),OFFSET('Sanitation Data'!$I$10,0,10*ROW('Sanitation Data'!I112)),NA())</f>
        <v>#N/A</v>
      </c>
      <c r="AX118" s="96" t="e">
        <f ca="true">+IF(AND(ISNUMBER(OFFSET('Sanitation Data'!$I$11,0,10*ROW('Sanitation Data'!I112))),'Data Summary'!DM118="Yes"),OFFSET('Sanitation Data'!$I$11,0,10*ROW('Sanitation Data'!I112)),NA())</f>
        <v>#N/A</v>
      </c>
      <c r="AY118" s="96" t="e">
        <f ca="true">+IF(AND(ISNUMBER(OFFSET('Sanitation Data'!$I$12,0,10*ROW('Sanitation Data'!I112))),'Data Summary'!DN118="Yes"),OFFSET('Sanitation Data'!$I$12,0,10*ROW('Sanitation Data'!I112)),NA())</f>
        <v>#N/A</v>
      </c>
      <c r="AZ118" s="97" t="e">
        <f ca="true">+IF(AND(ISNUMBER(OFFSET('Hygiene Data'!$D$5,0,10*ROW('Hygiene Data'!D112))),'Data Summary'!DO118="Yes"),OFFSET('Hygiene Data'!$D$5,0,10*ROW('Hygiene Data'!D112)),NA())</f>
        <v>#N/A</v>
      </c>
      <c r="BA118" s="97" t="e">
        <f ca="true">+IF(AND(ISNUMBER(OFFSET('Hygiene Data'!$D$7,0,10*ROW('Hygiene Data'!D112))),'Data Summary'!DP118="Yes"),OFFSET('Hygiene Data'!$D$7,0,10*ROW('Hygiene Data'!D112)),NA())</f>
        <v>#N/A</v>
      </c>
      <c r="BB118" s="97" t="e">
        <f ca="true">+IF(AND(ISNUMBER(OFFSET('Hygiene Data'!$D$9,0,10*ROW('Hygiene Data'!D112))),'Data Summary'!DQ118="Yes"),OFFSET('Hygiene Data'!$D$9,0,10*ROW('Hygiene Data'!D112)),NA())</f>
        <v>#N/A</v>
      </c>
      <c r="BC118" s="97" t="e">
        <f ca="true">+IF(AND(ISNUMBER(OFFSET('Hygiene Data'!$E$5,0,10*ROW('Hygiene Data'!E112))),'Data Summary'!DR118="Yes"),OFFSET('Hygiene Data'!$E$5,0,10*ROW('Hygiene Data'!E112)),NA())</f>
        <v>#N/A</v>
      </c>
      <c r="BD118" s="97" t="e">
        <f ca="true">+IF(AND(ISNUMBER(OFFSET('Hygiene Data'!$E$7,0,10*ROW('Hygiene Data'!E112))),'Data Summary'!DS118="Yes"),OFFSET('Hygiene Data'!$E$7,0,10*ROW('Hygiene Data'!E112)),NA())</f>
        <v>#N/A</v>
      </c>
      <c r="BE118" s="97" t="e">
        <f ca="true">+IF(AND(ISNUMBER(OFFSET('Hygiene Data'!$E$9,0,10*ROW('Hygiene Data'!E112))),'Data Summary'!DT118="Yes"),OFFSET('Hygiene Data'!$E$9,0,10*ROW('Hygiene Data'!E112)),NA())</f>
        <v>#N/A</v>
      </c>
      <c r="BF118" s="97" t="e">
        <f ca="true">+IF(AND(ISNUMBER(OFFSET('Hygiene Data'!$F$5,0,10*ROW('Hygiene Data'!F112))),'Data Summary'!DU118="Yes"),OFFSET('Hygiene Data'!$F$5,0,10*ROW('Hygiene Data'!F112)),NA())</f>
        <v>#N/A</v>
      </c>
      <c r="BG118" s="97" t="e">
        <f ca="true">+IF(AND(ISNUMBER(OFFSET('Hygiene Data'!$F$7,0,10*ROW('Hygiene Data'!F112))),'Data Summary'!DV118="Yes"),OFFSET('Hygiene Data'!$F$7,0,10*ROW('Hygiene Data'!F112)),NA())</f>
        <v>#N/A</v>
      </c>
      <c r="BH118" s="97" t="e">
        <f ca="true">+IF(AND(ISNUMBER(OFFSET('Hygiene Data'!$F$9,0,10*ROW('Hygiene Data'!F112))),'Data Summary'!DW118="Yes"),OFFSET('Hygiene Data'!$F$9,0,10*ROW('Hygiene Data'!F112)),NA())</f>
        <v>#N/A</v>
      </c>
      <c r="BI118" s="97" t="e">
        <f ca="true">+IF(AND(ISNUMBER(OFFSET('Hygiene Data'!$G$5,0,10*ROW('Hygiene Data'!G112))),'Data Summary'!DX118="Yes"),OFFSET('Hygiene Data'!$G$5,0,10*ROW('Hygiene Data'!G112)),NA())</f>
        <v>#N/A</v>
      </c>
      <c r="BJ118" s="97" t="e">
        <f ca="true">+IF(AND(ISNUMBER(OFFSET('Hygiene Data'!$G$7,0,10*ROW('Hygiene Data'!G112))),'Data Summary'!DY118="Yes"),OFFSET('Hygiene Data'!$G$7,0,10*ROW('Hygiene Data'!G112)),NA())</f>
        <v>#N/A</v>
      </c>
      <c r="BK118" s="97" t="e">
        <f ca="true">+IF(AND(ISNUMBER(OFFSET('Hygiene Data'!$G$9,0,10*ROW('Hygiene Data'!G112))),'Data Summary'!DZ118="Yes"),OFFSET('Hygiene Data'!$G$9,0,10*ROW('Hygiene Data'!G112)),NA())</f>
        <v>#N/A</v>
      </c>
      <c r="BL118" s="97" t="e">
        <f ca="true">+IF(AND(ISNUMBER(OFFSET('Hygiene Data'!$H$5,0,10*ROW('Hygiene Data'!H112))),'Data Summary'!EA118="Yes"),OFFSET('Hygiene Data'!$H$5,0,10*ROW('Hygiene Data'!H112)),NA())</f>
        <v>#N/A</v>
      </c>
      <c r="BM118" s="97" t="e">
        <f ca="true">+IF(AND(ISNUMBER(OFFSET('Hygiene Data'!$H$7,0,10*ROW('Hygiene Data'!H112))),'Data Summary'!EB118="Yes"),OFFSET('Hygiene Data'!$H$7,0,10*ROW('Hygiene Data'!H112)),NA())</f>
        <v>#N/A</v>
      </c>
      <c r="BN118" s="97" t="e">
        <f ca="true">+IF(AND(ISNUMBER(OFFSET('Hygiene Data'!$H$9,0,10*ROW('Hygiene Data'!H112))),'Data Summary'!EC118="Yes"),OFFSET('Hygiene Data'!$H$9,0,10*ROW('Hygiene Data'!H112)),NA())</f>
        <v>#N/A</v>
      </c>
      <c r="BO118" s="97" t="e">
        <f ca="true">+IF(AND(ISNUMBER(OFFSET('Hygiene Data'!$I$5,0,10*ROW('Hygiene Data'!I112))),'Data Summary'!ED118="Yes"),OFFSET('Hygiene Data'!$I$5,0,10*ROW('Hygiene Data'!I112)),NA())</f>
        <v>#N/A</v>
      </c>
      <c r="BP118" s="97" t="e">
        <f ca="true">+IF(AND(ISNUMBER(OFFSET('Hygiene Data'!$I$7,0,10*ROW('Hygiene Data'!I112))),'Data Summary'!EE118="Yes"),OFFSET('Hygiene Data'!$I$7,0,10*ROW('Hygiene Data'!I112)),NA())</f>
        <v>#N/A</v>
      </c>
      <c r="BQ118" s="97"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6" t="str">
        <f ca="true">+IF(ISTEXT('Data Summary'!B119),'Data Summary'!B119,"")</f>
        <v/>
      </c>
      <c r="C119" s="330" t="e">
        <f ca="true">+VALUE('Data Summary'!C119)</f>
        <v>#VALUE!</v>
      </c>
      <c r="D119" s="95" t="e">
        <f ca="true">+IF(AND(ISNUMBER(OFFSET('Water Data'!$D$4,0,10*ROW('Water Data'!D113))),'Data Summary'!BS119="Yes"),100-OFFSET('Water Data'!$D$4,0,10*ROW('Water Data'!D113)),NA())</f>
        <v>#N/A</v>
      </c>
      <c r="E119" s="95" t="e">
        <f ca="true">+IF(AND(ISNUMBER(OFFSET('Water Data'!$D$6,0,10*ROW('Water Data'!D113))),'Data Summary'!BT119="Yes"),OFFSET('Water Data'!$D$6,0,10*ROW('Water Data'!D113)),NA())</f>
        <v>#N/A</v>
      </c>
      <c r="F119" s="95" t="e">
        <f ca="true">+IF(AND(ISNUMBER(OFFSET('Water Data'!$D$9,0,10*ROW('Water Data'!D113))),'Data Summary'!BU119="Yes"),OFFSET('Water Data'!$D$9,0,10*ROW('Water Data'!D113)),NA())</f>
        <v>#N/A</v>
      </c>
      <c r="G119" s="95" t="e">
        <f ca="true">+IF(AND(ISNUMBER(OFFSET('Water Data'!$E$4,0,10*ROW('Water Data'!E113))),'Data Summary'!BV119="Yes"),100-OFFSET('Water Data'!$E$4,0,10*ROW('Water Data'!E113)),NA())</f>
        <v>#N/A</v>
      </c>
      <c r="H119" s="95" t="e">
        <f ca="true">+IF(AND(ISNUMBER(OFFSET('Water Data'!$E$6,0,10*ROW('Water Data'!E113))),'Data Summary'!BW119="Yes"),OFFSET('Water Data'!$E$6,0,10*ROW('Water Data'!E113)),NA())</f>
        <v>#N/A</v>
      </c>
      <c r="I119" s="95" t="e">
        <f ca="true">+IF(AND(ISNUMBER(OFFSET('Water Data'!$E$9,0,10*ROW('Water Data'!E113))),'Data Summary'!BX119="Yes"),OFFSET('Water Data'!$E$9,0,10*ROW('Water Data'!E113)),NA())</f>
        <v>#N/A</v>
      </c>
      <c r="J119" s="95" t="e">
        <f ca="true">+IF(AND(ISNUMBER(OFFSET('Water Data'!$F$4,0,10*ROW('Water Data'!F113))),'Data Summary'!BY119="Yes"),100-OFFSET('Water Data'!$F$4,0,10*ROW('Water Data'!F113)),NA())</f>
        <v>#N/A</v>
      </c>
      <c r="K119" s="95" t="e">
        <f ca="true">+IF(AND(ISNUMBER(OFFSET('Water Data'!$F$6,0,10*ROW('Water Data'!F113))),'Data Summary'!BZ119="Yes"),OFFSET('Water Data'!$F$6,0,10*ROW('Water Data'!F113)),NA())</f>
        <v>#N/A</v>
      </c>
      <c r="L119" s="95" t="e">
        <f ca="true">+IF(AND(ISNUMBER(OFFSET('Water Data'!$F$9,0,10*ROW('Water Data'!F113))),'Data Summary'!CA119="Yes"),OFFSET('Water Data'!$F$9,0,10*ROW('Water Data'!F113)),NA())</f>
        <v>#N/A</v>
      </c>
      <c r="M119" s="95" t="e">
        <f ca="true">+IF(AND(ISNUMBER(OFFSET('Water Data'!$G$4,0,10*ROW('Water Data'!G113))),'Data Summary'!CB119="Yes"),100-OFFSET('Water Data'!$G$4,0,10*ROW('Water Data'!G113)),NA())</f>
        <v>#N/A</v>
      </c>
      <c r="N119" s="95" t="e">
        <f ca="true">+IF(AND(ISNUMBER(OFFSET('Water Data'!$G$6,0,10*ROW('Water Data'!G113))),'Data Summary'!CC119="Yes"),OFFSET('Water Data'!$G$6,0,10*ROW('Water Data'!G113)),NA())</f>
        <v>#N/A</v>
      </c>
      <c r="O119" s="95" t="e">
        <f ca="true">+IF(AND(ISNUMBER(OFFSET('Water Data'!$G$9,0,10*ROW('Water Data'!G113))),'Data Summary'!CD119="Yes"),OFFSET('Water Data'!$G$9,0,10*ROW('Water Data'!G113)),NA())</f>
        <v>#N/A</v>
      </c>
      <c r="P119" s="95" t="e">
        <f ca="true">+IF(AND(ISNUMBER(OFFSET('Water Data'!$H$4,0,10*ROW('Water Data'!H113))),'Data Summary'!CE119="Yes"),100-OFFSET('Water Data'!$H$4,0,10*ROW('Water Data'!H113)),NA())</f>
        <v>#N/A</v>
      </c>
      <c r="Q119" s="95" t="e">
        <f ca="true">+IF(AND(ISNUMBER(OFFSET('Water Data'!$H$6,0,10*ROW('Water Data'!H113))),'Data Summary'!CF119="Yes"),OFFSET('Water Data'!$H$6,0,10*ROW('Water Data'!H113)),NA())</f>
        <v>#N/A</v>
      </c>
      <c r="R119" s="95" t="e">
        <f ca="true">+IF(AND(ISNUMBER(OFFSET('Water Data'!$H$9,0,10*ROW('Water Data'!H113))),'Data Summary'!CG119="Yes"),OFFSET('Water Data'!$H$9,0,10*ROW('Water Data'!H113)),NA())</f>
        <v>#N/A</v>
      </c>
      <c r="S119" s="95" t="e">
        <f ca="true">+IF(AND(ISNUMBER(OFFSET('Water Data'!$I$4,0,10*ROW('Water Data'!I113))),'Data Summary'!CH119="Yes"),100-OFFSET('Water Data'!$I$4,0,10*ROW('Water Data'!I113)),NA())</f>
        <v>#N/A</v>
      </c>
      <c r="T119" s="95" t="e">
        <f ca="true">+IF(AND(ISNUMBER(OFFSET('Water Data'!$I$6,0,10*ROW('Water Data'!I113))),'Data Summary'!CI119="Yes"),OFFSET('Water Data'!$I$6,0,10*ROW('Water Data'!I113)),NA())</f>
        <v>#N/A</v>
      </c>
      <c r="U119" s="95" t="e">
        <f ca="true">+IF(AND(ISNUMBER(OFFSET('Water Data'!$I$9,0,10*ROW('Water Data'!I113))),'Data Summary'!CJ119="Yes"),OFFSET('Water Data'!$I$9,0,10*ROW('Water Data'!I113)),NA())</f>
        <v>#N/A</v>
      </c>
      <c r="V119" s="96" t="e">
        <f ca="true">+IF(AND(ISNUMBER(OFFSET('Sanitation Data'!$D$4,0,10*ROW('Sanitation Data'!D113))),'Data Summary'!CK119="Yes"),100-OFFSET('Sanitation Data'!$D$4,0,10*ROW('Sanitation Data'!D113)),NA())</f>
        <v>#N/A</v>
      </c>
      <c r="W119" s="96" t="e">
        <f ca="true">+IF(AND(ISNUMBER(OFFSET('Sanitation Data'!$D$6,0,10*ROW('Sanitation Data'!D113))),'Data Summary'!CL119="Yes"),OFFSET('Sanitation Data'!$D$6,0,10*ROW('Sanitation Data'!D113)),NA())</f>
        <v>#N/A</v>
      </c>
      <c r="X119" s="96" t="e">
        <f ca="true">+IF(AND(ISNUMBER(OFFSET('Sanitation Data'!$D$10,0,10*ROW('Sanitation Data'!D113))),'Data Summary'!CM119="Yes"),OFFSET('Sanitation Data'!$D$10,0,10*ROW('Sanitation Data'!D113)),NA())</f>
        <v>#N/A</v>
      </c>
      <c r="Y119" s="96" t="e">
        <f ca="true">+IF(AND(ISNUMBER(OFFSET('Sanitation Data'!$D$11,0,10*ROW('Sanitation Data'!D113))),'Data Summary'!CN119="Yes"),OFFSET('Sanitation Data'!$D$11,0,10*ROW('Sanitation Data'!D113)),NA())</f>
        <v>#N/A</v>
      </c>
      <c r="Z119" s="96" t="e">
        <f ca="true">+IF(AND(ISNUMBER(OFFSET('Sanitation Data'!$D$12,0,10*ROW('Sanitation Data'!D113))),'Data Summary'!CO119="Yes"),OFFSET('Sanitation Data'!$D$12,0,10*ROW('Sanitation Data'!D113)),NA())</f>
        <v>#N/A</v>
      </c>
      <c r="AA119" s="96" t="e">
        <f ca="true">+IF(AND(ISNUMBER(OFFSET('Sanitation Data'!$E$4,0,10*ROW('Sanitation Data'!E113))),'Data Summary'!CP119="Yes"),100-OFFSET('Sanitation Data'!$E$4,0,10*ROW('Sanitation Data'!E113)),NA())</f>
        <v>#N/A</v>
      </c>
      <c r="AB119" s="96" t="e">
        <f ca="true">+IF(AND(ISNUMBER(OFFSET('Sanitation Data'!$E$6,0,10*ROW('Sanitation Data'!E113))),'Data Summary'!CQ119="Yes"),OFFSET('Sanitation Data'!$E$6,0,10*ROW('Sanitation Data'!E113)),NA())</f>
        <v>#N/A</v>
      </c>
      <c r="AC119" s="96" t="e">
        <f ca="true">+IF(AND(ISNUMBER(OFFSET('Sanitation Data'!$E$10,0,10*ROW('Sanitation Data'!E113))),'Data Summary'!CR119="Yes"),OFFSET('Sanitation Data'!$E$10,0,10*ROW('Sanitation Data'!E113)),NA())</f>
        <v>#N/A</v>
      </c>
      <c r="AD119" s="96" t="e">
        <f ca="true">+IF(AND(ISNUMBER(OFFSET('Sanitation Data'!$E$11,0,10*ROW('Sanitation Data'!E113))),'Data Summary'!CS119="Yes"),OFFSET('Sanitation Data'!$E$11,0,10*ROW('Sanitation Data'!E113)),NA())</f>
        <v>#N/A</v>
      </c>
      <c r="AE119" s="96" t="e">
        <f ca="true">+IF(AND(ISNUMBER(OFFSET('Sanitation Data'!$E$12,0,10*ROW('Sanitation Data'!E113))),'Data Summary'!CT119="Yes"),OFFSET('Sanitation Data'!$E$12,0,10*ROW('Sanitation Data'!E113)),NA())</f>
        <v>#N/A</v>
      </c>
      <c r="AF119" s="96" t="e">
        <f ca="true">+IF(AND(ISNUMBER(OFFSET('Sanitation Data'!$F$4,0,10*ROW('Sanitation Data'!F113))),'Data Summary'!CU119="Yes"),100-OFFSET('Sanitation Data'!$F$4,0,10*ROW('Sanitation Data'!F113)),NA())</f>
        <v>#N/A</v>
      </c>
      <c r="AG119" s="96" t="e">
        <f ca="true">+IF(AND(ISNUMBER(OFFSET('Sanitation Data'!$F$6,0,10*ROW('Sanitation Data'!F113))),'Data Summary'!CV119="Yes"),OFFSET('Sanitation Data'!$F$6,0,10*ROW('Sanitation Data'!F113)),NA())</f>
        <v>#N/A</v>
      </c>
      <c r="AH119" s="96" t="e">
        <f ca="true">+IF(AND(ISNUMBER(OFFSET('Sanitation Data'!$F$10,0,10*ROW('Sanitation Data'!F113))),'Data Summary'!CW119="Yes"),OFFSET('Sanitation Data'!$F$10,0,10*ROW('Sanitation Data'!F113)),NA())</f>
        <v>#N/A</v>
      </c>
      <c r="AI119" s="96" t="e">
        <f ca="true">+IF(AND(ISNUMBER(OFFSET('Sanitation Data'!$F$11,0,10*ROW('Sanitation Data'!F113))),'Data Summary'!CX119="Yes"),OFFSET('Sanitation Data'!$F$11,0,10*ROW('Sanitation Data'!F113)),NA())</f>
        <v>#N/A</v>
      </c>
      <c r="AJ119" s="96" t="e">
        <f ca="true">+IF(AND(ISNUMBER(OFFSET('Sanitation Data'!$F$12,0,10*ROW('Sanitation Data'!F113))),'Data Summary'!CY119="Yes"),OFFSET('Sanitation Data'!$F$12,0,10*ROW('Sanitation Data'!F113)),NA())</f>
        <v>#N/A</v>
      </c>
      <c r="AK119" s="96" t="e">
        <f ca="true">+IF(AND(ISNUMBER(OFFSET('Sanitation Data'!$G$4,0,10*ROW('Sanitation Data'!G113))),'Data Summary'!CZ119="Yes"),100-OFFSET('Sanitation Data'!$G$4,0,10*ROW('Sanitation Data'!G113)),NA())</f>
        <v>#N/A</v>
      </c>
      <c r="AL119" s="96" t="e">
        <f ca="true">+IF(AND(ISNUMBER(OFFSET('Sanitation Data'!$G$6,0,10*ROW('Sanitation Data'!G113))),'Data Summary'!DA119="Yes"),OFFSET('Sanitation Data'!$G$6,0,10*ROW('Sanitation Data'!G113)),NA())</f>
        <v>#N/A</v>
      </c>
      <c r="AM119" s="96" t="e">
        <f ca="true">+IF(AND(ISNUMBER(OFFSET('Sanitation Data'!$G$10,0,10*ROW('Sanitation Data'!G113))),'Data Summary'!DB119="Yes"),OFFSET('Sanitation Data'!$G$10,0,10*ROW('Sanitation Data'!G113)),NA())</f>
        <v>#N/A</v>
      </c>
      <c r="AN119" s="96" t="e">
        <f ca="true">+IF(AND(ISNUMBER(OFFSET('Sanitation Data'!$G$11,0,10*ROW('Sanitation Data'!G113))),'Data Summary'!DC119="Yes"),OFFSET('Sanitation Data'!$G$11,0,10*ROW('Sanitation Data'!G113)),NA())</f>
        <v>#N/A</v>
      </c>
      <c r="AO119" s="96" t="e">
        <f ca="true">+IF(AND(ISNUMBER(OFFSET('Sanitation Data'!$G$12,0,10*ROW('Sanitation Data'!G113))),'Data Summary'!DD119="Yes"),OFFSET('Sanitation Data'!$G$12,0,10*ROW('Sanitation Data'!G113)),NA())</f>
        <v>#N/A</v>
      </c>
      <c r="AP119" s="96" t="e">
        <f ca="true">+IF(AND(ISNUMBER(OFFSET('Sanitation Data'!$H$4,0,10*ROW('Sanitation Data'!H113))),'Data Summary'!DE119="Yes"),100-OFFSET('Sanitation Data'!$H$4,0,10*ROW('Sanitation Data'!H113)),NA())</f>
        <v>#N/A</v>
      </c>
      <c r="AQ119" s="96" t="e">
        <f ca="true">+IF(AND(ISNUMBER(OFFSET('Sanitation Data'!$H$6,0,10*ROW('Sanitation Data'!H113))),'Data Summary'!DF119="Yes"),OFFSET('Sanitation Data'!$H$6,0,10*ROW('Sanitation Data'!H113)),NA())</f>
        <v>#N/A</v>
      </c>
      <c r="AR119" s="96" t="e">
        <f ca="true">+IF(AND(ISNUMBER(OFFSET('Sanitation Data'!$H$10,0,10*ROW('Sanitation Data'!H113))),'Data Summary'!DG119="Yes"),OFFSET('Sanitation Data'!$H$10,0,10*ROW('Sanitation Data'!H113)),NA())</f>
        <v>#N/A</v>
      </c>
      <c r="AS119" s="96" t="e">
        <f ca="true">+IF(AND(ISNUMBER(OFFSET('Sanitation Data'!$H$11,0,10*ROW('Sanitation Data'!H113))),'Data Summary'!DH119="Yes"),OFFSET('Sanitation Data'!$H$11,0,10*ROW('Sanitation Data'!H113)),NA())</f>
        <v>#N/A</v>
      </c>
      <c r="AT119" s="96" t="e">
        <f ca="true">+IF(AND(ISNUMBER(OFFSET('Sanitation Data'!$H$12,0,10*ROW('Sanitation Data'!H113))),'Data Summary'!DI119="Yes"),OFFSET('Sanitation Data'!$H$12,0,10*ROW('Sanitation Data'!H113)),NA())</f>
        <v>#N/A</v>
      </c>
      <c r="AU119" s="96" t="e">
        <f ca="true">+IF(AND(ISNUMBER(OFFSET('Sanitation Data'!$I$4,0,10*ROW('Sanitation Data'!I113))),'Data Summary'!DJ119="Yes"),100-OFFSET('Sanitation Data'!$I$4,0,10*ROW('Sanitation Data'!I113)),NA())</f>
        <v>#N/A</v>
      </c>
      <c r="AV119" s="96" t="e">
        <f ca="true">+IF(AND(ISNUMBER(OFFSET('Sanitation Data'!$I$6,0,10*ROW('Sanitation Data'!I113))),'Data Summary'!DK119="Yes"),OFFSET('Sanitation Data'!$I$6,0,10*ROW('Sanitation Data'!I113)),NA())</f>
        <v>#N/A</v>
      </c>
      <c r="AW119" s="96" t="e">
        <f ca="true">+IF(AND(ISNUMBER(OFFSET('Sanitation Data'!$I$10,0,10*ROW('Sanitation Data'!I113))),'Data Summary'!DL119="Yes"),OFFSET('Sanitation Data'!$I$10,0,10*ROW('Sanitation Data'!I113)),NA())</f>
        <v>#N/A</v>
      </c>
      <c r="AX119" s="96" t="e">
        <f ca="true">+IF(AND(ISNUMBER(OFFSET('Sanitation Data'!$I$11,0,10*ROW('Sanitation Data'!I113))),'Data Summary'!DM119="Yes"),OFFSET('Sanitation Data'!$I$11,0,10*ROW('Sanitation Data'!I113)),NA())</f>
        <v>#N/A</v>
      </c>
      <c r="AY119" s="96" t="e">
        <f ca="true">+IF(AND(ISNUMBER(OFFSET('Sanitation Data'!$I$12,0,10*ROW('Sanitation Data'!I113))),'Data Summary'!DN119="Yes"),OFFSET('Sanitation Data'!$I$12,0,10*ROW('Sanitation Data'!I113)),NA())</f>
        <v>#N/A</v>
      </c>
      <c r="AZ119" s="97" t="e">
        <f ca="true">+IF(AND(ISNUMBER(OFFSET('Hygiene Data'!$D$5,0,10*ROW('Hygiene Data'!D113))),'Data Summary'!DO119="Yes"),OFFSET('Hygiene Data'!$D$5,0,10*ROW('Hygiene Data'!D113)),NA())</f>
        <v>#N/A</v>
      </c>
      <c r="BA119" s="97" t="e">
        <f ca="true">+IF(AND(ISNUMBER(OFFSET('Hygiene Data'!$D$7,0,10*ROW('Hygiene Data'!D113))),'Data Summary'!DP119="Yes"),OFFSET('Hygiene Data'!$D$7,0,10*ROW('Hygiene Data'!D113)),NA())</f>
        <v>#N/A</v>
      </c>
      <c r="BB119" s="97" t="e">
        <f ca="true">+IF(AND(ISNUMBER(OFFSET('Hygiene Data'!$D$9,0,10*ROW('Hygiene Data'!D113))),'Data Summary'!DQ119="Yes"),OFFSET('Hygiene Data'!$D$9,0,10*ROW('Hygiene Data'!D113)),NA())</f>
        <v>#N/A</v>
      </c>
      <c r="BC119" s="97" t="e">
        <f ca="true">+IF(AND(ISNUMBER(OFFSET('Hygiene Data'!$E$5,0,10*ROW('Hygiene Data'!E113))),'Data Summary'!DR119="Yes"),OFFSET('Hygiene Data'!$E$5,0,10*ROW('Hygiene Data'!E113)),NA())</f>
        <v>#N/A</v>
      </c>
      <c r="BD119" s="97" t="e">
        <f ca="true">+IF(AND(ISNUMBER(OFFSET('Hygiene Data'!$E$7,0,10*ROW('Hygiene Data'!E113))),'Data Summary'!DS119="Yes"),OFFSET('Hygiene Data'!$E$7,0,10*ROW('Hygiene Data'!E113)),NA())</f>
        <v>#N/A</v>
      </c>
      <c r="BE119" s="97" t="e">
        <f ca="true">+IF(AND(ISNUMBER(OFFSET('Hygiene Data'!$E$9,0,10*ROW('Hygiene Data'!E113))),'Data Summary'!DT119="Yes"),OFFSET('Hygiene Data'!$E$9,0,10*ROW('Hygiene Data'!E113)),NA())</f>
        <v>#N/A</v>
      </c>
      <c r="BF119" s="97" t="e">
        <f ca="true">+IF(AND(ISNUMBER(OFFSET('Hygiene Data'!$F$5,0,10*ROW('Hygiene Data'!F113))),'Data Summary'!DU119="Yes"),OFFSET('Hygiene Data'!$F$5,0,10*ROW('Hygiene Data'!F113)),NA())</f>
        <v>#N/A</v>
      </c>
      <c r="BG119" s="97" t="e">
        <f ca="true">+IF(AND(ISNUMBER(OFFSET('Hygiene Data'!$F$7,0,10*ROW('Hygiene Data'!F113))),'Data Summary'!DV119="Yes"),OFFSET('Hygiene Data'!$F$7,0,10*ROW('Hygiene Data'!F113)),NA())</f>
        <v>#N/A</v>
      </c>
      <c r="BH119" s="97" t="e">
        <f ca="true">+IF(AND(ISNUMBER(OFFSET('Hygiene Data'!$F$9,0,10*ROW('Hygiene Data'!F113))),'Data Summary'!DW119="Yes"),OFFSET('Hygiene Data'!$F$9,0,10*ROW('Hygiene Data'!F113)),NA())</f>
        <v>#N/A</v>
      </c>
      <c r="BI119" s="97" t="e">
        <f ca="true">+IF(AND(ISNUMBER(OFFSET('Hygiene Data'!$G$5,0,10*ROW('Hygiene Data'!G113))),'Data Summary'!DX119="Yes"),OFFSET('Hygiene Data'!$G$5,0,10*ROW('Hygiene Data'!G113)),NA())</f>
        <v>#N/A</v>
      </c>
      <c r="BJ119" s="97" t="e">
        <f ca="true">+IF(AND(ISNUMBER(OFFSET('Hygiene Data'!$G$7,0,10*ROW('Hygiene Data'!G113))),'Data Summary'!DY119="Yes"),OFFSET('Hygiene Data'!$G$7,0,10*ROW('Hygiene Data'!G113)),NA())</f>
        <v>#N/A</v>
      </c>
      <c r="BK119" s="97" t="e">
        <f ca="true">+IF(AND(ISNUMBER(OFFSET('Hygiene Data'!$G$9,0,10*ROW('Hygiene Data'!G113))),'Data Summary'!DZ119="Yes"),OFFSET('Hygiene Data'!$G$9,0,10*ROW('Hygiene Data'!G113)),NA())</f>
        <v>#N/A</v>
      </c>
      <c r="BL119" s="97" t="e">
        <f ca="true">+IF(AND(ISNUMBER(OFFSET('Hygiene Data'!$H$5,0,10*ROW('Hygiene Data'!H113))),'Data Summary'!EA119="Yes"),OFFSET('Hygiene Data'!$H$5,0,10*ROW('Hygiene Data'!H113)),NA())</f>
        <v>#N/A</v>
      </c>
      <c r="BM119" s="97" t="e">
        <f ca="true">+IF(AND(ISNUMBER(OFFSET('Hygiene Data'!$H$7,0,10*ROW('Hygiene Data'!H113))),'Data Summary'!EB119="Yes"),OFFSET('Hygiene Data'!$H$7,0,10*ROW('Hygiene Data'!H113)),NA())</f>
        <v>#N/A</v>
      </c>
      <c r="BN119" s="97" t="e">
        <f ca="true">+IF(AND(ISNUMBER(OFFSET('Hygiene Data'!$H$9,0,10*ROW('Hygiene Data'!H113))),'Data Summary'!EC119="Yes"),OFFSET('Hygiene Data'!$H$9,0,10*ROW('Hygiene Data'!H113)),NA())</f>
        <v>#N/A</v>
      </c>
      <c r="BO119" s="97" t="e">
        <f ca="true">+IF(AND(ISNUMBER(OFFSET('Hygiene Data'!$I$5,0,10*ROW('Hygiene Data'!I113))),'Data Summary'!ED119="Yes"),OFFSET('Hygiene Data'!$I$5,0,10*ROW('Hygiene Data'!I113)),NA())</f>
        <v>#N/A</v>
      </c>
      <c r="BP119" s="97" t="e">
        <f ca="true">+IF(AND(ISNUMBER(OFFSET('Hygiene Data'!$I$7,0,10*ROW('Hygiene Data'!I113))),'Data Summary'!EE119="Yes"),OFFSET('Hygiene Data'!$I$7,0,10*ROW('Hygiene Data'!I113)),NA())</f>
        <v>#N/A</v>
      </c>
      <c r="BQ119" s="97"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6" t="str">
        <f ca="true">+IF(ISTEXT('Data Summary'!B120),'Data Summary'!B120,"")</f>
        <v/>
      </c>
      <c r="C120" s="330" t="e">
        <f ca="true">+VALUE('Data Summary'!C120)</f>
        <v>#VALUE!</v>
      </c>
      <c r="D120" s="95" t="e">
        <f ca="true">+IF(AND(ISNUMBER(OFFSET('Water Data'!$D$4,0,10*ROW('Water Data'!D114))),'Data Summary'!BS120="Yes"),100-OFFSET('Water Data'!$D$4,0,10*ROW('Water Data'!D114)),NA())</f>
        <v>#N/A</v>
      </c>
      <c r="E120" s="95" t="e">
        <f ca="true">+IF(AND(ISNUMBER(OFFSET('Water Data'!$D$6,0,10*ROW('Water Data'!D114))),'Data Summary'!BT120="Yes"),OFFSET('Water Data'!$D$6,0,10*ROW('Water Data'!D114)),NA())</f>
        <v>#N/A</v>
      </c>
      <c r="F120" s="95" t="e">
        <f ca="true">+IF(AND(ISNUMBER(OFFSET('Water Data'!$D$9,0,10*ROW('Water Data'!D114))),'Data Summary'!BU120="Yes"),OFFSET('Water Data'!$D$9,0,10*ROW('Water Data'!D114)),NA())</f>
        <v>#N/A</v>
      </c>
      <c r="G120" s="95" t="e">
        <f ca="true">+IF(AND(ISNUMBER(OFFSET('Water Data'!$E$4,0,10*ROW('Water Data'!E114))),'Data Summary'!BV120="Yes"),100-OFFSET('Water Data'!$E$4,0,10*ROW('Water Data'!E114)),NA())</f>
        <v>#N/A</v>
      </c>
      <c r="H120" s="95" t="e">
        <f ca="true">+IF(AND(ISNUMBER(OFFSET('Water Data'!$E$6,0,10*ROW('Water Data'!E114))),'Data Summary'!BW120="Yes"),OFFSET('Water Data'!$E$6,0,10*ROW('Water Data'!E114)),NA())</f>
        <v>#N/A</v>
      </c>
      <c r="I120" s="95" t="e">
        <f ca="true">+IF(AND(ISNUMBER(OFFSET('Water Data'!$E$9,0,10*ROW('Water Data'!E114))),'Data Summary'!BX120="Yes"),OFFSET('Water Data'!$E$9,0,10*ROW('Water Data'!E114)),NA())</f>
        <v>#N/A</v>
      </c>
      <c r="J120" s="95" t="e">
        <f ca="true">+IF(AND(ISNUMBER(OFFSET('Water Data'!$F$4,0,10*ROW('Water Data'!F114))),'Data Summary'!BY120="Yes"),100-OFFSET('Water Data'!$F$4,0,10*ROW('Water Data'!F114)),NA())</f>
        <v>#N/A</v>
      </c>
      <c r="K120" s="95" t="e">
        <f ca="true">+IF(AND(ISNUMBER(OFFSET('Water Data'!$F$6,0,10*ROW('Water Data'!F114))),'Data Summary'!BZ120="Yes"),OFFSET('Water Data'!$F$6,0,10*ROW('Water Data'!F114)),NA())</f>
        <v>#N/A</v>
      </c>
      <c r="L120" s="95" t="e">
        <f ca="true">+IF(AND(ISNUMBER(OFFSET('Water Data'!$F$9,0,10*ROW('Water Data'!F114))),'Data Summary'!CA120="Yes"),OFFSET('Water Data'!$F$9,0,10*ROW('Water Data'!F114)),NA())</f>
        <v>#N/A</v>
      </c>
      <c r="M120" s="95" t="e">
        <f ca="true">+IF(AND(ISNUMBER(OFFSET('Water Data'!$G$4,0,10*ROW('Water Data'!G114))),'Data Summary'!CB120="Yes"),100-OFFSET('Water Data'!$G$4,0,10*ROW('Water Data'!G114)),NA())</f>
        <v>#N/A</v>
      </c>
      <c r="N120" s="95" t="e">
        <f ca="true">+IF(AND(ISNUMBER(OFFSET('Water Data'!$G$6,0,10*ROW('Water Data'!G114))),'Data Summary'!CC120="Yes"),OFFSET('Water Data'!$G$6,0,10*ROW('Water Data'!G114)),NA())</f>
        <v>#N/A</v>
      </c>
      <c r="O120" s="95" t="e">
        <f ca="true">+IF(AND(ISNUMBER(OFFSET('Water Data'!$G$9,0,10*ROW('Water Data'!G114))),'Data Summary'!CD120="Yes"),OFFSET('Water Data'!$G$9,0,10*ROW('Water Data'!G114)),NA())</f>
        <v>#N/A</v>
      </c>
      <c r="P120" s="95" t="e">
        <f ca="true">+IF(AND(ISNUMBER(OFFSET('Water Data'!$H$4,0,10*ROW('Water Data'!H114))),'Data Summary'!CE120="Yes"),100-OFFSET('Water Data'!$H$4,0,10*ROW('Water Data'!H114)),NA())</f>
        <v>#N/A</v>
      </c>
      <c r="Q120" s="95" t="e">
        <f ca="true">+IF(AND(ISNUMBER(OFFSET('Water Data'!$H$6,0,10*ROW('Water Data'!H114))),'Data Summary'!CF120="Yes"),OFFSET('Water Data'!$H$6,0,10*ROW('Water Data'!H114)),NA())</f>
        <v>#N/A</v>
      </c>
      <c r="R120" s="95" t="e">
        <f ca="true">+IF(AND(ISNUMBER(OFFSET('Water Data'!$H$9,0,10*ROW('Water Data'!H114))),'Data Summary'!CG120="Yes"),OFFSET('Water Data'!$H$9,0,10*ROW('Water Data'!H114)),NA())</f>
        <v>#N/A</v>
      </c>
      <c r="S120" s="95" t="e">
        <f ca="true">+IF(AND(ISNUMBER(OFFSET('Water Data'!$I$4,0,10*ROW('Water Data'!I114))),'Data Summary'!CH120="Yes"),100-OFFSET('Water Data'!$I$4,0,10*ROW('Water Data'!I114)),NA())</f>
        <v>#N/A</v>
      </c>
      <c r="T120" s="95" t="e">
        <f ca="true">+IF(AND(ISNUMBER(OFFSET('Water Data'!$I$6,0,10*ROW('Water Data'!I114))),'Data Summary'!CI120="Yes"),OFFSET('Water Data'!$I$6,0,10*ROW('Water Data'!I114)),NA())</f>
        <v>#N/A</v>
      </c>
      <c r="U120" s="95" t="e">
        <f ca="true">+IF(AND(ISNUMBER(OFFSET('Water Data'!$I$9,0,10*ROW('Water Data'!I114))),'Data Summary'!CJ120="Yes"),OFFSET('Water Data'!$I$9,0,10*ROW('Water Data'!I114)),NA())</f>
        <v>#N/A</v>
      </c>
      <c r="V120" s="96" t="e">
        <f ca="true">+IF(AND(ISNUMBER(OFFSET('Sanitation Data'!$D$4,0,10*ROW('Sanitation Data'!D114))),'Data Summary'!CK120="Yes"),100-OFFSET('Sanitation Data'!$D$4,0,10*ROW('Sanitation Data'!D114)),NA())</f>
        <v>#N/A</v>
      </c>
      <c r="W120" s="96" t="e">
        <f ca="true">+IF(AND(ISNUMBER(OFFSET('Sanitation Data'!$D$6,0,10*ROW('Sanitation Data'!D114))),'Data Summary'!CL120="Yes"),OFFSET('Sanitation Data'!$D$6,0,10*ROW('Sanitation Data'!D114)),NA())</f>
        <v>#N/A</v>
      </c>
      <c r="X120" s="96" t="e">
        <f ca="true">+IF(AND(ISNUMBER(OFFSET('Sanitation Data'!$D$10,0,10*ROW('Sanitation Data'!D114))),'Data Summary'!CM120="Yes"),OFFSET('Sanitation Data'!$D$10,0,10*ROW('Sanitation Data'!D114)),NA())</f>
        <v>#N/A</v>
      </c>
      <c r="Y120" s="96" t="e">
        <f ca="true">+IF(AND(ISNUMBER(OFFSET('Sanitation Data'!$D$11,0,10*ROW('Sanitation Data'!D114))),'Data Summary'!CN120="Yes"),OFFSET('Sanitation Data'!$D$11,0,10*ROW('Sanitation Data'!D114)),NA())</f>
        <v>#N/A</v>
      </c>
      <c r="Z120" s="96" t="e">
        <f ca="true">+IF(AND(ISNUMBER(OFFSET('Sanitation Data'!$D$12,0,10*ROW('Sanitation Data'!D114))),'Data Summary'!CO120="Yes"),OFFSET('Sanitation Data'!$D$12,0,10*ROW('Sanitation Data'!D114)),NA())</f>
        <v>#N/A</v>
      </c>
      <c r="AA120" s="96" t="e">
        <f ca="true">+IF(AND(ISNUMBER(OFFSET('Sanitation Data'!$E$4,0,10*ROW('Sanitation Data'!E114))),'Data Summary'!CP120="Yes"),100-OFFSET('Sanitation Data'!$E$4,0,10*ROW('Sanitation Data'!E114)),NA())</f>
        <v>#N/A</v>
      </c>
      <c r="AB120" s="96" t="e">
        <f ca="true">+IF(AND(ISNUMBER(OFFSET('Sanitation Data'!$E$6,0,10*ROW('Sanitation Data'!E114))),'Data Summary'!CQ120="Yes"),OFFSET('Sanitation Data'!$E$6,0,10*ROW('Sanitation Data'!E114)),NA())</f>
        <v>#N/A</v>
      </c>
      <c r="AC120" s="96" t="e">
        <f ca="true">+IF(AND(ISNUMBER(OFFSET('Sanitation Data'!$E$10,0,10*ROW('Sanitation Data'!E114))),'Data Summary'!CR120="Yes"),OFFSET('Sanitation Data'!$E$10,0,10*ROW('Sanitation Data'!E114)),NA())</f>
        <v>#N/A</v>
      </c>
      <c r="AD120" s="96" t="e">
        <f ca="true">+IF(AND(ISNUMBER(OFFSET('Sanitation Data'!$E$11,0,10*ROW('Sanitation Data'!E114))),'Data Summary'!CS120="Yes"),OFFSET('Sanitation Data'!$E$11,0,10*ROW('Sanitation Data'!E114)),NA())</f>
        <v>#N/A</v>
      </c>
      <c r="AE120" s="96" t="e">
        <f ca="true">+IF(AND(ISNUMBER(OFFSET('Sanitation Data'!$E$12,0,10*ROW('Sanitation Data'!E114))),'Data Summary'!CT120="Yes"),OFFSET('Sanitation Data'!$E$12,0,10*ROW('Sanitation Data'!E114)),NA())</f>
        <v>#N/A</v>
      </c>
      <c r="AF120" s="96" t="e">
        <f ca="true">+IF(AND(ISNUMBER(OFFSET('Sanitation Data'!$F$4,0,10*ROW('Sanitation Data'!F114))),'Data Summary'!CU120="Yes"),100-OFFSET('Sanitation Data'!$F$4,0,10*ROW('Sanitation Data'!F114)),NA())</f>
        <v>#N/A</v>
      </c>
      <c r="AG120" s="96" t="e">
        <f ca="true">+IF(AND(ISNUMBER(OFFSET('Sanitation Data'!$F$6,0,10*ROW('Sanitation Data'!F114))),'Data Summary'!CV120="Yes"),OFFSET('Sanitation Data'!$F$6,0,10*ROW('Sanitation Data'!F114)),NA())</f>
        <v>#N/A</v>
      </c>
      <c r="AH120" s="96" t="e">
        <f ca="true">+IF(AND(ISNUMBER(OFFSET('Sanitation Data'!$F$10,0,10*ROW('Sanitation Data'!F114))),'Data Summary'!CW120="Yes"),OFFSET('Sanitation Data'!$F$10,0,10*ROW('Sanitation Data'!F114)),NA())</f>
        <v>#N/A</v>
      </c>
      <c r="AI120" s="96" t="e">
        <f ca="true">+IF(AND(ISNUMBER(OFFSET('Sanitation Data'!$F$11,0,10*ROW('Sanitation Data'!F114))),'Data Summary'!CX120="Yes"),OFFSET('Sanitation Data'!$F$11,0,10*ROW('Sanitation Data'!F114)),NA())</f>
        <v>#N/A</v>
      </c>
      <c r="AJ120" s="96" t="e">
        <f ca="true">+IF(AND(ISNUMBER(OFFSET('Sanitation Data'!$F$12,0,10*ROW('Sanitation Data'!F114))),'Data Summary'!CY120="Yes"),OFFSET('Sanitation Data'!$F$12,0,10*ROW('Sanitation Data'!F114)),NA())</f>
        <v>#N/A</v>
      </c>
      <c r="AK120" s="96" t="e">
        <f ca="true">+IF(AND(ISNUMBER(OFFSET('Sanitation Data'!$G$4,0,10*ROW('Sanitation Data'!G114))),'Data Summary'!CZ120="Yes"),100-OFFSET('Sanitation Data'!$G$4,0,10*ROW('Sanitation Data'!G114)),NA())</f>
        <v>#N/A</v>
      </c>
      <c r="AL120" s="96" t="e">
        <f ca="true">+IF(AND(ISNUMBER(OFFSET('Sanitation Data'!$G$6,0,10*ROW('Sanitation Data'!G114))),'Data Summary'!DA120="Yes"),OFFSET('Sanitation Data'!$G$6,0,10*ROW('Sanitation Data'!G114)),NA())</f>
        <v>#N/A</v>
      </c>
      <c r="AM120" s="96" t="e">
        <f ca="true">+IF(AND(ISNUMBER(OFFSET('Sanitation Data'!$G$10,0,10*ROW('Sanitation Data'!G114))),'Data Summary'!DB120="Yes"),OFFSET('Sanitation Data'!$G$10,0,10*ROW('Sanitation Data'!G114)),NA())</f>
        <v>#N/A</v>
      </c>
      <c r="AN120" s="96" t="e">
        <f ca="true">+IF(AND(ISNUMBER(OFFSET('Sanitation Data'!$G$11,0,10*ROW('Sanitation Data'!G114))),'Data Summary'!DC120="Yes"),OFFSET('Sanitation Data'!$G$11,0,10*ROW('Sanitation Data'!G114)),NA())</f>
        <v>#N/A</v>
      </c>
      <c r="AO120" s="96" t="e">
        <f ca="true">+IF(AND(ISNUMBER(OFFSET('Sanitation Data'!$G$12,0,10*ROW('Sanitation Data'!G114))),'Data Summary'!DD120="Yes"),OFFSET('Sanitation Data'!$G$12,0,10*ROW('Sanitation Data'!G114)),NA())</f>
        <v>#N/A</v>
      </c>
      <c r="AP120" s="96" t="e">
        <f ca="true">+IF(AND(ISNUMBER(OFFSET('Sanitation Data'!$H$4,0,10*ROW('Sanitation Data'!H114))),'Data Summary'!DE120="Yes"),100-OFFSET('Sanitation Data'!$H$4,0,10*ROW('Sanitation Data'!H114)),NA())</f>
        <v>#N/A</v>
      </c>
      <c r="AQ120" s="96" t="e">
        <f ca="true">+IF(AND(ISNUMBER(OFFSET('Sanitation Data'!$H$6,0,10*ROW('Sanitation Data'!H114))),'Data Summary'!DF120="Yes"),OFFSET('Sanitation Data'!$H$6,0,10*ROW('Sanitation Data'!H114)),NA())</f>
        <v>#N/A</v>
      </c>
      <c r="AR120" s="96" t="e">
        <f ca="true">+IF(AND(ISNUMBER(OFFSET('Sanitation Data'!$H$10,0,10*ROW('Sanitation Data'!H114))),'Data Summary'!DG120="Yes"),OFFSET('Sanitation Data'!$H$10,0,10*ROW('Sanitation Data'!H114)),NA())</f>
        <v>#N/A</v>
      </c>
      <c r="AS120" s="96" t="e">
        <f ca="true">+IF(AND(ISNUMBER(OFFSET('Sanitation Data'!$H$11,0,10*ROW('Sanitation Data'!H114))),'Data Summary'!DH120="Yes"),OFFSET('Sanitation Data'!$H$11,0,10*ROW('Sanitation Data'!H114)),NA())</f>
        <v>#N/A</v>
      </c>
      <c r="AT120" s="96" t="e">
        <f ca="true">+IF(AND(ISNUMBER(OFFSET('Sanitation Data'!$H$12,0,10*ROW('Sanitation Data'!H114))),'Data Summary'!DI120="Yes"),OFFSET('Sanitation Data'!$H$12,0,10*ROW('Sanitation Data'!H114)),NA())</f>
        <v>#N/A</v>
      </c>
      <c r="AU120" s="96" t="e">
        <f ca="true">+IF(AND(ISNUMBER(OFFSET('Sanitation Data'!$I$4,0,10*ROW('Sanitation Data'!I114))),'Data Summary'!DJ120="Yes"),100-OFFSET('Sanitation Data'!$I$4,0,10*ROW('Sanitation Data'!I114)),NA())</f>
        <v>#N/A</v>
      </c>
      <c r="AV120" s="96" t="e">
        <f ca="true">+IF(AND(ISNUMBER(OFFSET('Sanitation Data'!$I$6,0,10*ROW('Sanitation Data'!I114))),'Data Summary'!DK120="Yes"),OFFSET('Sanitation Data'!$I$6,0,10*ROW('Sanitation Data'!I114)),NA())</f>
        <v>#N/A</v>
      </c>
      <c r="AW120" s="96" t="e">
        <f ca="true">+IF(AND(ISNUMBER(OFFSET('Sanitation Data'!$I$10,0,10*ROW('Sanitation Data'!I114))),'Data Summary'!DL120="Yes"),OFFSET('Sanitation Data'!$I$10,0,10*ROW('Sanitation Data'!I114)),NA())</f>
        <v>#N/A</v>
      </c>
      <c r="AX120" s="96" t="e">
        <f ca="true">+IF(AND(ISNUMBER(OFFSET('Sanitation Data'!$I$11,0,10*ROW('Sanitation Data'!I114))),'Data Summary'!DM120="Yes"),OFFSET('Sanitation Data'!$I$11,0,10*ROW('Sanitation Data'!I114)),NA())</f>
        <v>#N/A</v>
      </c>
      <c r="AY120" s="96" t="e">
        <f ca="true">+IF(AND(ISNUMBER(OFFSET('Sanitation Data'!$I$12,0,10*ROW('Sanitation Data'!I114))),'Data Summary'!DN120="Yes"),OFFSET('Sanitation Data'!$I$12,0,10*ROW('Sanitation Data'!I114)),NA())</f>
        <v>#N/A</v>
      </c>
      <c r="AZ120" s="97" t="e">
        <f ca="true">+IF(AND(ISNUMBER(OFFSET('Hygiene Data'!$D$5,0,10*ROW('Hygiene Data'!D114))),'Data Summary'!DO120="Yes"),OFFSET('Hygiene Data'!$D$5,0,10*ROW('Hygiene Data'!D114)),NA())</f>
        <v>#N/A</v>
      </c>
      <c r="BA120" s="97" t="e">
        <f ca="true">+IF(AND(ISNUMBER(OFFSET('Hygiene Data'!$D$7,0,10*ROW('Hygiene Data'!D114))),'Data Summary'!DP120="Yes"),OFFSET('Hygiene Data'!$D$7,0,10*ROW('Hygiene Data'!D114)),NA())</f>
        <v>#N/A</v>
      </c>
      <c r="BB120" s="97" t="e">
        <f ca="true">+IF(AND(ISNUMBER(OFFSET('Hygiene Data'!$D$9,0,10*ROW('Hygiene Data'!D114))),'Data Summary'!DQ120="Yes"),OFFSET('Hygiene Data'!$D$9,0,10*ROW('Hygiene Data'!D114)),NA())</f>
        <v>#N/A</v>
      </c>
      <c r="BC120" s="97" t="e">
        <f ca="true">+IF(AND(ISNUMBER(OFFSET('Hygiene Data'!$E$5,0,10*ROW('Hygiene Data'!E114))),'Data Summary'!DR120="Yes"),OFFSET('Hygiene Data'!$E$5,0,10*ROW('Hygiene Data'!E114)),NA())</f>
        <v>#N/A</v>
      </c>
      <c r="BD120" s="97" t="e">
        <f ca="true">+IF(AND(ISNUMBER(OFFSET('Hygiene Data'!$E$7,0,10*ROW('Hygiene Data'!E114))),'Data Summary'!DS120="Yes"),OFFSET('Hygiene Data'!$E$7,0,10*ROW('Hygiene Data'!E114)),NA())</f>
        <v>#N/A</v>
      </c>
      <c r="BE120" s="97" t="e">
        <f ca="true">+IF(AND(ISNUMBER(OFFSET('Hygiene Data'!$E$9,0,10*ROW('Hygiene Data'!E114))),'Data Summary'!DT120="Yes"),OFFSET('Hygiene Data'!$E$9,0,10*ROW('Hygiene Data'!E114)),NA())</f>
        <v>#N/A</v>
      </c>
      <c r="BF120" s="97" t="e">
        <f ca="true">+IF(AND(ISNUMBER(OFFSET('Hygiene Data'!$F$5,0,10*ROW('Hygiene Data'!F114))),'Data Summary'!DU120="Yes"),OFFSET('Hygiene Data'!$F$5,0,10*ROW('Hygiene Data'!F114)),NA())</f>
        <v>#N/A</v>
      </c>
      <c r="BG120" s="97" t="e">
        <f ca="true">+IF(AND(ISNUMBER(OFFSET('Hygiene Data'!$F$7,0,10*ROW('Hygiene Data'!F114))),'Data Summary'!DV120="Yes"),OFFSET('Hygiene Data'!$F$7,0,10*ROW('Hygiene Data'!F114)),NA())</f>
        <v>#N/A</v>
      </c>
      <c r="BH120" s="97" t="e">
        <f ca="true">+IF(AND(ISNUMBER(OFFSET('Hygiene Data'!$F$9,0,10*ROW('Hygiene Data'!F114))),'Data Summary'!DW120="Yes"),OFFSET('Hygiene Data'!$F$9,0,10*ROW('Hygiene Data'!F114)),NA())</f>
        <v>#N/A</v>
      </c>
      <c r="BI120" s="97" t="e">
        <f ca="true">+IF(AND(ISNUMBER(OFFSET('Hygiene Data'!$G$5,0,10*ROW('Hygiene Data'!G114))),'Data Summary'!DX120="Yes"),OFFSET('Hygiene Data'!$G$5,0,10*ROW('Hygiene Data'!G114)),NA())</f>
        <v>#N/A</v>
      </c>
      <c r="BJ120" s="97" t="e">
        <f ca="true">+IF(AND(ISNUMBER(OFFSET('Hygiene Data'!$G$7,0,10*ROW('Hygiene Data'!G114))),'Data Summary'!DY120="Yes"),OFFSET('Hygiene Data'!$G$7,0,10*ROW('Hygiene Data'!G114)),NA())</f>
        <v>#N/A</v>
      </c>
      <c r="BK120" s="97" t="e">
        <f ca="true">+IF(AND(ISNUMBER(OFFSET('Hygiene Data'!$G$9,0,10*ROW('Hygiene Data'!G114))),'Data Summary'!DZ120="Yes"),OFFSET('Hygiene Data'!$G$9,0,10*ROW('Hygiene Data'!G114)),NA())</f>
        <v>#N/A</v>
      </c>
      <c r="BL120" s="97" t="e">
        <f ca="true">+IF(AND(ISNUMBER(OFFSET('Hygiene Data'!$H$5,0,10*ROW('Hygiene Data'!H114))),'Data Summary'!EA120="Yes"),OFFSET('Hygiene Data'!$H$5,0,10*ROW('Hygiene Data'!H114)),NA())</f>
        <v>#N/A</v>
      </c>
      <c r="BM120" s="97" t="e">
        <f ca="true">+IF(AND(ISNUMBER(OFFSET('Hygiene Data'!$H$7,0,10*ROW('Hygiene Data'!H114))),'Data Summary'!EB120="Yes"),OFFSET('Hygiene Data'!$H$7,0,10*ROW('Hygiene Data'!H114)),NA())</f>
        <v>#N/A</v>
      </c>
      <c r="BN120" s="97" t="e">
        <f ca="true">+IF(AND(ISNUMBER(OFFSET('Hygiene Data'!$H$9,0,10*ROW('Hygiene Data'!H114))),'Data Summary'!EC120="Yes"),OFFSET('Hygiene Data'!$H$9,0,10*ROW('Hygiene Data'!H114)),NA())</f>
        <v>#N/A</v>
      </c>
      <c r="BO120" s="97" t="e">
        <f ca="true">+IF(AND(ISNUMBER(OFFSET('Hygiene Data'!$I$5,0,10*ROW('Hygiene Data'!I114))),'Data Summary'!ED120="Yes"),OFFSET('Hygiene Data'!$I$5,0,10*ROW('Hygiene Data'!I114)),NA())</f>
        <v>#N/A</v>
      </c>
      <c r="BP120" s="97" t="e">
        <f ca="true">+IF(AND(ISNUMBER(OFFSET('Hygiene Data'!$I$7,0,10*ROW('Hygiene Data'!I114))),'Data Summary'!EE120="Yes"),OFFSET('Hygiene Data'!$I$7,0,10*ROW('Hygiene Data'!I114)),NA())</f>
        <v>#N/A</v>
      </c>
      <c r="BQ120" s="97"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6" t="str">
        <f ca="true">+IF(ISTEXT('Data Summary'!B121),'Data Summary'!B121,"")</f>
        <v/>
      </c>
      <c r="C121" s="330" t="e">
        <f ca="true">+VALUE('Data Summary'!C121)</f>
        <v>#VALUE!</v>
      </c>
      <c r="D121" s="95" t="e">
        <f ca="true">+IF(AND(ISNUMBER(OFFSET('Water Data'!$D$4,0,10*ROW('Water Data'!D115))),'Data Summary'!BS121="Yes"),100-OFFSET('Water Data'!$D$4,0,10*ROW('Water Data'!D115)),NA())</f>
        <v>#N/A</v>
      </c>
      <c r="E121" s="95" t="e">
        <f ca="true">+IF(AND(ISNUMBER(OFFSET('Water Data'!$D$6,0,10*ROW('Water Data'!D115))),'Data Summary'!BT121="Yes"),OFFSET('Water Data'!$D$6,0,10*ROW('Water Data'!D115)),NA())</f>
        <v>#N/A</v>
      </c>
      <c r="F121" s="95" t="e">
        <f ca="true">+IF(AND(ISNUMBER(OFFSET('Water Data'!$D$9,0,10*ROW('Water Data'!D115))),'Data Summary'!BU121="Yes"),OFFSET('Water Data'!$D$9,0,10*ROW('Water Data'!D115)),NA())</f>
        <v>#N/A</v>
      </c>
      <c r="G121" s="95" t="e">
        <f ca="true">+IF(AND(ISNUMBER(OFFSET('Water Data'!$E$4,0,10*ROW('Water Data'!E115))),'Data Summary'!BV121="Yes"),100-OFFSET('Water Data'!$E$4,0,10*ROW('Water Data'!E115)),NA())</f>
        <v>#N/A</v>
      </c>
      <c r="H121" s="95" t="e">
        <f ca="true">+IF(AND(ISNUMBER(OFFSET('Water Data'!$E$6,0,10*ROW('Water Data'!E115))),'Data Summary'!BW121="Yes"),OFFSET('Water Data'!$E$6,0,10*ROW('Water Data'!E115)),NA())</f>
        <v>#N/A</v>
      </c>
      <c r="I121" s="95" t="e">
        <f ca="true">+IF(AND(ISNUMBER(OFFSET('Water Data'!$E$9,0,10*ROW('Water Data'!E115))),'Data Summary'!BX121="Yes"),OFFSET('Water Data'!$E$9,0,10*ROW('Water Data'!E115)),NA())</f>
        <v>#N/A</v>
      </c>
      <c r="J121" s="95" t="e">
        <f ca="true">+IF(AND(ISNUMBER(OFFSET('Water Data'!$F$4,0,10*ROW('Water Data'!F115))),'Data Summary'!BY121="Yes"),100-OFFSET('Water Data'!$F$4,0,10*ROW('Water Data'!F115)),NA())</f>
        <v>#N/A</v>
      </c>
      <c r="K121" s="95" t="e">
        <f ca="true">+IF(AND(ISNUMBER(OFFSET('Water Data'!$F$6,0,10*ROW('Water Data'!F115))),'Data Summary'!BZ121="Yes"),OFFSET('Water Data'!$F$6,0,10*ROW('Water Data'!F115)),NA())</f>
        <v>#N/A</v>
      </c>
      <c r="L121" s="95" t="e">
        <f ca="true">+IF(AND(ISNUMBER(OFFSET('Water Data'!$F$9,0,10*ROW('Water Data'!F115))),'Data Summary'!CA121="Yes"),OFFSET('Water Data'!$F$9,0,10*ROW('Water Data'!F115)),NA())</f>
        <v>#N/A</v>
      </c>
      <c r="M121" s="95" t="e">
        <f ca="true">+IF(AND(ISNUMBER(OFFSET('Water Data'!$G$4,0,10*ROW('Water Data'!G115))),'Data Summary'!CB121="Yes"),100-OFFSET('Water Data'!$G$4,0,10*ROW('Water Data'!G115)),NA())</f>
        <v>#N/A</v>
      </c>
      <c r="N121" s="95" t="e">
        <f ca="true">+IF(AND(ISNUMBER(OFFSET('Water Data'!$G$6,0,10*ROW('Water Data'!G115))),'Data Summary'!CC121="Yes"),OFFSET('Water Data'!$G$6,0,10*ROW('Water Data'!G115)),NA())</f>
        <v>#N/A</v>
      </c>
      <c r="O121" s="95" t="e">
        <f ca="true">+IF(AND(ISNUMBER(OFFSET('Water Data'!$G$9,0,10*ROW('Water Data'!G115))),'Data Summary'!CD121="Yes"),OFFSET('Water Data'!$G$9,0,10*ROW('Water Data'!G115)),NA())</f>
        <v>#N/A</v>
      </c>
      <c r="P121" s="95" t="e">
        <f ca="true">+IF(AND(ISNUMBER(OFFSET('Water Data'!$H$4,0,10*ROW('Water Data'!H115))),'Data Summary'!CE121="Yes"),100-OFFSET('Water Data'!$H$4,0,10*ROW('Water Data'!H115)),NA())</f>
        <v>#N/A</v>
      </c>
      <c r="Q121" s="95" t="e">
        <f ca="true">+IF(AND(ISNUMBER(OFFSET('Water Data'!$H$6,0,10*ROW('Water Data'!H115))),'Data Summary'!CF121="Yes"),OFFSET('Water Data'!$H$6,0,10*ROW('Water Data'!H115)),NA())</f>
        <v>#N/A</v>
      </c>
      <c r="R121" s="95" t="e">
        <f ca="true">+IF(AND(ISNUMBER(OFFSET('Water Data'!$H$9,0,10*ROW('Water Data'!H115))),'Data Summary'!CG121="Yes"),OFFSET('Water Data'!$H$9,0,10*ROW('Water Data'!H115)),NA())</f>
        <v>#N/A</v>
      </c>
      <c r="S121" s="95" t="e">
        <f ca="true">+IF(AND(ISNUMBER(OFFSET('Water Data'!$I$4,0,10*ROW('Water Data'!I115))),'Data Summary'!CH121="Yes"),100-OFFSET('Water Data'!$I$4,0,10*ROW('Water Data'!I115)),NA())</f>
        <v>#N/A</v>
      </c>
      <c r="T121" s="95" t="e">
        <f ca="true">+IF(AND(ISNUMBER(OFFSET('Water Data'!$I$6,0,10*ROW('Water Data'!I115))),'Data Summary'!CI121="Yes"),OFFSET('Water Data'!$I$6,0,10*ROW('Water Data'!I115)),NA())</f>
        <v>#N/A</v>
      </c>
      <c r="U121" s="95" t="e">
        <f ca="true">+IF(AND(ISNUMBER(OFFSET('Water Data'!$I$9,0,10*ROW('Water Data'!I115))),'Data Summary'!CJ121="Yes"),OFFSET('Water Data'!$I$9,0,10*ROW('Water Data'!I115)),NA())</f>
        <v>#N/A</v>
      </c>
      <c r="V121" s="96" t="e">
        <f ca="true">+IF(AND(ISNUMBER(OFFSET('Sanitation Data'!$D$4,0,10*ROW('Sanitation Data'!D115))),'Data Summary'!CK121="Yes"),100-OFFSET('Sanitation Data'!$D$4,0,10*ROW('Sanitation Data'!D115)),NA())</f>
        <v>#N/A</v>
      </c>
      <c r="W121" s="96" t="e">
        <f ca="true">+IF(AND(ISNUMBER(OFFSET('Sanitation Data'!$D$6,0,10*ROW('Sanitation Data'!D115))),'Data Summary'!CL121="Yes"),OFFSET('Sanitation Data'!$D$6,0,10*ROW('Sanitation Data'!D115)),NA())</f>
        <v>#N/A</v>
      </c>
      <c r="X121" s="96" t="e">
        <f ca="true">+IF(AND(ISNUMBER(OFFSET('Sanitation Data'!$D$10,0,10*ROW('Sanitation Data'!D115))),'Data Summary'!CM121="Yes"),OFFSET('Sanitation Data'!$D$10,0,10*ROW('Sanitation Data'!D115)),NA())</f>
        <v>#N/A</v>
      </c>
      <c r="Y121" s="96" t="e">
        <f ca="true">+IF(AND(ISNUMBER(OFFSET('Sanitation Data'!$D$11,0,10*ROW('Sanitation Data'!D115))),'Data Summary'!CN121="Yes"),OFFSET('Sanitation Data'!$D$11,0,10*ROW('Sanitation Data'!D115)),NA())</f>
        <v>#N/A</v>
      </c>
      <c r="Z121" s="96" t="e">
        <f ca="true">+IF(AND(ISNUMBER(OFFSET('Sanitation Data'!$D$12,0,10*ROW('Sanitation Data'!D115))),'Data Summary'!CO121="Yes"),OFFSET('Sanitation Data'!$D$12,0,10*ROW('Sanitation Data'!D115)),NA())</f>
        <v>#N/A</v>
      </c>
      <c r="AA121" s="96" t="e">
        <f ca="true">+IF(AND(ISNUMBER(OFFSET('Sanitation Data'!$E$4,0,10*ROW('Sanitation Data'!E115))),'Data Summary'!CP121="Yes"),100-OFFSET('Sanitation Data'!$E$4,0,10*ROW('Sanitation Data'!E115)),NA())</f>
        <v>#N/A</v>
      </c>
      <c r="AB121" s="96" t="e">
        <f ca="true">+IF(AND(ISNUMBER(OFFSET('Sanitation Data'!$E$6,0,10*ROW('Sanitation Data'!E115))),'Data Summary'!CQ121="Yes"),OFFSET('Sanitation Data'!$E$6,0,10*ROW('Sanitation Data'!E115)),NA())</f>
        <v>#N/A</v>
      </c>
      <c r="AC121" s="96" t="e">
        <f ca="true">+IF(AND(ISNUMBER(OFFSET('Sanitation Data'!$E$10,0,10*ROW('Sanitation Data'!E115))),'Data Summary'!CR121="Yes"),OFFSET('Sanitation Data'!$E$10,0,10*ROW('Sanitation Data'!E115)),NA())</f>
        <v>#N/A</v>
      </c>
      <c r="AD121" s="96" t="e">
        <f ca="true">+IF(AND(ISNUMBER(OFFSET('Sanitation Data'!$E$11,0,10*ROW('Sanitation Data'!E115))),'Data Summary'!CS121="Yes"),OFFSET('Sanitation Data'!$E$11,0,10*ROW('Sanitation Data'!E115)),NA())</f>
        <v>#N/A</v>
      </c>
      <c r="AE121" s="96" t="e">
        <f ca="true">+IF(AND(ISNUMBER(OFFSET('Sanitation Data'!$E$12,0,10*ROW('Sanitation Data'!E115))),'Data Summary'!CT121="Yes"),OFFSET('Sanitation Data'!$E$12,0,10*ROW('Sanitation Data'!E115)),NA())</f>
        <v>#N/A</v>
      </c>
      <c r="AF121" s="96" t="e">
        <f ca="true">+IF(AND(ISNUMBER(OFFSET('Sanitation Data'!$F$4,0,10*ROW('Sanitation Data'!F115))),'Data Summary'!CU121="Yes"),100-OFFSET('Sanitation Data'!$F$4,0,10*ROW('Sanitation Data'!F115)),NA())</f>
        <v>#N/A</v>
      </c>
      <c r="AG121" s="96" t="e">
        <f ca="true">+IF(AND(ISNUMBER(OFFSET('Sanitation Data'!$F$6,0,10*ROW('Sanitation Data'!F115))),'Data Summary'!CV121="Yes"),OFFSET('Sanitation Data'!$F$6,0,10*ROW('Sanitation Data'!F115)),NA())</f>
        <v>#N/A</v>
      </c>
      <c r="AH121" s="96" t="e">
        <f ca="true">+IF(AND(ISNUMBER(OFFSET('Sanitation Data'!$F$10,0,10*ROW('Sanitation Data'!F115))),'Data Summary'!CW121="Yes"),OFFSET('Sanitation Data'!$F$10,0,10*ROW('Sanitation Data'!F115)),NA())</f>
        <v>#N/A</v>
      </c>
      <c r="AI121" s="96" t="e">
        <f ca="true">+IF(AND(ISNUMBER(OFFSET('Sanitation Data'!$F$11,0,10*ROW('Sanitation Data'!F115))),'Data Summary'!CX121="Yes"),OFFSET('Sanitation Data'!$F$11,0,10*ROW('Sanitation Data'!F115)),NA())</f>
        <v>#N/A</v>
      </c>
      <c r="AJ121" s="96" t="e">
        <f ca="true">+IF(AND(ISNUMBER(OFFSET('Sanitation Data'!$F$12,0,10*ROW('Sanitation Data'!F115))),'Data Summary'!CY121="Yes"),OFFSET('Sanitation Data'!$F$12,0,10*ROW('Sanitation Data'!F115)),NA())</f>
        <v>#N/A</v>
      </c>
      <c r="AK121" s="96" t="e">
        <f ca="true">+IF(AND(ISNUMBER(OFFSET('Sanitation Data'!$G$4,0,10*ROW('Sanitation Data'!G115))),'Data Summary'!CZ121="Yes"),100-OFFSET('Sanitation Data'!$G$4,0,10*ROW('Sanitation Data'!G115)),NA())</f>
        <v>#N/A</v>
      </c>
      <c r="AL121" s="96" t="e">
        <f ca="true">+IF(AND(ISNUMBER(OFFSET('Sanitation Data'!$G$6,0,10*ROW('Sanitation Data'!G115))),'Data Summary'!DA121="Yes"),OFFSET('Sanitation Data'!$G$6,0,10*ROW('Sanitation Data'!G115)),NA())</f>
        <v>#N/A</v>
      </c>
      <c r="AM121" s="96" t="e">
        <f ca="true">+IF(AND(ISNUMBER(OFFSET('Sanitation Data'!$G$10,0,10*ROW('Sanitation Data'!G115))),'Data Summary'!DB121="Yes"),OFFSET('Sanitation Data'!$G$10,0,10*ROW('Sanitation Data'!G115)),NA())</f>
        <v>#N/A</v>
      </c>
      <c r="AN121" s="96" t="e">
        <f ca="true">+IF(AND(ISNUMBER(OFFSET('Sanitation Data'!$G$11,0,10*ROW('Sanitation Data'!G115))),'Data Summary'!DC121="Yes"),OFFSET('Sanitation Data'!$G$11,0,10*ROW('Sanitation Data'!G115)),NA())</f>
        <v>#N/A</v>
      </c>
      <c r="AO121" s="96" t="e">
        <f ca="true">+IF(AND(ISNUMBER(OFFSET('Sanitation Data'!$G$12,0,10*ROW('Sanitation Data'!G115))),'Data Summary'!DD121="Yes"),OFFSET('Sanitation Data'!$G$12,0,10*ROW('Sanitation Data'!G115)),NA())</f>
        <v>#N/A</v>
      </c>
      <c r="AP121" s="96" t="e">
        <f ca="true">+IF(AND(ISNUMBER(OFFSET('Sanitation Data'!$H$4,0,10*ROW('Sanitation Data'!H115))),'Data Summary'!DE121="Yes"),100-OFFSET('Sanitation Data'!$H$4,0,10*ROW('Sanitation Data'!H115)),NA())</f>
        <v>#N/A</v>
      </c>
      <c r="AQ121" s="96" t="e">
        <f ca="true">+IF(AND(ISNUMBER(OFFSET('Sanitation Data'!$H$6,0,10*ROW('Sanitation Data'!H115))),'Data Summary'!DF121="Yes"),OFFSET('Sanitation Data'!$H$6,0,10*ROW('Sanitation Data'!H115)),NA())</f>
        <v>#N/A</v>
      </c>
      <c r="AR121" s="96" t="e">
        <f ca="true">+IF(AND(ISNUMBER(OFFSET('Sanitation Data'!$H$10,0,10*ROW('Sanitation Data'!H115))),'Data Summary'!DG121="Yes"),OFFSET('Sanitation Data'!$H$10,0,10*ROW('Sanitation Data'!H115)),NA())</f>
        <v>#N/A</v>
      </c>
      <c r="AS121" s="96" t="e">
        <f ca="true">+IF(AND(ISNUMBER(OFFSET('Sanitation Data'!$H$11,0,10*ROW('Sanitation Data'!H115))),'Data Summary'!DH121="Yes"),OFFSET('Sanitation Data'!$H$11,0,10*ROW('Sanitation Data'!H115)),NA())</f>
        <v>#N/A</v>
      </c>
      <c r="AT121" s="96" t="e">
        <f ca="true">+IF(AND(ISNUMBER(OFFSET('Sanitation Data'!$H$12,0,10*ROW('Sanitation Data'!H115))),'Data Summary'!DI121="Yes"),OFFSET('Sanitation Data'!$H$12,0,10*ROW('Sanitation Data'!H115)),NA())</f>
        <v>#N/A</v>
      </c>
      <c r="AU121" s="96" t="e">
        <f ca="true">+IF(AND(ISNUMBER(OFFSET('Sanitation Data'!$I$4,0,10*ROW('Sanitation Data'!I115))),'Data Summary'!DJ121="Yes"),100-OFFSET('Sanitation Data'!$I$4,0,10*ROW('Sanitation Data'!I115)),NA())</f>
        <v>#N/A</v>
      </c>
      <c r="AV121" s="96" t="e">
        <f ca="true">+IF(AND(ISNUMBER(OFFSET('Sanitation Data'!$I$6,0,10*ROW('Sanitation Data'!I115))),'Data Summary'!DK121="Yes"),OFFSET('Sanitation Data'!$I$6,0,10*ROW('Sanitation Data'!I115)),NA())</f>
        <v>#N/A</v>
      </c>
      <c r="AW121" s="96" t="e">
        <f ca="true">+IF(AND(ISNUMBER(OFFSET('Sanitation Data'!$I$10,0,10*ROW('Sanitation Data'!I115))),'Data Summary'!DL121="Yes"),OFFSET('Sanitation Data'!$I$10,0,10*ROW('Sanitation Data'!I115)),NA())</f>
        <v>#N/A</v>
      </c>
      <c r="AX121" s="96" t="e">
        <f ca="true">+IF(AND(ISNUMBER(OFFSET('Sanitation Data'!$I$11,0,10*ROW('Sanitation Data'!I115))),'Data Summary'!DM121="Yes"),OFFSET('Sanitation Data'!$I$11,0,10*ROW('Sanitation Data'!I115)),NA())</f>
        <v>#N/A</v>
      </c>
      <c r="AY121" s="96" t="e">
        <f ca="true">+IF(AND(ISNUMBER(OFFSET('Sanitation Data'!$I$12,0,10*ROW('Sanitation Data'!I115))),'Data Summary'!DN121="Yes"),OFFSET('Sanitation Data'!$I$12,0,10*ROW('Sanitation Data'!I115)),NA())</f>
        <v>#N/A</v>
      </c>
      <c r="AZ121" s="97" t="e">
        <f ca="true">+IF(AND(ISNUMBER(OFFSET('Hygiene Data'!$D$5,0,10*ROW('Hygiene Data'!D115))),'Data Summary'!DO121="Yes"),OFFSET('Hygiene Data'!$D$5,0,10*ROW('Hygiene Data'!D115)),NA())</f>
        <v>#N/A</v>
      </c>
      <c r="BA121" s="97" t="e">
        <f ca="true">+IF(AND(ISNUMBER(OFFSET('Hygiene Data'!$D$7,0,10*ROW('Hygiene Data'!D115))),'Data Summary'!DP121="Yes"),OFFSET('Hygiene Data'!$D$7,0,10*ROW('Hygiene Data'!D115)),NA())</f>
        <v>#N/A</v>
      </c>
      <c r="BB121" s="97" t="e">
        <f ca="true">+IF(AND(ISNUMBER(OFFSET('Hygiene Data'!$D$9,0,10*ROW('Hygiene Data'!D115))),'Data Summary'!DQ121="Yes"),OFFSET('Hygiene Data'!$D$9,0,10*ROW('Hygiene Data'!D115)),NA())</f>
        <v>#N/A</v>
      </c>
      <c r="BC121" s="97" t="e">
        <f ca="true">+IF(AND(ISNUMBER(OFFSET('Hygiene Data'!$E$5,0,10*ROW('Hygiene Data'!E115))),'Data Summary'!DR121="Yes"),OFFSET('Hygiene Data'!$E$5,0,10*ROW('Hygiene Data'!E115)),NA())</f>
        <v>#N/A</v>
      </c>
      <c r="BD121" s="97" t="e">
        <f ca="true">+IF(AND(ISNUMBER(OFFSET('Hygiene Data'!$E$7,0,10*ROW('Hygiene Data'!E115))),'Data Summary'!DS121="Yes"),OFFSET('Hygiene Data'!$E$7,0,10*ROW('Hygiene Data'!E115)),NA())</f>
        <v>#N/A</v>
      </c>
      <c r="BE121" s="97" t="e">
        <f ca="true">+IF(AND(ISNUMBER(OFFSET('Hygiene Data'!$E$9,0,10*ROW('Hygiene Data'!E115))),'Data Summary'!DT121="Yes"),OFFSET('Hygiene Data'!$E$9,0,10*ROW('Hygiene Data'!E115)),NA())</f>
        <v>#N/A</v>
      </c>
      <c r="BF121" s="97" t="e">
        <f ca="true">+IF(AND(ISNUMBER(OFFSET('Hygiene Data'!$F$5,0,10*ROW('Hygiene Data'!F115))),'Data Summary'!DU121="Yes"),OFFSET('Hygiene Data'!$F$5,0,10*ROW('Hygiene Data'!F115)),NA())</f>
        <v>#N/A</v>
      </c>
      <c r="BG121" s="97" t="e">
        <f ca="true">+IF(AND(ISNUMBER(OFFSET('Hygiene Data'!$F$7,0,10*ROW('Hygiene Data'!F115))),'Data Summary'!DV121="Yes"),OFFSET('Hygiene Data'!$F$7,0,10*ROW('Hygiene Data'!F115)),NA())</f>
        <v>#N/A</v>
      </c>
      <c r="BH121" s="97" t="e">
        <f ca="true">+IF(AND(ISNUMBER(OFFSET('Hygiene Data'!$F$9,0,10*ROW('Hygiene Data'!F115))),'Data Summary'!DW121="Yes"),OFFSET('Hygiene Data'!$F$9,0,10*ROW('Hygiene Data'!F115)),NA())</f>
        <v>#N/A</v>
      </c>
      <c r="BI121" s="97" t="e">
        <f ca="true">+IF(AND(ISNUMBER(OFFSET('Hygiene Data'!$G$5,0,10*ROW('Hygiene Data'!G115))),'Data Summary'!DX121="Yes"),OFFSET('Hygiene Data'!$G$5,0,10*ROW('Hygiene Data'!G115)),NA())</f>
        <v>#N/A</v>
      </c>
      <c r="BJ121" s="97" t="e">
        <f ca="true">+IF(AND(ISNUMBER(OFFSET('Hygiene Data'!$G$7,0,10*ROW('Hygiene Data'!G115))),'Data Summary'!DY121="Yes"),OFFSET('Hygiene Data'!$G$7,0,10*ROW('Hygiene Data'!G115)),NA())</f>
        <v>#N/A</v>
      </c>
      <c r="BK121" s="97" t="e">
        <f ca="true">+IF(AND(ISNUMBER(OFFSET('Hygiene Data'!$G$9,0,10*ROW('Hygiene Data'!G115))),'Data Summary'!DZ121="Yes"),OFFSET('Hygiene Data'!$G$9,0,10*ROW('Hygiene Data'!G115)),NA())</f>
        <v>#N/A</v>
      </c>
      <c r="BL121" s="97" t="e">
        <f ca="true">+IF(AND(ISNUMBER(OFFSET('Hygiene Data'!$H$5,0,10*ROW('Hygiene Data'!H115))),'Data Summary'!EA121="Yes"),OFFSET('Hygiene Data'!$H$5,0,10*ROW('Hygiene Data'!H115)),NA())</f>
        <v>#N/A</v>
      </c>
      <c r="BM121" s="97" t="e">
        <f ca="true">+IF(AND(ISNUMBER(OFFSET('Hygiene Data'!$H$7,0,10*ROW('Hygiene Data'!H115))),'Data Summary'!EB121="Yes"),OFFSET('Hygiene Data'!$H$7,0,10*ROW('Hygiene Data'!H115)),NA())</f>
        <v>#N/A</v>
      </c>
      <c r="BN121" s="97" t="e">
        <f ca="true">+IF(AND(ISNUMBER(OFFSET('Hygiene Data'!$H$9,0,10*ROW('Hygiene Data'!H115))),'Data Summary'!EC121="Yes"),OFFSET('Hygiene Data'!$H$9,0,10*ROW('Hygiene Data'!H115)),NA())</f>
        <v>#N/A</v>
      </c>
      <c r="BO121" s="97" t="e">
        <f ca="true">+IF(AND(ISNUMBER(OFFSET('Hygiene Data'!$I$5,0,10*ROW('Hygiene Data'!I115))),'Data Summary'!ED121="Yes"),OFFSET('Hygiene Data'!$I$5,0,10*ROW('Hygiene Data'!I115)),NA())</f>
        <v>#N/A</v>
      </c>
      <c r="BP121" s="97" t="e">
        <f ca="true">+IF(AND(ISNUMBER(OFFSET('Hygiene Data'!$I$7,0,10*ROW('Hygiene Data'!I115))),'Data Summary'!EE121="Yes"),OFFSET('Hygiene Data'!$I$7,0,10*ROW('Hygiene Data'!I115)),NA())</f>
        <v>#N/A</v>
      </c>
      <c r="BQ121" s="97"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6" t="str">
        <f ca="true">+IF(ISTEXT('Data Summary'!B122),'Data Summary'!B122,"")</f>
        <v/>
      </c>
      <c r="C122" s="330" t="e">
        <f ca="true">+VALUE('Data Summary'!C122)</f>
        <v>#VALUE!</v>
      </c>
      <c r="D122" s="95" t="e">
        <f ca="true">+IF(AND(ISNUMBER(OFFSET('Water Data'!$D$4,0,10*ROW('Water Data'!D116))),'Data Summary'!BS122="Yes"),100-OFFSET('Water Data'!$D$4,0,10*ROW('Water Data'!D116)),NA())</f>
        <v>#N/A</v>
      </c>
      <c r="E122" s="95" t="e">
        <f ca="true">+IF(AND(ISNUMBER(OFFSET('Water Data'!$D$6,0,10*ROW('Water Data'!D116))),'Data Summary'!BT122="Yes"),OFFSET('Water Data'!$D$6,0,10*ROW('Water Data'!D116)),NA())</f>
        <v>#N/A</v>
      </c>
      <c r="F122" s="95" t="e">
        <f ca="true">+IF(AND(ISNUMBER(OFFSET('Water Data'!$D$9,0,10*ROW('Water Data'!D116))),'Data Summary'!BU122="Yes"),OFFSET('Water Data'!$D$9,0,10*ROW('Water Data'!D116)),NA())</f>
        <v>#N/A</v>
      </c>
      <c r="G122" s="95" t="e">
        <f ca="true">+IF(AND(ISNUMBER(OFFSET('Water Data'!$E$4,0,10*ROW('Water Data'!E116))),'Data Summary'!BV122="Yes"),100-OFFSET('Water Data'!$E$4,0,10*ROW('Water Data'!E116)),NA())</f>
        <v>#N/A</v>
      </c>
      <c r="H122" s="95" t="e">
        <f ca="true">+IF(AND(ISNUMBER(OFFSET('Water Data'!$E$6,0,10*ROW('Water Data'!E116))),'Data Summary'!BW122="Yes"),OFFSET('Water Data'!$E$6,0,10*ROW('Water Data'!E116)),NA())</f>
        <v>#N/A</v>
      </c>
      <c r="I122" s="95" t="e">
        <f ca="true">+IF(AND(ISNUMBER(OFFSET('Water Data'!$E$9,0,10*ROW('Water Data'!E116))),'Data Summary'!BX122="Yes"),OFFSET('Water Data'!$E$9,0,10*ROW('Water Data'!E116)),NA())</f>
        <v>#N/A</v>
      </c>
      <c r="J122" s="95" t="e">
        <f ca="true">+IF(AND(ISNUMBER(OFFSET('Water Data'!$F$4,0,10*ROW('Water Data'!F116))),'Data Summary'!BY122="Yes"),100-OFFSET('Water Data'!$F$4,0,10*ROW('Water Data'!F116)),NA())</f>
        <v>#N/A</v>
      </c>
      <c r="K122" s="95" t="e">
        <f ca="true">+IF(AND(ISNUMBER(OFFSET('Water Data'!$F$6,0,10*ROW('Water Data'!F116))),'Data Summary'!BZ122="Yes"),OFFSET('Water Data'!$F$6,0,10*ROW('Water Data'!F116)),NA())</f>
        <v>#N/A</v>
      </c>
      <c r="L122" s="95" t="e">
        <f ca="true">+IF(AND(ISNUMBER(OFFSET('Water Data'!$F$9,0,10*ROW('Water Data'!F116))),'Data Summary'!CA122="Yes"),OFFSET('Water Data'!$F$9,0,10*ROW('Water Data'!F116)),NA())</f>
        <v>#N/A</v>
      </c>
      <c r="M122" s="95" t="e">
        <f ca="true">+IF(AND(ISNUMBER(OFFSET('Water Data'!$G$4,0,10*ROW('Water Data'!G116))),'Data Summary'!CB122="Yes"),100-OFFSET('Water Data'!$G$4,0,10*ROW('Water Data'!G116)),NA())</f>
        <v>#N/A</v>
      </c>
      <c r="N122" s="95" t="e">
        <f ca="true">+IF(AND(ISNUMBER(OFFSET('Water Data'!$G$6,0,10*ROW('Water Data'!G116))),'Data Summary'!CC122="Yes"),OFFSET('Water Data'!$G$6,0,10*ROW('Water Data'!G116)),NA())</f>
        <v>#N/A</v>
      </c>
      <c r="O122" s="95" t="e">
        <f ca="true">+IF(AND(ISNUMBER(OFFSET('Water Data'!$G$9,0,10*ROW('Water Data'!G116))),'Data Summary'!CD122="Yes"),OFFSET('Water Data'!$G$9,0,10*ROW('Water Data'!G116)),NA())</f>
        <v>#N/A</v>
      </c>
      <c r="P122" s="95" t="e">
        <f ca="true">+IF(AND(ISNUMBER(OFFSET('Water Data'!$H$4,0,10*ROW('Water Data'!H116))),'Data Summary'!CE122="Yes"),100-OFFSET('Water Data'!$H$4,0,10*ROW('Water Data'!H116)),NA())</f>
        <v>#N/A</v>
      </c>
      <c r="Q122" s="95" t="e">
        <f ca="true">+IF(AND(ISNUMBER(OFFSET('Water Data'!$H$6,0,10*ROW('Water Data'!H116))),'Data Summary'!CF122="Yes"),OFFSET('Water Data'!$H$6,0,10*ROW('Water Data'!H116)),NA())</f>
        <v>#N/A</v>
      </c>
      <c r="R122" s="95" t="e">
        <f ca="true">+IF(AND(ISNUMBER(OFFSET('Water Data'!$H$9,0,10*ROW('Water Data'!H116))),'Data Summary'!CG122="Yes"),OFFSET('Water Data'!$H$9,0,10*ROW('Water Data'!H116)),NA())</f>
        <v>#N/A</v>
      </c>
      <c r="S122" s="95" t="e">
        <f ca="true">+IF(AND(ISNUMBER(OFFSET('Water Data'!$I$4,0,10*ROW('Water Data'!I116))),'Data Summary'!CH122="Yes"),100-OFFSET('Water Data'!$I$4,0,10*ROW('Water Data'!I116)),NA())</f>
        <v>#N/A</v>
      </c>
      <c r="T122" s="95" t="e">
        <f ca="true">+IF(AND(ISNUMBER(OFFSET('Water Data'!$I$6,0,10*ROW('Water Data'!I116))),'Data Summary'!CI122="Yes"),OFFSET('Water Data'!$I$6,0,10*ROW('Water Data'!I116)),NA())</f>
        <v>#N/A</v>
      </c>
      <c r="U122" s="95" t="e">
        <f ca="true">+IF(AND(ISNUMBER(OFFSET('Water Data'!$I$9,0,10*ROW('Water Data'!I116))),'Data Summary'!CJ122="Yes"),OFFSET('Water Data'!$I$9,0,10*ROW('Water Data'!I116)),NA())</f>
        <v>#N/A</v>
      </c>
      <c r="V122" s="96" t="e">
        <f ca="true">+IF(AND(ISNUMBER(OFFSET('Sanitation Data'!$D$4,0,10*ROW('Sanitation Data'!D116))),'Data Summary'!CK122="Yes"),100-OFFSET('Sanitation Data'!$D$4,0,10*ROW('Sanitation Data'!D116)),NA())</f>
        <v>#N/A</v>
      </c>
      <c r="W122" s="96" t="e">
        <f ca="true">+IF(AND(ISNUMBER(OFFSET('Sanitation Data'!$D$6,0,10*ROW('Sanitation Data'!D116))),'Data Summary'!CL122="Yes"),OFFSET('Sanitation Data'!$D$6,0,10*ROW('Sanitation Data'!D116)),NA())</f>
        <v>#N/A</v>
      </c>
      <c r="X122" s="96" t="e">
        <f ca="true">+IF(AND(ISNUMBER(OFFSET('Sanitation Data'!$D$10,0,10*ROW('Sanitation Data'!D116))),'Data Summary'!CM122="Yes"),OFFSET('Sanitation Data'!$D$10,0,10*ROW('Sanitation Data'!D116)),NA())</f>
        <v>#N/A</v>
      </c>
      <c r="Y122" s="96" t="e">
        <f ca="true">+IF(AND(ISNUMBER(OFFSET('Sanitation Data'!$D$11,0,10*ROW('Sanitation Data'!D116))),'Data Summary'!CN122="Yes"),OFFSET('Sanitation Data'!$D$11,0,10*ROW('Sanitation Data'!D116)),NA())</f>
        <v>#N/A</v>
      </c>
      <c r="Z122" s="96" t="e">
        <f ca="true">+IF(AND(ISNUMBER(OFFSET('Sanitation Data'!$D$12,0,10*ROW('Sanitation Data'!D116))),'Data Summary'!CO122="Yes"),OFFSET('Sanitation Data'!$D$12,0,10*ROW('Sanitation Data'!D116)),NA())</f>
        <v>#N/A</v>
      </c>
      <c r="AA122" s="96" t="e">
        <f ca="true">+IF(AND(ISNUMBER(OFFSET('Sanitation Data'!$E$4,0,10*ROW('Sanitation Data'!E116))),'Data Summary'!CP122="Yes"),100-OFFSET('Sanitation Data'!$E$4,0,10*ROW('Sanitation Data'!E116)),NA())</f>
        <v>#N/A</v>
      </c>
      <c r="AB122" s="96" t="e">
        <f ca="true">+IF(AND(ISNUMBER(OFFSET('Sanitation Data'!$E$6,0,10*ROW('Sanitation Data'!E116))),'Data Summary'!CQ122="Yes"),OFFSET('Sanitation Data'!$E$6,0,10*ROW('Sanitation Data'!E116)),NA())</f>
        <v>#N/A</v>
      </c>
      <c r="AC122" s="96" t="e">
        <f ca="true">+IF(AND(ISNUMBER(OFFSET('Sanitation Data'!$E$10,0,10*ROW('Sanitation Data'!E116))),'Data Summary'!CR122="Yes"),OFFSET('Sanitation Data'!$E$10,0,10*ROW('Sanitation Data'!E116)),NA())</f>
        <v>#N/A</v>
      </c>
      <c r="AD122" s="96" t="e">
        <f ca="true">+IF(AND(ISNUMBER(OFFSET('Sanitation Data'!$E$11,0,10*ROW('Sanitation Data'!E116))),'Data Summary'!CS122="Yes"),OFFSET('Sanitation Data'!$E$11,0,10*ROW('Sanitation Data'!E116)),NA())</f>
        <v>#N/A</v>
      </c>
      <c r="AE122" s="96" t="e">
        <f ca="true">+IF(AND(ISNUMBER(OFFSET('Sanitation Data'!$E$12,0,10*ROW('Sanitation Data'!E116))),'Data Summary'!CT122="Yes"),OFFSET('Sanitation Data'!$E$12,0,10*ROW('Sanitation Data'!E116)),NA())</f>
        <v>#N/A</v>
      </c>
      <c r="AF122" s="96" t="e">
        <f ca="true">+IF(AND(ISNUMBER(OFFSET('Sanitation Data'!$F$4,0,10*ROW('Sanitation Data'!F116))),'Data Summary'!CU122="Yes"),100-OFFSET('Sanitation Data'!$F$4,0,10*ROW('Sanitation Data'!F116)),NA())</f>
        <v>#N/A</v>
      </c>
      <c r="AG122" s="96" t="e">
        <f ca="true">+IF(AND(ISNUMBER(OFFSET('Sanitation Data'!$F$6,0,10*ROW('Sanitation Data'!F116))),'Data Summary'!CV122="Yes"),OFFSET('Sanitation Data'!$F$6,0,10*ROW('Sanitation Data'!F116)),NA())</f>
        <v>#N/A</v>
      </c>
      <c r="AH122" s="96" t="e">
        <f ca="true">+IF(AND(ISNUMBER(OFFSET('Sanitation Data'!$F$10,0,10*ROW('Sanitation Data'!F116))),'Data Summary'!CW122="Yes"),OFFSET('Sanitation Data'!$F$10,0,10*ROW('Sanitation Data'!F116)),NA())</f>
        <v>#N/A</v>
      </c>
      <c r="AI122" s="96" t="e">
        <f ca="true">+IF(AND(ISNUMBER(OFFSET('Sanitation Data'!$F$11,0,10*ROW('Sanitation Data'!F116))),'Data Summary'!CX122="Yes"),OFFSET('Sanitation Data'!$F$11,0,10*ROW('Sanitation Data'!F116)),NA())</f>
        <v>#N/A</v>
      </c>
      <c r="AJ122" s="96" t="e">
        <f ca="true">+IF(AND(ISNUMBER(OFFSET('Sanitation Data'!$F$12,0,10*ROW('Sanitation Data'!F116))),'Data Summary'!CY122="Yes"),OFFSET('Sanitation Data'!$F$12,0,10*ROW('Sanitation Data'!F116)),NA())</f>
        <v>#N/A</v>
      </c>
      <c r="AK122" s="96" t="e">
        <f ca="true">+IF(AND(ISNUMBER(OFFSET('Sanitation Data'!$G$4,0,10*ROW('Sanitation Data'!G116))),'Data Summary'!CZ122="Yes"),100-OFFSET('Sanitation Data'!$G$4,0,10*ROW('Sanitation Data'!G116)),NA())</f>
        <v>#N/A</v>
      </c>
      <c r="AL122" s="96" t="e">
        <f ca="true">+IF(AND(ISNUMBER(OFFSET('Sanitation Data'!$G$6,0,10*ROW('Sanitation Data'!G116))),'Data Summary'!DA122="Yes"),OFFSET('Sanitation Data'!$G$6,0,10*ROW('Sanitation Data'!G116)),NA())</f>
        <v>#N/A</v>
      </c>
      <c r="AM122" s="96" t="e">
        <f ca="true">+IF(AND(ISNUMBER(OFFSET('Sanitation Data'!$G$10,0,10*ROW('Sanitation Data'!G116))),'Data Summary'!DB122="Yes"),OFFSET('Sanitation Data'!$G$10,0,10*ROW('Sanitation Data'!G116)),NA())</f>
        <v>#N/A</v>
      </c>
      <c r="AN122" s="96" t="e">
        <f ca="true">+IF(AND(ISNUMBER(OFFSET('Sanitation Data'!$G$11,0,10*ROW('Sanitation Data'!G116))),'Data Summary'!DC122="Yes"),OFFSET('Sanitation Data'!$G$11,0,10*ROW('Sanitation Data'!G116)),NA())</f>
        <v>#N/A</v>
      </c>
      <c r="AO122" s="96" t="e">
        <f ca="true">+IF(AND(ISNUMBER(OFFSET('Sanitation Data'!$G$12,0,10*ROW('Sanitation Data'!G116))),'Data Summary'!DD122="Yes"),OFFSET('Sanitation Data'!$G$12,0,10*ROW('Sanitation Data'!G116)),NA())</f>
        <v>#N/A</v>
      </c>
      <c r="AP122" s="96" t="e">
        <f ca="true">+IF(AND(ISNUMBER(OFFSET('Sanitation Data'!$H$4,0,10*ROW('Sanitation Data'!H116))),'Data Summary'!DE122="Yes"),100-OFFSET('Sanitation Data'!$H$4,0,10*ROW('Sanitation Data'!H116)),NA())</f>
        <v>#N/A</v>
      </c>
      <c r="AQ122" s="96" t="e">
        <f ca="true">+IF(AND(ISNUMBER(OFFSET('Sanitation Data'!$H$6,0,10*ROW('Sanitation Data'!H116))),'Data Summary'!DF122="Yes"),OFFSET('Sanitation Data'!$H$6,0,10*ROW('Sanitation Data'!H116)),NA())</f>
        <v>#N/A</v>
      </c>
      <c r="AR122" s="96" t="e">
        <f ca="true">+IF(AND(ISNUMBER(OFFSET('Sanitation Data'!$H$10,0,10*ROW('Sanitation Data'!H116))),'Data Summary'!DG122="Yes"),OFFSET('Sanitation Data'!$H$10,0,10*ROW('Sanitation Data'!H116)),NA())</f>
        <v>#N/A</v>
      </c>
      <c r="AS122" s="96" t="e">
        <f ca="true">+IF(AND(ISNUMBER(OFFSET('Sanitation Data'!$H$11,0,10*ROW('Sanitation Data'!H116))),'Data Summary'!DH122="Yes"),OFFSET('Sanitation Data'!$H$11,0,10*ROW('Sanitation Data'!H116)),NA())</f>
        <v>#N/A</v>
      </c>
      <c r="AT122" s="96" t="e">
        <f ca="true">+IF(AND(ISNUMBER(OFFSET('Sanitation Data'!$H$12,0,10*ROW('Sanitation Data'!H116))),'Data Summary'!DI122="Yes"),OFFSET('Sanitation Data'!$H$12,0,10*ROW('Sanitation Data'!H116)),NA())</f>
        <v>#N/A</v>
      </c>
      <c r="AU122" s="96" t="e">
        <f ca="true">+IF(AND(ISNUMBER(OFFSET('Sanitation Data'!$I$4,0,10*ROW('Sanitation Data'!I116))),'Data Summary'!DJ122="Yes"),100-OFFSET('Sanitation Data'!$I$4,0,10*ROW('Sanitation Data'!I116)),NA())</f>
        <v>#N/A</v>
      </c>
      <c r="AV122" s="96" t="e">
        <f ca="true">+IF(AND(ISNUMBER(OFFSET('Sanitation Data'!$I$6,0,10*ROW('Sanitation Data'!I116))),'Data Summary'!DK122="Yes"),OFFSET('Sanitation Data'!$I$6,0,10*ROW('Sanitation Data'!I116)),NA())</f>
        <v>#N/A</v>
      </c>
      <c r="AW122" s="96" t="e">
        <f ca="true">+IF(AND(ISNUMBER(OFFSET('Sanitation Data'!$I$10,0,10*ROW('Sanitation Data'!I116))),'Data Summary'!DL122="Yes"),OFFSET('Sanitation Data'!$I$10,0,10*ROW('Sanitation Data'!I116)),NA())</f>
        <v>#N/A</v>
      </c>
      <c r="AX122" s="96" t="e">
        <f ca="true">+IF(AND(ISNUMBER(OFFSET('Sanitation Data'!$I$11,0,10*ROW('Sanitation Data'!I116))),'Data Summary'!DM122="Yes"),OFFSET('Sanitation Data'!$I$11,0,10*ROW('Sanitation Data'!I116)),NA())</f>
        <v>#N/A</v>
      </c>
      <c r="AY122" s="96" t="e">
        <f ca="true">+IF(AND(ISNUMBER(OFFSET('Sanitation Data'!$I$12,0,10*ROW('Sanitation Data'!I116))),'Data Summary'!DN122="Yes"),OFFSET('Sanitation Data'!$I$12,0,10*ROW('Sanitation Data'!I116)),NA())</f>
        <v>#N/A</v>
      </c>
      <c r="AZ122" s="97" t="e">
        <f ca="true">+IF(AND(ISNUMBER(OFFSET('Hygiene Data'!$D$5,0,10*ROW('Hygiene Data'!D116))),'Data Summary'!DO122="Yes"),OFFSET('Hygiene Data'!$D$5,0,10*ROW('Hygiene Data'!D116)),NA())</f>
        <v>#N/A</v>
      </c>
      <c r="BA122" s="97" t="e">
        <f ca="true">+IF(AND(ISNUMBER(OFFSET('Hygiene Data'!$D$7,0,10*ROW('Hygiene Data'!D116))),'Data Summary'!DP122="Yes"),OFFSET('Hygiene Data'!$D$7,0,10*ROW('Hygiene Data'!D116)),NA())</f>
        <v>#N/A</v>
      </c>
      <c r="BB122" s="97" t="e">
        <f ca="true">+IF(AND(ISNUMBER(OFFSET('Hygiene Data'!$D$9,0,10*ROW('Hygiene Data'!D116))),'Data Summary'!DQ122="Yes"),OFFSET('Hygiene Data'!$D$9,0,10*ROW('Hygiene Data'!D116)),NA())</f>
        <v>#N/A</v>
      </c>
      <c r="BC122" s="97" t="e">
        <f ca="true">+IF(AND(ISNUMBER(OFFSET('Hygiene Data'!$E$5,0,10*ROW('Hygiene Data'!E116))),'Data Summary'!DR122="Yes"),OFFSET('Hygiene Data'!$E$5,0,10*ROW('Hygiene Data'!E116)),NA())</f>
        <v>#N/A</v>
      </c>
      <c r="BD122" s="97" t="e">
        <f ca="true">+IF(AND(ISNUMBER(OFFSET('Hygiene Data'!$E$7,0,10*ROW('Hygiene Data'!E116))),'Data Summary'!DS122="Yes"),OFFSET('Hygiene Data'!$E$7,0,10*ROW('Hygiene Data'!E116)),NA())</f>
        <v>#N/A</v>
      </c>
      <c r="BE122" s="97" t="e">
        <f ca="true">+IF(AND(ISNUMBER(OFFSET('Hygiene Data'!$E$9,0,10*ROW('Hygiene Data'!E116))),'Data Summary'!DT122="Yes"),OFFSET('Hygiene Data'!$E$9,0,10*ROW('Hygiene Data'!E116)),NA())</f>
        <v>#N/A</v>
      </c>
      <c r="BF122" s="97" t="e">
        <f ca="true">+IF(AND(ISNUMBER(OFFSET('Hygiene Data'!$F$5,0,10*ROW('Hygiene Data'!F116))),'Data Summary'!DU122="Yes"),OFFSET('Hygiene Data'!$F$5,0,10*ROW('Hygiene Data'!F116)),NA())</f>
        <v>#N/A</v>
      </c>
      <c r="BG122" s="97" t="e">
        <f ca="true">+IF(AND(ISNUMBER(OFFSET('Hygiene Data'!$F$7,0,10*ROW('Hygiene Data'!F116))),'Data Summary'!DV122="Yes"),OFFSET('Hygiene Data'!$F$7,0,10*ROW('Hygiene Data'!F116)),NA())</f>
        <v>#N/A</v>
      </c>
      <c r="BH122" s="97" t="e">
        <f ca="true">+IF(AND(ISNUMBER(OFFSET('Hygiene Data'!$F$9,0,10*ROW('Hygiene Data'!F116))),'Data Summary'!DW122="Yes"),OFFSET('Hygiene Data'!$F$9,0,10*ROW('Hygiene Data'!F116)),NA())</f>
        <v>#N/A</v>
      </c>
      <c r="BI122" s="97" t="e">
        <f ca="true">+IF(AND(ISNUMBER(OFFSET('Hygiene Data'!$G$5,0,10*ROW('Hygiene Data'!G116))),'Data Summary'!DX122="Yes"),OFFSET('Hygiene Data'!$G$5,0,10*ROW('Hygiene Data'!G116)),NA())</f>
        <v>#N/A</v>
      </c>
      <c r="BJ122" s="97" t="e">
        <f ca="true">+IF(AND(ISNUMBER(OFFSET('Hygiene Data'!$G$7,0,10*ROW('Hygiene Data'!G116))),'Data Summary'!DY122="Yes"),OFFSET('Hygiene Data'!$G$7,0,10*ROW('Hygiene Data'!G116)),NA())</f>
        <v>#N/A</v>
      </c>
      <c r="BK122" s="97" t="e">
        <f ca="true">+IF(AND(ISNUMBER(OFFSET('Hygiene Data'!$G$9,0,10*ROW('Hygiene Data'!G116))),'Data Summary'!DZ122="Yes"),OFFSET('Hygiene Data'!$G$9,0,10*ROW('Hygiene Data'!G116)),NA())</f>
        <v>#N/A</v>
      </c>
      <c r="BL122" s="97" t="e">
        <f ca="true">+IF(AND(ISNUMBER(OFFSET('Hygiene Data'!$H$5,0,10*ROW('Hygiene Data'!H116))),'Data Summary'!EA122="Yes"),OFFSET('Hygiene Data'!$H$5,0,10*ROW('Hygiene Data'!H116)),NA())</f>
        <v>#N/A</v>
      </c>
      <c r="BM122" s="97" t="e">
        <f ca="true">+IF(AND(ISNUMBER(OFFSET('Hygiene Data'!$H$7,0,10*ROW('Hygiene Data'!H116))),'Data Summary'!EB122="Yes"),OFFSET('Hygiene Data'!$H$7,0,10*ROW('Hygiene Data'!H116)),NA())</f>
        <v>#N/A</v>
      </c>
      <c r="BN122" s="97" t="e">
        <f ca="true">+IF(AND(ISNUMBER(OFFSET('Hygiene Data'!$H$9,0,10*ROW('Hygiene Data'!H116))),'Data Summary'!EC122="Yes"),OFFSET('Hygiene Data'!$H$9,0,10*ROW('Hygiene Data'!H116)),NA())</f>
        <v>#N/A</v>
      </c>
      <c r="BO122" s="97" t="e">
        <f ca="true">+IF(AND(ISNUMBER(OFFSET('Hygiene Data'!$I$5,0,10*ROW('Hygiene Data'!I116))),'Data Summary'!ED122="Yes"),OFFSET('Hygiene Data'!$I$5,0,10*ROW('Hygiene Data'!I116)),NA())</f>
        <v>#N/A</v>
      </c>
      <c r="BP122" s="97" t="e">
        <f ca="true">+IF(AND(ISNUMBER(OFFSET('Hygiene Data'!$I$7,0,10*ROW('Hygiene Data'!I116))),'Data Summary'!EE122="Yes"),OFFSET('Hygiene Data'!$I$7,0,10*ROW('Hygiene Data'!I116)),NA())</f>
        <v>#N/A</v>
      </c>
      <c r="BQ122" s="97"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6" t="str">
        <f ca="true">+IF(ISTEXT('Data Summary'!B123),'Data Summary'!B123,"")</f>
        <v/>
      </c>
      <c r="C123" s="330" t="e">
        <f ca="true">+VALUE('Data Summary'!C123)</f>
        <v>#VALUE!</v>
      </c>
      <c r="D123" s="95" t="e">
        <f ca="true">+IF(AND(ISNUMBER(OFFSET('Water Data'!$D$4,0,10*ROW('Water Data'!D117))),'Data Summary'!BS123="Yes"),100-OFFSET('Water Data'!$D$4,0,10*ROW('Water Data'!D117)),NA())</f>
        <v>#N/A</v>
      </c>
      <c r="E123" s="95" t="e">
        <f ca="true">+IF(AND(ISNUMBER(OFFSET('Water Data'!$D$6,0,10*ROW('Water Data'!D117))),'Data Summary'!BT123="Yes"),OFFSET('Water Data'!$D$6,0,10*ROW('Water Data'!D117)),NA())</f>
        <v>#N/A</v>
      </c>
      <c r="F123" s="95" t="e">
        <f ca="true">+IF(AND(ISNUMBER(OFFSET('Water Data'!$D$9,0,10*ROW('Water Data'!D117))),'Data Summary'!BU123="Yes"),OFFSET('Water Data'!$D$9,0,10*ROW('Water Data'!D117)),NA())</f>
        <v>#N/A</v>
      </c>
      <c r="G123" s="95" t="e">
        <f ca="true">+IF(AND(ISNUMBER(OFFSET('Water Data'!$E$4,0,10*ROW('Water Data'!E117))),'Data Summary'!BV123="Yes"),100-OFFSET('Water Data'!$E$4,0,10*ROW('Water Data'!E117)),NA())</f>
        <v>#N/A</v>
      </c>
      <c r="H123" s="95" t="e">
        <f ca="true">+IF(AND(ISNUMBER(OFFSET('Water Data'!$E$6,0,10*ROW('Water Data'!E117))),'Data Summary'!BW123="Yes"),OFFSET('Water Data'!$E$6,0,10*ROW('Water Data'!E117)),NA())</f>
        <v>#N/A</v>
      </c>
      <c r="I123" s="95" t="e">
        <f ca="true">+IF(AND(ISNUMBER(OFFSET('Water Data'!$E$9,0,10*ROW('Water Data'!E117))),'Data Summary'!BX123="Yes"),OFFSET('Water Data'!$E$9,0,10*ROW('Water Data'!E117)),NA())</f>
        <v>#N/A</v>
      </c>
      <c r="J123" s="95" t="e">
        <f ca="true">+IF(AND(ISNUMBER(OFFSET('Water Data'!$F$4,0,10*ROW('Water Data'!F117))),'Data Summary'!BY123="Yes"),100-OFFSET('Water Data'!$F$4,0,10*ROW('Water Data'!F117)),NA())</f>
        <v>#N/A</v>
      </c>
      <c r="K123" s="95" t="e">
        <f ca="true">+IF(AND(ISNUMBER(OFFSET('Water Data'!$F$6,0,10*ROW('Water Data'!F117))),'Data Summary'!BZ123="Yes"),OFFSET('Water Data'!$F$6,0,10*ROW('Water Data'!F117)),NA())</f>
        <v>#N/A</v>
      </c>
      <c r="L123" s="95" t="e">
        <f ca="true">+IF(AND(ISNUMBER(OFFSET('Water Data'!$F$9,0,10*ROW('Water Data'!F117))),'Data Summary'!CA123="Yes"),OFFSET('Water Data'!$F$9,0,10*ROW('Water Data'!F117)),NA())</f>
        <v>#N/A</v>
      </c>
      <c r="M123" s="95" t="e">
        <f ca="true">+IF(AND(ISNUMBER(OFFSET('Water Data'!$G$4,0,10*ROW('Water Data'!G117))),'Data Summary'!CB123="Yes"),100-OFFSET('Water Data'!$G$4,0,10*ROW('Water Data'!G117)),NA())</f>
        <v>#N/A</v>
      </c>
      <c r="N123" s="95" t="e">
        <f ca="true">+IF(AND(ISNUMBER(OFFSET('Water Data'!$G$6,0,10*ROW('Water Data'!G117))),'Data Summary'!CC123="Yes"),OFFSET('Water Data'!$G$6,0,10*ROW('Water Data'!G117)),NA())</f>
        <v>#N/A</v>
      </c>
      <c r="O123" s="95" t="e">
        <f ca="true">+IF(AND(ISNUMBER(OFFSET('Water Data'!$G$9,0,10*ROW('Water Data'!G117))),'Data Summary'!CD123="Yes"),OFFSET('Water Data'!$G$9,0,10*ROW('Water Data'!G117)),NA())</f>
        <v>#N/A</v>
      </c>
      <c r="P123" s="95" t="e">
        <f ca="true">+IF(AND(ISNUMBER(OFFSET('Water Data'!$H$4,0,10*ROW('Water Data'!H117))),'Data Summary'!CE123="Yes"),100-OFFSET('Water Data'!$H$4,0,10*ROW('Water Data'!H117)),NA())</f>
        <v>#N/A</v>
      </c>
      <c r="Q123" s="95" t="e">
        <f ca="true">+IF(AND(ISNUMBER(OFFSET('Water Data'!$H$6,0,10*ROW('Water Data'!H117))),'Data Summary'!CF123="Yes"),OFFSET('Water Data'!$H$6,0,10*ROW('Water Data'!H117)),NA())</f>
        <v>#N/A</v>
      </c>
      <c r="R123" s="95" t="e">
        <f ca="true">+IF(AND(ISNUMBER(OFFSET('Water Data'!$H$9,0,10*ROW('Water Data'!H117))),'Data Summary'!CG123="Yes"),OFFSET('Water Data'!$H$9,0,10*ROW('Water Data'!H117)),NA())</f>
        <v>#N/A</v>
      </c>
      <c r="S123" s="95" t="e">
        <f ca="true">+IF(AND(ISNUMBER(OFFSET('Water Data'!$I$4,0,10*ROW('Water Data'!I117))),'Data Summary'!CH123="Yes"),100-OFFSET('Water Data'!$I$4,0,10*ROW('Water Data'!I117)),NA())</f>
        <v>#N/A</v>
      </c>
      <c r="T123" s="95" t="e">
        <f ca="true">+IF(AND(ISNUMBER(OFFSET('Water Data'!$I$6,0,10*ROW('Water Data'!I117))),'Data Summary'!CI123="Yes"),OFFSET('Water Data'!$I$6,0,10*ROW('Water Data'!I117)),NA())</f>
        <v>#N/A</v>
      </c>
      <c r="U123" s="95" t="e">
        <f ca="true">+IF(AND(ISNUMBER(OFFSET('Water Data'!$I$9,0,10*ROW('Water Data'!I117))),'Data Summary'!CJ123="Yes"),OFFSET('Water Data'!$I$9,0,10*ROW('Water Data'!I117)),NA())</f>
        <v>#N/A</v>
      </c>
      <c r="V123" s="96" t="e">
        <f ca="true">+IF(AND(ISNUMBER(OFFSET('Sanitation Data'!$D$4,0,10*ROW('Sanitation Data'!D117))),'Data Summary'!CK123="Yes"),100-OFFSET('Sanitation Data'!$D$4,0,10*ROW('Sanitation Data'!D117)),NA())</f>
        <v>#N/A</v>
      </c>
      <c r="W123" s="96" t="e">
        <f ca="true">+IF(AND(ISNUMBER(OFFSET('Sanitation Data'!$D$6,0,10*ROW('Sanitation Data'!D117))),'Data Summary'!CL123="Yes"),OFFSET('Sanitation Data'!$D$6,0,10*ROW('Sanitation Data'!D117)),NA())</f>
        <v>#N/A</v>
      </c>
      <c r="X123" s="96" t="e">
        <f ca="true">+IF(AND(ISNUMBER(OFFSET('Sanitation Data'!$D$10,0,10*ROW('Sanitation Data'!D117))),'Data Summary'!CM123="Yes"),OFFSET('Sanitation Data'!$D$10,0,10*ROW('Sanitation Data'!D117)),NA())</f>
        <v>#N/A</v>
      </c>
      <c r="Y123" s="96" t="e">
        <f ca="true">+IF(AND(ISNUMBER(OFFSET('Sanitation Data'!$D$11,0,10*ROW('Sanitation Data'!D117))),'Data Summary'!CN123="Yes"),OFFSET('Sanitation Data'!$D$11,0,10*ROW('Sanitation Data'!D117)),NA())</f>
        <v>#N/A</v>
      </c>
      <c r="Z123" s="96" t="e">
        <f ca="true">+IF(AND(ISNUMBER(OFFSET('Sanitation Data'!$D$12,0,10*ROW('Sanitation Data'!D117))),'Data Summary'!CO123="Yes"),OFFSET('Sanitation Data'!$D$12,0,10*ROW('Sanitation Data'!D117)),NA())</f>
        <v>#N/A</v>
      </c>
      <c r="AA123" s="96" t="e">
        <f ca="true">+IF(AND(ISNUMBER(OFFSET('Sanitation Data'!$E$4,0,10*ROW('Sanitation Data'!E117))),'Data Summary'!CP123="Yes"),100-OFFSET('Sanitation Data'!$E$4,0,10*ROW('Sanitation Data'!E117)),NA())</f>
        <v>#N/A</v>
      </c>
      <c r="AB123" s="96" t="e">
        <f ca="true">+IF(AND(ISNUMBER(OFFSET('Sanitation Data'!$E$6,0,10*ROW('Sanitation Data'!E117))),'Data Summary'!CQ123="Yes"),OFFSET('Sanitation Data'!$E$6,0,10*ROW('Sanitation Data'!E117)),NA())</f>
        <v>#N/A</v>
      </c>
      <c r="AC123" s="96" t="e">
        <f ca="true">+IF(AND(ISNUMBER(OFFSET('Sanitation Data'!$E$10,0,10*ROW('Sanitation Data'!E117))),'Data Summary'!CR123="Yes"),OFFSET('Sanitation Data'!$E$10,0,10*ROW('Sanitation Data'!E117)),NA())</f>
        <v>#N/A</v>
      </c>
      <c r="AD123" s="96" t="e">
        <f ca="true">+IF(AND(ISNUMBER(OFFSET('Sanitation Data'!$E$11,0,10*ROW('Sanitation Data'!E117))),'Data Summary'!CS123="Yes"),OFFSET('Sanitation Data'!$E$11,0,10*ROW('Sanitation Data'!E117)),NA())</f>
        <v>#N/A</v>
      </c>
      <c r="AE123" s="96" t="e">
        <f ca="true">+IF(AND(ISNUMBER(OFFSET('Sanitation Data'!$E$12,0,10*ROW('Sanitation Data'!E117))),'Data Summary'!CT123="Yes"),OFFSET('Sanitation Data'!$E$12,0,10*ROW('Sanitation Data'!E117)),NA())</f>
        <v>#N/A</v>
      </c>
      <c r="AF123" s="96" t="e">
        <f ca="true">+IF(AND(ISNUMBER(OFFSET('Sanitation Data'!$F$4,0,10*ROW('Sanitation Data'!F117))),'Data Summary'!CU123="Yes"),100-OFFSET('Sanitation Data'!$F$4,0,10*ROW('Sanitation Data'!F117)),NA())</f>
        <v>#N/A</v>
      </c>
      <c r="AG123" s="96" t="e">
        <f ca="true">+IF(AND(ISNUMBER(OFFSET('Sanitation Data'!$F$6,0,10*ROW('Sanitation Data'!F117))),'Data Summary'!CV123="Yes"),OFFSET('Sanitation Data'!$F$6,0,10*ROW('Sanitation Data'!F117)),NA())</f>
        <v>#N/A</v>
      </c>
      <c r="AH123" s="96" t="e">
        <f ca="true">+IF(AND(ISNUMBER(OFFSET('Sanitation Data'!$F$10,0,10*ROW('Sanitation Data'!F117))),'Data Summary'!CW123="Yes"),OFFSET('Sanitation Data'!$F$10,0,10*ROW('Sanitation Data'!F117)),NA())</f>
        <v>#N/A</v>
      </c>
      <c r="AI123" s="96" t="e">
        <f ca="true">+IF(AND(ISNUMBER(OFFSET('Sanitation Data'!$F$11,0,10*ROW('Sanitation Data'!F117))),'Data Summary'!CX123="Yes"),OFFSET('Sanitation Data'!$F$11,0,10*ROW('Sanitation Data'!F117)),NA())</f>
        <v>#N/A</v>
      </c>
      <c r="AJ123" s="96" t="e">
        <f ca="true">+IF(AND(ISNUMBER(OFFSET('Sanitation Data'!$F$12,0,10*ROW('Sanitation Data'!F117))),'Data Summary'!CY123="Yes"),OFFSET('Sanitation Data'!$F$12,0,10*ROW('Sanitation Data'!F117)),NA())</f>
        <v>#N/A</v>
      </c>
      <c r="AK123" s="96" t="e">
        <f ca="true">+IF(AND(ISNUMBER(OFFSET('Sanitation Data'!$G$4,0,10*ROW('Sanitation Data'!G117))),'Data Summary'!CZ123="Yes"),100-OFFSET('Sanitation Data'!$G$4,0,10*ROW('Sanitation Data'!G117)),NA())</f>
        <v>#N/A</v>
      </c>
      <c r="AL123" s="96" t="e">
        <f ca="true">+IF(AND(ISNUMBER(OFFSET('Sanitation Data'!$G$6,0,10*ROW('Sanitation Data'!G117))),'Data Summary'!DA123="Yes"),OFFSET('Sanitation Data'!$G$6,0,10*ROW('Sanitation Data'!G117)),NA())</f>
        <v>#N/A</v>
      </c>
      <c r="AM123" s="96" t="e">
        <f ca="true">+IF(AND(ISNUMBER(OFFSET('Sanitation Data'!$G$10,0,10*ROW('Sanitation Data'!G117))),'Data Summary'!DB123="Yes"),OFFSET('Sanitation Data'!$G$10,0,10*ROW('Sanitation Data'!G117)),NA())</f>
        <v>#N/A</v>
      </c>
      <c r="AN123" s="96" t="e">
        <f ca="true">+IF(AND(ISNUMBER(OFFSET('Sanitation Data'!$G$11,0,10*ROW('Sanitation Data'!G117))),'Data Summary'!DC123="Yes"),OFFSET('Sanitation Data'!$G$11,0,10*ROW('Sanitation Data'!G117)),NA())</f>
        <v>#N/A</v>
      </c>
      <c r="AO123" s="96" t="e">
        <f ca="true">+IF(AND(ISNUMBER(OFFSET('Sanitation Data'!$G$12,0,10*ROW('Sanitation Data'!G117))),'Data Summary'!DD123="Yes"),OFFSET('Sanitation Data'!$G$12,0,10*ROW('Sanitation Data'!G117)),NA())</f>
        <v>#N/A</v>
      </c>
      <c r="AP123" s="96" t="e">
        <f ca="true">+IF(AND(ISNUMBER(OFFSET('Sanitation Data'!$H$4,0,10*ROW('Sanitation Data'!H117))),'Data Summary'!DE123="Yes"),100-OFFSET('Sanitation Data'!$H$4,0,10*ROW('Sanitation Data'!H117)),NA())</f>
        <v>#N/A</v>
      </c>
      <c r="AQ123" s="96" t="e">
        <f ca="true">+IF(AND(ISNUMBER(OFFSET('Sanitation Data'!$H$6,0,10*ROW('Sanitation Data'!H117))),'Data Summary'!DF123="Yes"),OFFSET('Sanitation Data'!$H$6,0,10*ROW('Sanitation Data'!H117)),NA())</f>
        <v>#N/A</v>
      </c>
      <c r="AR123" s="96" t="e">
        <f ca="true">+IF(AND(ISNUMBER(OFFSET('Sanitation Data'!$H$10,0,10*ROW('Sanitation Data'!H117))),'Data Summary'!DG123="Yes"),OFFSET('Sanitation Data'!$H$10,0,10*ROW('Sanitation Data'!H117)),NA())</f>
        <v>#N/A</v>
      </c>
      <c r="AS123" s="96" t="e">
        <f ca="true">+IF(AND(ISNUMBER(OFFSET('Sanitation Data'!$H$11,0,10*ROW('Sanitation Data'!H117))),'Data Summary'!DH123="Yes"),OFFSET('Sanitation Data'!$H$11,0,10*ROW('Sanitation Data'!H117)),NA())</f>
        <v>#N/A</v>
      </c>
      <c r="AT123" s="96" t="e">
        <f ca="true">+IF(AND(ISNUMBER(OFFSET('Sanitation Data'!$H$12,0,10*ROW('Sanitation Data'!H117))),'Data Summary'!DI123="Yes"),OFFSET('Sanitation Data'!$H$12,0,10*ROW('Sanitation Data'!H117)),NA())</f>
        <v>#N/A</v>
      </c>
      <c r="AU123" s="96" t="e">
        <f ca="true">+IF(AND(ISNUMBER(OFFSET('Sanitation Data'!$I$4,0,10*ROW('Sanitation Data'!I117))),'Data Summary'!DJ123="Yes"),100-OFFSET('Sanitation Data'!$I$4,0,10*ROW('Sanitation Data'!I117)),NA())</f>
        <v>#N/A</v>
      </c>
      <c r="AV123" s="96" t="e">
        <f ca="true">+IF(AND(ISNUMBER(OFFSET('Sanitation Data'!$I$6,0,10*ROW('Sanitation Data'!I117))),'Data Summary'!DK123="Yes"),OFFSET('Sanitation Data'!$I$6,0,10*ROW('Sanitation Data'!I117)),NA())</f>
        <v>#N/A</v>
      </c>
      <c r="AW123" s="96" t="e">
        <f ca="true">+IF(AND(ISNUMBER(OFFSET('Sanitation Data'!$I$10,0,10*ROW('Sanitation Data'!I117))),'Data Summary'!DL123="Yes"),OFFSET('Sanitation Data'!$I$10,0,10*ROW('Sanitation Data'!I117)),NA())</f>
        <v>#N/A</v>
      </c>
      <c r="AX123" s="96" t="e">
        <f ca="true">+IF(AND(ISNUMBER(OFFSET('Sanitation Data'!$I$11,0,10*ROW('Sanitation Data'!I117))),'Data Summary'!DM123="Yes"),OFFSET('Sanitation Data'!$I$11,0,10*ROW('Sanitation Data'!I117)),NA())</f>
        <v>#N/A</v>
      </c>
      <c r="AY123" s="96" t="e">
        <f ca="true">+IF(AND(ISNUMBER(OFFSET('Sanitation Data'!$I$12,0,10*ROW('Sanitation Data'!I117))),'Data Summary'!DN123="Yes"),OFFSET('Sanitation Data'!$I$12,0,10*ROW('Sanitation Data'!I117)),NA())</f>
        <v>#N/A</v>
      </c>
      <c r="AZ123" s="97" t="e">
        <f ca="true">+IF(AND(ISNUMBER(OFFSET('Hygiene Data'!$D$5,0,10*ROW('Hygiene Data'!D117))),'Data Summary'!DO123="Yes"),OFFSET('Hygiene Data'!$D$5,0,10*ROW('Hygiene Data'!D117)),NA())</f>
        <v>#N/A</v>
      </c>
      <c r="BA123" s="97" t="e">
        <f ca="true">+IF(AND(ISNUMBER(OFFSET('Hygiene Data'!$D$7,0,10*ROW('Hygiene Data'!D117))),'Data Summary'!DP123="Yes"),OFFSET('Hygiene Data'!$D$7,0,10*ROW('Hygiene Data'!D117)),NA())</f>
        <v>#N/A</v>
      </c>
      <c r="BB123" s="97" t="e">
        <f ca="true">+IF(AND(ISNUMBER(OFFSET('Hygiene Data'!$D$9,0,10*ROW('Hygiene Data'!D117))),'Data Summary'!DQ123="Yes"),OFFSET('Hygiene Data'!$D$9,0,10*ROW('Hygiene Data'!D117)),NA())</f>
        <v>#N/A</v>
      </c>
      <c r="BC123" s="97" t="e">
        <f ca="true">+IF(AND(ISNUMBER(OFFSET('Hygiene Data'!$E$5,0,10*ROW('Hygiene Data'!E117))),'Data Summary'!DR123="Yes"),OFFSET('Hygiene Data'!$E$5,0,10*ROW('Hygiene Data'!E117)),NA())</f>
        <v>#N/A</v>
      </c>
      <c r="BD123" s="97" t="e">
        <f ca="true">+IF(AND(ISNUMBER(OFFSET('Hygiene Data'!$E$7,0,10*ROW('Hygiene Data'!E117))),'Data Summary'!DS123="Yes"),OFFSET('Hygiene Data'!$E$7,0,10*ROW('Hygiene Data'!E117)),NA())</f>
        <v>#N/A</v>
      </c>
      <c r="BE123" s="97" t="e">
        <f ca="true">+IF(AND(ISNUMBER(OFFSET('Hygiene Data'!$E$9,0,10*ROW('Hygiene Data'!E117))),'Data Summary'!DT123="Yes"),OFFSET('Hygiene Data'!$E$9,0,10*ROW('Hygiene Data'!E117)),NA())</f>
        <v>#N/A</v>
      </c>
      <c r="BF123" s="97" t="e">
        <f ca="true">+IF(AND(ISNUMBER(OFFSET('Hygiene Data'!$F$5,0,10*ROW('Hygiene Data'!F117))),'Data Summary'!DU123="Yes"),OFFSET('Hygiene Data'!$F$5,0,10*ROW('Hygiene Data'!F117)),NA())</f>
        <v>#N/A</v>
      </c>
      <c r="BG123" s="97" t="e">
        <f ca="true">+IF(AND(ISNUMBER(OFFSET('Hygiene Data'!$F$7,0,10*ROW('Hygiene Data'!F117))),'Data Summary'!DV123="Yes"),OFFSET('Hygiene Data'!$F$7,0,10*ROW('Hygiene Data'!F117)),NA())</f>
        <v>#N/A</v>
      </c>
      <c r="BH123" s="97" t="e">
        <f ca="true">+IF(AND(ISNUMBER(OFFSET('Hygiene Data'!$F$9,0,10*ROW('Hygiene Data'!F117))),'Data Summary'!DW123="Yes"),OFFSET('Hygiene Data'!$F$9,0,10*ROW('Hygiene Data'!F117)),NA())</f>
        <v>#N/A</v>
      </c>
      <c r="BI123" s="97" t="e">
        <f ca="true">+IF(AND(ISNUMBER(OFFSET('Hygiene Data'!$G$5,0,10*ROW('Hygiene Data'!G117))),'Data Summary'!DX123="Yes"),OFFSET('Hygiene Data'!$G$5,0,10*ROW('Hygiene Data'!G117)),NA())</f>
        <v>#N/A</v>
      </c>
      <c r="BJ123" s="97" t="e">
        <f ca="true">+IF(AND(ISNUMBER(OFFSET('Hygiene Data'!$G$7,0,10*ROW('Hygiene Data'!G117))),'Data Summary'!DY123="Yes"),OFFSET('Hygiene Data'!$G$7,0,10*ROW('Hygiene Data'!G117)),NA())</f>
        <v>#N/A</v>
      </c>
      <c r="BK123" s="97" t="e">
        <f ca="true">+IF(AND(ISNUMBER(OFFSET('Hygiene Data'!$G$9,0,10*ROW('Hygiene Data'!G117))),'Data Summary'!DZ123="Yes"),OFFSET('Hygiene Data'!$G$9,0,10*ROW('Hygiene Data'!G117)),NA())</f>
        <v>#N/A</v>
      </c>
      <c r="BL123" s="97" t="e">
        <f ca="true">+IF(AND(ISNUMBER(OFFSET('Hygiene Data'!$H$5,0,10*ROW('Hygiene Data'!H117))),'Data Summary'!EA123="Yes"),OFFSET('Hygiene Data'!$H$5,0,10*ROW('Hygiene Data'!H117)),NA())</f>
        <v>#N/A</v>
      </c>
      <c r="BM123" s="97" t="e">
        <f ca="true">+IF(AND(ISNUMBER(OFFSET('Hygiene Data'!$H$7,0,10*ROW('Hygiene Data'!H117))),'Data Summary'!EB123="Yes"),OFFSET('Hygiene Data'!$H$7,0,10*ROW('Hygiene Data'!H117)),NA())</f>
        <v>#N/A</v>
      </c>
      <c r="BN123" s="97" t="e">
        <f ca="true">+IF(AND(ISNUMBER(OFFSET('Hygiene Data'!$H$9,0,10*ROW('Hygiene Data'!H117))),'Data Summary'!EC123="Yes"),OFFSET('Hygiene Data'!$H$9,0,10*ROW('Hygiene Data'!H117)),NA())</f>
        <v>#N/A</v>
      </c>
      <c r="BO123" s="97" t="e">
        <f ca="true">+IF(AND(ISNUMBER(OFFSET('Hygiene Data'!$I$5,0,10*ROW('Hygiene Data'!I117))),'Data Summary'!ED123="Yes"),OFFSET('Hygiene Data'!$I$5,0,10*ROW('Hygiene Data'!I117)),NA())</f>
        <v>#N/A</v>
      </c>
      <c r="BP123" s="97" t="e">
        <f ca="true">+IF(AND(ISNUMBER(OFFSET('Hygiene Data'!$I$7,0,10*ROW('Hygiene Data'!I117))),'Data Summary'!EE123="Yes"),OFFSET('Hygiene Data'!$I$7,0,10*ROW('Hygiene Data'!I117)),NA())</f>
        <v>#N/A</v>
      </c>
      <c r="BQ123" s="97"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6" t="str">
        <f ca="true">+IF(ISTEXT('Data Summary'!B124),'Data Summary'!B124,"")</f>
        <v/>
      </c>
      <c r="C124" s="330" t="e">
        <f ca="true">+VALUE('Data Summary'!C124)</f>
        <v>#VALUE!</v>
      </c>
      <c r="D124" s="95" t="e">
        <f ca="true">+IF(AND(ISNUMBER(OFFSET('Water Data'!$D$4,0,10*ROW('Water Data'!D118))),'Data Summary'!BS124="Yes"),100-OFFSET('Water Data'!$D$4,0,10*ROW('Water Data'!D118)),NA())</f>
        <v>#N/A</v>
      </c>
      <c r="E124" s="95" t="e">
        <f ca="true">+IF(AND(ISNUMBER(OFFSET('Water Data'!$D$6,0,10*ROW('Water Data'!D118))),'Data Summary'!BT124="Yes"),OFFSET('Water Data'!$D$6,0,10*ROW('Water Data'!D118)),NA())</f>
        <v>#N/A</v>
      </c>
      <c r="F124" s="95" t="e">
        <f ca="true">+IF(AND(ISNUMBER(OFFSET('Water Data'!$D$9,0,10*ROW('Water Data'!D118))),'Data Summary'!BU124="Yes"),OFFSET('Water Data'!$D$9,0,10*ROW('Water Data'!D118)),NA())</f>
        <v>#N/A</v>
      </c>
      <c r="G124" s="95" t="e">
        <f ca="true">+IF(AND(ISNUMBER(OFFSET('Water Data'!$E$4,0,10*ROW('Water Data'!E118))),'Data Summary'!BV124="Yes"),100-OFFSET('Water Data'!$E$4,0,10*ROW('Water Data'!E118)),NA())</f>
        <v>#N/A</v>
      </c>
      <c r="H124" s="95" t="e">
        <f ca="true">+IF(AND(ISNUMBER(OFFSET('Water Data'!$E$6,0,10*ROW('Water Data'!E118))),'Data Summary'!BW124="Yes"),OFFSET('Water Data'!$E$6,0,10*ROW('Water Data'!E118)),NA())</f>
        <v>#N/A</v>
      </c>
      <c r="I124" s="95" t="e">
        <f ca="true">+IF(AND(ISNUMBER(OFFSET('Water Data'!$E$9,0,10*ROW('Water Data'!E118))),'Data Summary'!BX124="Yes"),OFFSET('Water Data'!$E$9,0,10*ROW('Water Data'!E118)),NA())</f>
        <v>#N/A</v>
      </c>
      <c r="J124" s="95" t="e">
        <f ca="true">+IF(AND(ISNUMBER(OFFSET('Water Data'!$F$4,0,10*ROW('Water Data'!F118))),'Data Summary'!BY124="Yes"),100-OFFSET('Water Data'!$F$4,0,10*ROW('Water Data'!F118)),NA())</f>
        <v>#N/A</v>
      </c>
      <c r="K124" s="95" t="e">
        <f ca="true">+IF(AND(ISNUMBER(OFFSET('Water Data'!$F$6,0,10*ROW('Water Data'!F118))),'Data Summary'!BZ124="Yes"),OFFSET('Water Data'!$F$6,0,10*ROW('Water Data'!F118)),NA())</f>
        <v>#N/A</v>
      </c>
      <c r="L124" s="95" t="e">
        <f ca="true">+IF(AND(ISNUMBER(OFFSET('Water Data'!$F$9,0,10*ROW('Water Data'!F118))),'Data Summary'!CA124="Yes"),OFFSET('Water Data'!$F$9,0,10*ROW('Water Data'!F118)),NA())</f>
        <v>#N/A</v>
      </c>
      <c r="M124" s="95" t="e">
        <f ca="true">+IF(AND(ISNUMBER(OFFSET('Water Data'!$G$4,0,10*ROW('Water Data'!G118))),'Data Summary'!CB124="Yes"),100-OFFSET('Water Data'!$G$4,0,10*ROW('Water Data'!G118)),NA())</f>
        <v>#N/A</v>
      </c>
      <c r="N124" s="95" t="e">
        <f ca="true">+IF(AND(ISNUMBER(OFFSET('Water Data'!$G$6,0,10*ROW('Water Data'!G118))),'Data Summary'!CC124="Yes"),OFFSET('Water Data'!$G$6,0,10*ROW('Water Data'!G118)),NA())</f>
        <v>#N/A</v>
      </c>
      <c r="O124" s="95" t="e">
        <f ca="true">+IF(AND(ISNUMBER(OFFSET('Water Data'!$G$9,0,10*ROW('Water Data'!G118))),'Data Summary'!CD124="Yes"),OFFSET('Water Data'!$G$9,0,10*ROW('Water Data'!G118)),NA())</f>
        <v>#N/A</v>
      </c>
      <c r="P124" s="95" t="e">
        <f ca="true">+IF(AND(ISNUMBER(OFFSET('Water Data'!$H$4,0,10*ROW('Water Data'!H118))),'Data Summary'!CE124="Yes"),100-OFFSET('Water Data'!$H$4,0,10*ROW('Water Data'!H118)),NA())</f>
        <v>#N/A</v>
      </c>
      <c r="Q124" s="95" t="e">
        <f ca="true">+IF(AND(ISNUMBER(OFFSET('Water Data'!$H$6,0,10*ROW('Water Data'!H118))),'Data Summary'!CF124="Yes"),OFFSET('Water Data'!$H$6,0,10*ROW('Water Data'!H118)),NA())</f>
        <v>#N/A</v>
      </c>
      <c r="R124" s="95" t="e">
        <f ca="true">+IF(AND(ISNUMBER(OFFSET('Water Data'!$H$9,0,10*ROW('Water Data'!H118))),'Data Summary'!CG124="Yes"),OFFSET('Water Data'!$H$9,0,10*ROW('Water Data'!H118)),NA())</f>
        <v>#N/A</v>
      </c>
      <c r="S124" s="95" t="e">
        <f ca="true">+IF(AND(ISNUMBER(OFFSET('Water Data'!$I$4,0,10*ROW('Water Data'!I118))),'Data Summary'!CH124="Yes"),100-OFFSET('Water Data'!$I$4,0,10*ROW('Water Data'!I118)),NA())</f>
        <v>#N/A</v>
      </c>
      <c r="T124" s="95" t="e">
        <f ca="true">+IF(AND(ISNUMBER(OFFSET('Water Data'!$I$6,0,10*ROW('Water Data'!I118))),'Data Summary'!CI124="Yes"),OFFSET('Water Data'!$I$6,0,10*ROW('Water Data'!I118)),NA())</f>
        <v>#N/A</v>
      </c>
      <c r="U124" s="95" t="e">
        <f ca="true">+IF(AND(ISNUMBER(OFFSET('Water Data'!$I$9,0,10*ROW('Water Data'!I118))),'Data Summary'!CJ124="Yes"),OFFSET('Water Data'!$I$9,0,10*ROW('Water Data'!I118)),NA())</f>
        <v>#N/A</v>
      </c>
      <c r="V124" s="96" t="e">
        <f ca="true">+IF(AND(ISNUMBER(OFFSET('Sanitation Data'!$D$4,0,10*ROW('Sanitation Data'!D118))),'Data Summary'!CK124="Yes"),100-OFFSET('Sanitation Data'!$D$4,0,10*ROW('Sanitation Data'!D118)),NA())</f>
        <v>#N/A</v>
      </c>
      <c r="W124" s="96" t="e">
        <f ca="true">+IF(AND(ISNUMBER(OFFSET('Sanitation Data'!$D$6,0,10*ROW('Sanitation Data'!D118))),'Data Summary'!CL124="Yes"),OFFSET('Sanitation Data'!$D$6,0,10*ROW('Sanitation Data'!D118)),NA())</f>
        <v>#N/A</v>
      </c>
      <c r="X124" s="96" t="e">
        <f ca="true">+IF(AND(ISNUMBER(OFFSET('Sanitation Data'!$D$10,0,10*ROW('Sanitation Data'!D118))),'Data Summary'!CM124="Yes"),OFFSET('Sanitation Data'!$D$10,0,10*ROW('Sanitation Data'!D118)),NA())</f>
        <v>#N/A</v>
      </c>
      <c r="Y124" s="96" t="e">
        <f ca="true">+IF(AND(ISNUMBER(OFFSET('Sanitation Data'!$D$11,0,10*ROW('Sanitation Data'!D118))),'Data Summary'!CN124="Yes"),OFFSET('Sanitation Data'!$D$11,0,10*ROW('Sanitation Data'!D118)),NA())</f>
        <v>#N/A</v>
      </c>
      <c r="Z124" s="96" t="e">
        <f ca="true">+IF(AND(ISNUMBER(OFFSET('Sanitation Data'!$D$12,0,10*ROW('Sanitation Data'!D118))),'Data Summary'!CO124="Yes"),OFFSET('Sanitation Data'!$D$12,0,10*ROW('Sanitation Data'!D118)),NA())</f>
        <v>#N/A</v>
      </c>
      <c r="AA124" s="96" t="e">
        <f ca="true">+IF(AND(ISNUMBER(OFFSET('Sanitation Data'!$E$4,0,10*ROW('Sanitation Data'!E118))),'Data Summary'!CP124="Yes"),100-OFFSET('Sanitation Data'!$E$4,0,10*ROW('Sanitation Data'!E118)),NA())</f>
        <v>#N/A</v>
      </c>
      <c r="AB124" s="96" t="e">
        <f ca="true">+IF(AND(ISNUMBER(OFFSET('Sanitation Data'!$E$6,0,10*ROW('Sanitation Data'!E118))),'Data Summary'!CQ124="Yes"),OFFSET('Sanitation Data'!$E$6,0,10*ROW('Sanitation Data'!E118)),NA())</f>
        <v>#N/A</v>
      </c>
      <c r="AC124" s="96" t="e">
        <f ca="true">+IF(AND(ISNUMBER(OFFSET('Sanitation Data'!$E$10,0,10*ROW('Sanitation Data'!E118))),'Data Summary'!CR124="Yes"),OFFSET('Sanitation Data'!$E$10,0,10*ROW('Sanitation Data'!E118)),NA())</f>
        <v>#N/A</v>
      </c>
      <c r="AD124" s="96" t="e">
        <f ca="true">+IF(AND(ISNUMBER(OFFSET('Sanitation Data'!$E$11,0,10*ROW('Sanitation Data'!E118))),'Data Summary'!CS124="Yes"),OFFSET('Sanitation Data'!$E$11,0,10*ROW('Sanitation Data'!E118)),NA())</f>
        <v>#N/A</v>
      </c>
      <c r="AE124" s="96" t="e">
        <f ca="true">+IF(AND(ISNUMBER(OFFSET('Sanitation Data'!$E$12,0,10*ROW('Sanitation Data'!E118))),'Data Summary'!CT124="Yes"),OFFSET('Sanitation Data'!$E$12,0,10*ROW('Sanitation Data'!E118)),NA())</f>
        <v>#N/A</v>
      </c>
      <c r="AF124" s="96" t="e">
        <f ca="true">+IF(AND(ISNUMBER(OFFSET('Sanitation Data'!$F$4,0,10*ROW('Sanitation Data'!F118))),'Data Summary'!CU124="Yes"),100-OFFSET('Sanitation Data'!$F$4,0,10*ROW('Sanitation Data'!F118)),NA())</f>
        <v>#N/A</v>
      </c>
      <c r="AG124" s="96" t="e">
        <f ca="true">+IF(AND(ISNUMBER(OFFSET('Sanitation Data'!$F$6,0,10*ROW('Sanitation Data'!F118))),'Data Summary'!CV124="Yes"),OFFSET('Sanitation Data'!$F$6,0,10*ROW('Sanitation Data'!F118)),NA())</f>
        <v>#N/A</v>
      </c>
      <c r="AH124" s="96" t="e">
        <f ca="true">+IF(AND(ISNUMBER(OFFSET('Sanitation Data'!$F$10,0,10*ROW('Sanitation Data'!F118))),'Data Summary'!CW124="Yes"),OFFSET('Sanitation Data'!$F$10,0,10*ROW('Sanitation Data'!F118)),NA())</f>
        <v>#N/A</v>
      </c>
      <c r="AI124" s="96" t="e">
        <f ca="true">+IF(AND(ISNUMBER(OFFSET('Sanitation Data'!$F$11,0,10*ROW('Sanitation Data'!F118))),'Data Summary'!CX124="Yes"),OFFSET('Sanitation Data'!$F$11,0,10*ROW('Sanitation Data'!F118)),NA())</f>
        <v>#N/A</v>
      </c>
      <c r="AJ124" s="96" t="e">
        <f ca="true">+IF(AND(ISNUMBER(OFFSET('Sanitation Data'!$F$12,0,10*ROW('Sanitation Data'!F118))),'Data Summary'!CY124="Yes"),OFFSET('Sanitation Data'!$F$12,0,10*ROW('Sanitation Data'!F118)),NA())</f>
        <v>#N/A</v>
      </c>
      <c r="AK124" s="96" t="e">
        <f ca="true">+IF(AND(ISNUMBER(OFFSET('Sanitation Data'!$G$4,0,10*ROW('Sanitation Data'!G118))),'Data Summary'!CZ124="Yes"),100-OFFSET('Sanitation Data'!$G$4,0,10*ROW('Sanitation Data'!G118)),NA())</f>
        <v>#N/A</v>
      </c>
      <c r="AL124" s="96" t="e">
        <f ca="true">+IF(AND(ISNUMBER(OFFSET('Sanitation Data'!$G$6,0,10*ROW('Sanitation Data'!G118))),'Data Summary'!DA124="Yes"),OFFSET('Sanitation Data'!$G$6,0,10*ROW('Sanitation Data'!G118)),NA())</f>
        <v>#N/A</v>
      </c>
      <c r="AM124" s="96" t="e">
        <f ca="true">+IF(AND(ISNUMBER(OFFSET('Sanitation Data'!$G$10,0,10*ROW('Sanitation Data'!G118))),'Data Summary'!DB124="Yes"),OFFSET('Sanitation Data'!$G$10,0,10*ROW('Sanitation Data'!G118)),NA())</f>
        <v>#N/A</v>
      </c>
      <c r="AN124" s="96" t="e">
        <f ca="true">+IF(AND(ISNUMBER(OFFSET('Sanitation Data'!$G$11,0,10*ROW('Sanitation Data'!G118))),'Data Summary'!DC124="Yes"),OFFSET('Sanitation Data'!$G$11,0,10*ROW('Sanitation Data'!G118)),NA())</f>
        <v>#N/A</v>
      </c>
      <c r="AO124" s="96" t="e">
        <f ca="true">+IF(AND(ISNUMBER(OFFSET('Sanitation Data'!$G$12,0,10*ROW('Sanitation Data'!G118))),'Data Summary'!DD124="Yes"),OFFSET('Sanitation Data'!$G$12,0,10*ROW('Sanitation Data'!G118)),NA())</f>
        <v>#N/A</v>
      </c>
      <c r="AP124" s="96" t="e">
        <f ca="true">+IF(AND(ISNUMBER(OFFSET('Sanitation Data'!$H$4,0,10*ROW('Sanitation Data'!H118))),'Data Summary'!DE124="Yes"),100-OFFSET('Sanitation Data'!$H$4,0,10*ROW('Sanitation Data'!H118)),NA())</f>
        <v>#N/A</v>
      </c>
      <c r="AQ124" s="96" t="e">
        <f ca="true">+IF(AND(ISNUMBER(OFFSET('Sanitation Data'!$H$6,0,10*ROW('Sanitation Data'!H118))),'Data Summary'!DF124="Yes"),OFFSET('Sanitation Data'!$H$6,0,10*ROW('Sanitation Data'!H118)),NA())</f>
        <v>#N/A</v>
      </c>
      <c r="AR124" s="96" t="e">
        <f ca="true">+IF(AND(ISNUMBER(OFFSET('Sanitation Data'!$H$10,0,10*ROW('Sanitation Data'!H118))),'Data Summary'!DG124="Yes"),OFFSET('Sanitation Data'!$H$10,0,10*ROW('Sanitation Data'!H118)),NA())</f>
        <v>#N/A</v>
      </c>
      <c r="AS124" s="96" t="e">
        <f ca="true">+IF(AND(ISNUMBER(OFFSET('Sanitation Data'!$H$11,0,10*ROW('Sanitation Data'!H118))),'Data Summary'!DH124="Yes"),OFFSET('Sanitation Data'!$H$11,0,10*ROW('Sanitation Data'!H118)),NA())</f>
        <v>#N/A</v>
      </c>
      <c r="AT124" s="96" t="e">
        <f ca="true">+IF(AND(ISNUMBER(OFFSET('Sanitation Data'!$H$12,0,10*ROW('Sanitation Data'!H118))),'Data Summary'!DI124="Yes"),OFFSET('Sanitation Data'!$H$12,0,10*ROW('Sanitation Data'!H118)),NA())</f>
        <v>#N/A</v>
      </c>
      <c r="AU124" s="96" t="e">
        <f ca="true">+IF(AND(ISNUMBER(OFFSET('Sanitation Data'!$I$4,0,10*ROW('Sanitation Data'!I118))),'Data Summary'!DJ124="Yes"),100-OFFSET('Sanitation Data'!$I$4,0,10*ROW('Sanitation Data'!I118)),NA())</f>
        <v>#N/A</v>
      </c>
      <c r="AV124" s="96" t="e">
        <f ca="true">+IF(AND(ISNUMBER(OFFSET('Sanitation Data'!$I$6,0,10*ROW('Sanitation Data'!I118))),'Data Summary'!DK124="Yes"),OFFSET('Sanitation Data'!$I$6,0,10*ROW('Sanitation Data'!I118)),NA())</f>
        <v>#N/A</v>
      </c>
      <c r="AW124" s="96" t="e">
        <f ca="true">+IF(AND(ISNUMBER(OFFSET('Sanitation Data'!$I$10,0,10*ROW('Sanitation Data'!I118))),'Data Summary'!DL124="Yes"),OFFSET('Sanitation Data'!$I$10,0,10*ROW('Sanitation Data'!I118)),NA())</f>
        <v>#N/A</v>
      </c>
      <c r="AX124" s="96" t="e">
        <f ca="true">+IF(AND(ISNUMBER(OFFSET('Sanitation Data'!$I$11,0,10*ROW('Sanitation Data'!I118))),'Data Summary'!DM124="Yes"),OFFSET('Sanitation Data'!$I$11,0,10*ROW('Sanitation Data'!I118)),NA())</f>
        <v>#N/A</v>
      </c>
      <c r="AY124" s="96" t="e">
        <f ca="true">+IF(AND(ISNUMBER(OFFSET('Sanitation Data'!$I$12,0,10*ROW('Sanitation Data'!I118))),'Data Summary'!DN124="Yes"),OFFSET('Sanitation Data'!$I$12,0,10*ROW('Sanitation Data'!I118)),NA())</f>
        <v>#N/A</v>
      </c>
      <c r="AZ124" s="97" t="e">
        <f ca="true">+IF(AND(ISNUMBER(OFFSET('Hygiene Data'!$D$5,0,10*ROW('Hygiene Data'!D118))),'Data Summary'!DO124="Yes"),OFFSET('Hygiene Data'!$D$5,0,10*ROW('Hygiene Data'!D118)),NA())</f>
        <v>#N/A</v>
      </c>
      <c r="BA124" s="97" t="e">
        <f ca="true">+IF(AND(ISNUMBER(OFFSET('Hygiene Data'!$D$7,0,10*ROW('Hygiene Data'!D118))),'Data Summary'!DP124="Yes"),OFFSET('Hygiene Data'!$D$7,0,10*ROW('Hygiene Data'!D118)),NA())</f>
        <v>#N/A</v>
      </c>
      <c r="BB124" s="97" t="e">
        <f ca="true">+IF(AND(ISNUMBER(OFFSET('Hygiene Data'!$D$9,0,10*ROW('Hygiene Data'!D118))),'Data Summary'!DQ124="Yes"),OFFSET('Hygiene Data'!$D$9,0,10*ROW('Hygiene Data'!D118)),NA())</f>
        <v>#N/A</v>
      </c>
      <c r="BC124" s="97" t="e">
        <f ca="true">+IF(AND(ISNUMBER(OFFSET('Hygiene Data'!$E$5,0,10*ROW('Hygiene Data'!E118))),'Data Summary'!DR124="Yes"),OFFSET('Hygiene Data'!$E$5,0,10*ROW('Hygiene Data'!E118)),NA())</f>
        <v>#N/A</v>
      </c>
      <c r="BD124" s="97" t="e">
        <f ca="true">+IF(AND(ISNUMBER(OFFSET('Hygiene Data'!$E$7,0,10*ROW('Hygiene Data'!E118))),'Data Summary'!DS124="Yes"),OFFSET('Hygiene Data'!$E$7,0,10*ROW('Hygiene Data'!E118)),NA())</f>
        <v>#N/A</v>
      </c>
      <c r="BE124" s="97" t="e">
        <f ca="true">+IF(AND(ISNUMBER(OFFSET('Hygiene Data'!$E$9,0,10*ROW('Hygiene Data'!E118))),'Data Summary'!DT124="Yes"),OFFSET('Hygiene Data'!$E$9,0,10*ROW('Hygiene Data'!E118)),NA())</f>
        <v>#N/A</v>
      </c>
      <c r="BF124" s="97" t="e">
        <f ca="true">+IF(AND(ISNUMBER(OFFSET('Hygiene Data'!$F$5,0,10*ROW('Hygiene Data'!F118))),'Data Summary'!DU124="Yes"),OFFSET('Hygiene Data'!$F$5,0,10*ROW('Hygiene Data'!F118)),NA())</f>
        <v>#N/A</v>
      </c>
      <c r="BG124" s="97" t="e">
        <f ca="true">+IF(AND(ISNUMBER(OFFSET('Hygiene Data'!$F$7,0,10*ROW('Hygiene Data'!F118))),'Data Summary'!DV124="Yes"),OFFSET('Hygiene Data'!$F$7,0,10*ROW('Hygiene Data'!F118)),NA())</f>
        <v>#N/A</v>
      </c>
      <c r="BH124" s="97" t="e">
        <f ca="true">+IF(AND(ISNUMBER(OFFSET('Hygiene Data'!$F$9,0,10*ROW('Hygiene Data'!F118))),'Data Summary'!DW124="Yes"),OFFSET('Hygiene Data'!$F$9,0,10*ROW('Hygiene Data'!F118)),NA())</f>
        <v>#N/A</v>
      </c>
      <c r="BI124" s="97" t="e">
        <f ca="true">+IF(AND(ISNUMBER(OFFSET('Hygiene Data'!$G$5,0,10*ROW('Hygiene Data'!G118))),'Data Summary'!DX124="Yes"),OFFSET('Hygiene Data'!$G$5,0,10*ROW('Hygiene Data'!G118)),NA())</f>
        <v>#N/A</v>
      </c>
      <c r="BJ124" s="97" t="e">
        <f ca="true">+IF(AND(ISNUMBER(OFFSET('Hygiene Data'!$G$7,0,10*ROW('Hygiene Data'!G118))),'Data Summary'!DY124="Yes"),OFFSET('Hygiene Data'!$G$7,0,10*ROW('Hygiene Data'!G118)),NA())</f>
        <v>#N/A</v>
      </c>
      <c r="BK124" s="97" t="e">
        <f ca="true">+IF(AND(ISNUMBER(OFFSET('Hygiene Data'!$G$9,0,10*ROW('Hygiene Data'!G118))),'Data Summary'!DZ124="Yes"),OFFSET('Hygiene Data'!$G$9,0,10*ROW('Hygiene Data'!G118)),NA())</f>
        <v>#N/A</v>
      </c>
      <c r="BL124" s="97" t="e">
        <f ca="true">+IF(AND(ISNUMBER(OFFSET('Hygiene Data'!$H$5,0,10*ROW('Hygiene Data'!H118))),'Data Summary'!EA124="Yes"),OFFSET('Hygiene Data'!$H$5,0,10*ROW('Hygiene Data'!H118)),NA())</f>
        <v>#N/A</v>
      </c>
      <c r="BM124" s="97" t="e">
        <f ca="true">+IF(AND(ISNUMBER(OFFSET('Hygiene Data'!$H$7,0,10*ROW('Hygiene Data'!H118))),'Data Summary'!EB124="Yes"),OFFSET('Hygiene Data'!$H$7,0,10*ROW('Hygiene Data'!H118)),NA())</f>
        <v>#N/A</v>
      </c>
      <c r="BN124" s="97" t="e">
        <f ca="true">+IF(AND(ISNUMBER(OFFSET('Hygiene Data'!$H$9,0,10*ROW('Hygiene Data'!H118))),'Data Summary'!EC124="Yes"),OFFSET('Hygiene Data'!$H$9,0,10*ROW('Hygiene Data'!H118)),NA())</f>
        <v>#N/A</v>
      </c>
      <c r="BO124" s="97" t="e">
        <f ca="true">+IF(AND(ISNUMBER(OFFSET('Hygiene Data'!$I$5,0,10*ROW('Hygiene Data'!I118))),'Data Summary'!ED124="Yes"),OFFSET('Hygiene Data'!$I$5,0,10*ROW('Hygiene Data'!I118)),NA())</f>
        <v>#N/A</v>
      </c>
      <c r="BP124" s="97" t="e">
        <f ca="true">+IF(AND(ISNUMBER(OFFSET('Hygiene Data'!$I$7,0,10*ROW('Hygiene Data'!I118))),'Data Summary'!EE124="Yes"),OFFSET('Hygiene Data'!$I$7,0,10*ROW('Hygiene Data'!I118)),NA())</f>
        <v>#N/A</v>
      </c>
      <c r="BQ124" s="97"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6" t="str">
        <f ca="true">+IF(ISTEXT('Data Summary'!B125),'Data Summary'!B125,"")</f>
        <v/>
      </c>
      <c r="C125" s="330" t="e">
        <f ca="true">+VALUE('Data Summary'!C125)</f>
        <v>#VALUE!</v>
      </c>
      <c r="D125" s="95" t="e">
        <f ca="true">+IF(AND(ISNUMBER(OFFSET('Water Data'!$D$4,0,10*ROW('Water Data'!D119))),'Data Summary'!BS125="Yes"),100-OFFSET('Water Data'!$D$4,0,10*ROW('Water Data'!D119)),NA())</f>
        <v>#N/A</v>
      </c>
      <c r="E125" s="95" t="e">
        <f ca="true">+IF(AND(ISNUMBER(OFFSET('Water Data'!$D$6,0,10*ROW('Water Data'!D119))),'Data Summary'!BT125="Yes"),OFFSET('Water Data'!$D$6,0,10*ROW('Water Data'!D119)),NA())</f>
        <v>#N/A</v>
      </c>
      <c r="F125" s="95" t="e">
        <f ca="true">+IF(AND(ISNUMBER(OFFSET('Water Data'!$D$9,0,10*ROW('Water Data'!D119))),'Data Summary'!BU125="Yes"),OFFSET('Water Data'!$D$9,0,10*ROW('Water Data'!D119)),NA())</f>
        <v>#N/A</v>
      </c>
      <c r="G125" s="95" t="e">
        <f ca="true">+IF(AND(ISNUMBER(OFFSET('Water Data'!$E$4,0,10*ROW('Water Data'!E119))),'Data Summary'!BV125="Yes"),100-OFFSET('Water Data'!$E$4,0,10*ROW('Water Data'!E119)),NA())</f>
        <v>#N/A</v>
      </c>
      <c r="H125" s="95" t="e">
        <f ca="true">+IF(AND(ISNUMBER(OFFSET('Water Data'!$E$6,0,10*ROW('Water Data'!E119))),'Data Summary'!BW125="Yes"),OFFSET('Water Data'!$E$6,0,10*ROW('Water Data'!E119)),NA())</f>
        <v>#N/A</v>
      </c>
      <c r="I125" s="95" t="e">
        <f ca="true">+IF(AND(ISNUMBER(OFFSET('Water Data'!$E$9,0,10*ROW('Water Data'!E119))),'Data Summary'!BX125="Yes"),OFFSET('Water Data'!$E$9,0,10*ROW('Water Data'!E119)),NA())</f>
        <v>#N/A</v>
      </c>
      <c r="J125" s="95" t="e">
        <f ca="true">+IF(AND(ISNUMBER(OFFSET('Water Data'!$F$4,0,10*ROW('Water Data'!F119))),'Data Summary'!BY125="Yes"),100-OFFSET('Water Data'!$F$4,0,10*ROW('Water Data'!F119)),NA())</f>
        <v>#N/A</v>
      </c>
      <c r="K125" s="95" t="e">
        <f ca="true">+IF(AND(ISNUMBER(OFFSET('Water Data'!$F$6,0,10*ROW('Water Data'!F119))),'Data Summary'!BZ125="Yes"),OFFSET('Water Data'!$F$6,0,10*ROW('Water Data'!F119)),NA())</f>
        <v>#N/A</v>
      </c>
      <c r="L125" s="95" t="e">
        <f ca="true">+IF(AND(ISNUMBER(OFFSET('Water Data'!$F$9,0,10*ROW('Water Data'!F119))),'Data Summary'!CA125="Yes"),OFFSET('Water Data'!$F$9,0,10*ROW('Water Data'!F119)),NA())</f>
        <v>#N/A</v>
      </c>
      <c r="M125" s="95" t="e">
        <f ca="true">+IF(AND(ISNUMBER(OFFSET('Water Data'!$G$4,0,10*ROW('Water Data'!G119))),'Data Summary'!CB125="Yes"),100-OFFSET('Water Data'!$G$4,0,10*ROW('Water Data'!G119)),NA())</f>
        <v>#N/A</v>
      </c>
      <c r="N125" s="95" t="e">
        <f ca="true">+IF(AND(ISNUMBER(OFFSET('Water Data'!$G$6,0,10*ROW('Water Data'!G119))),'Data Summary'!CC125="Yes"),OFFSET('Water Data'!$G$6,0,10*ROW('Water Data'!G119)),NA())</f>
        <v>#N/A</v>
      </c>
      <c r="O125" s="95" t="e">
        <f ca="true">+IF(AND(ISNUMBER(OFFSET('Water Data'!$G$9,0,10*ROW('Water Data'!G119))),'Data Summary'!CD125="Yes"),OFFSET('Water Data'!$G$9,0,10*ROW('Water Data'!G119)),NA())</f>
        <v>#N/A</v>
      </c>
      <c r="P125" s="95" t="e">
        <f ca="true">+IF(AND(ISNUMBER(OFFSET('Water Data'!$H$4,0,10*ROW('Water Data'!H119))),'Data Summary'!CE125="Yes"),100-OFFSET('Water Data'!$H$4,0,10*ROW('Water Data'!H119)),NA())</f>
        <v>#N/A</v>
      </c>
      <c r="Q125" s="95" t="e">
        <f ca="true">+IF(AND(ISNUMBER(OFFSET('Water Data'!$H$6,0,10*ROW('Water Data'!H119))),'Data Summary'!CF125="Yes"),OFFSET('Water Data'!$H$6,0,10*ROW('Water Data'!H119)),NA())</f>
        <v>#N/A</v>
      </c>
      <c r="R125" s="95" t="e">
        <f ca="true">+IF(AND(ISNUMBER(OFFSET('Water Data'!$H$9,0,10*ROW('Water Data'!H119))),'Data Summary'!CG125="Yes"),OFFSET('Water Data'!$H$9,0,10*ROW('Water Data'!H119)),NA())</f>
        <v>#N/A</v>
      </c>
      <c r="S125" s="95" t="e">
        <f ca="true">+IF(AND(ISNUMBER(OFFSET('Water Data'!$I$4,0,10*ROW('Water Data'!I119))),'Data Summary'!CH125="Yes"),100-OFFSET('Water Data'!$I$4,0,10*ROW('Water Data'!I119)),NA())</f>
        <v>#N/A</v>
      </c>
      <c r="T125" s="95" t="e">
        <f ca="true">+IF(AND(ISNUMBER(OFFSET('Water Data'!$I$6,0,10*ROW('Water Data'!I119))),'Data Summary'!CI125="Yes"),OFFSET('Water Data'!$I$6,0,10*ROW('Water Data'!I119)),NA())</f>
        <v>#N/A</v>
      </c>
      <c r="U125" s="95" t="e">
        <f ca="true">+IF(AND(ISNUMBER(OFFSET('Water Data'!$I$9,0,10*ROW('Water Data'!I119))),'Data Summary'!CJ125="Yes"),OFFSET('Water Data'!$I$9,0,10*ROW('Water Data'!I119)),NA())</f>
        <v>#N/A</v>
      </c>
      <c r="V125" s="96" t="e">
        <f ca="true">+IF(AND(ISNUMBER(OFFSET('Sanitation Data'!$D$4,0,10*ROW('Sanitation Data'!D119))),'Data Summary'!CK125="Yes"),100-OFFSET('Sanitation Data'!$D$4,0,10*ROW('Sanitation Data'!D119)),NA())</f>
        <v>#N/A</v>
      </c>
      <c r="W125" s="96" t="e">
        <f ca="true">+IF(AND(ISNUMBER(OFFSET('Sanitation Data'!$D$6,0,10*ROW('Sanitation Data'!D119))),'Data Summary'!CL125="Yes"),OFFSET('Sanitation Data'!$D$6,0,10*ROW('Sanitation Data'!D119)),NA())</f>
        <v>#N/A</v>
      </c>
      <c r="X125" s="96" t="e">
        <f ca="true">+IF(AND(ISNUMBER(OFFSET('Sanitation Data'!$D$10,0,10*ROW('Sanitation Data'!D119))),'Data Summary'!CM125="Yes"),OFFSET('Sanitation Data'!$D$10,0,10*ROW('Sanitation Data'!D119)),NA())</f>
        <v>#N/A</v>
      </c>
      <c r="Y125" s="96" t="e">
        <f ca="true">+IF(AND(ISNUMBER(OFFSET('Sanitation Data'!$D$11,0,10*ROW('Sanitation Data'!D119))),'Data Summary'!CN125="Yes"),OFFSET('Sanitation Data'!$D$11,0,10*ROW('Sanitation Data'!D119)),NA())</f>
        <v>#N/A</v>
      </c>
      <c r="Z125" s="96" t="e">
        <f ca="true">+IF(AND(ISNUMBER(OFFSET('Sanitation Data'!$D$12,0,10*ROW('Sanitation Data'!D119))),'Data Summary'!CO125="Yes"),OFFSET('Sanitation Data'!$D$12,0,10*ROW('Sanitation Data'!D119)),NA())</f>
        <v>#N/A</v>
      </c>
      <c r="AA125" s="96" t="e">
        <f ca="true">+IF(AND(ISNUMBER(OFFSET('Sanitation Data'!$E$4,0,10*ROW('Sanitation Data'!E119))),'Data Summary'!CP125="Yes"),100-OFFSET('Sanitation Data'!$E$4,0,10*ROW('Sanitation Data'!E119)),NA())</f>
        <v>#N/A</v>
      </c>
      <c r="AB125" s="96" t="e">
        <f ca="true">+IF(AND(ISNUMBER(OFFSET('Sanitation Data'!$E$6,0,10*ROW('Sanitation Data'!E119))),'Data Summary'!CQ125="Yes"),OFFSET('Sanitation Data'!$E$6,0,10*ROW('Sanitation Data'!E119)),NA())</f>
        <v>#N/A</v>
      </c>
      <c r="AC125" s="96" t="e">
        <f ca="true">+IF(AND(ISNUMBER(OFFSET('Sanitation Data'!$E$10,0,10*ROW('Sanitation Data'!E119))),'Data Summary'!CR125="Yes"),OFFSET('Sanitation Data'!$E$10,0,10*ROW('Sanitation Data'!E119)),NA())</f>
        <v>#N/A</v>
      </c>
      <c r="AD125" s="96" t="e">
        <f ca="true">+IF(AND(ISNUMBER(OFFSET('Sanitation Data'!$E$11,0,10*ROW('Sanitation Data'!E119))),'Data Summary'!CS125="Yes"),OFFSET('Sanitation Data'!$E$11,0,10*ROW('Sanitation Data'!E119)),NA())</f>
        <v>#N/A</v>
      </c>
      <c r="AE125" s="96" t="e">
        <f ca="true">+IF(AND(ISNUMBER(OFFSET('Sanitation Data'!$E$12,0,10*ROW('Sanitation Data'!E119))),'Data Summary'!CT125="Yes"),OFFSET('Sanitation Data'!$E$12,0,10*ROW('Sanitation Data'!E119)),NA())</f>
        <v>#N/A</v>
      </c>
      <c r="AF125" s="96" t="e">
        <f ca="true">+IF(AND(ISNUMBER(OFFSET('Sanitation Data'!$F$4,0,10*ROW('Sanitation Data'!F119))),'Data Summary'!CU125="Yes"),100-OFFSET('Sanitation Data'!$F$4,0,10*ROW('Sanitation Data'!F119)),NA())</f>
        <v>#N/A</v>
      </c>
      <c r="AG125" s="96" t="e">
        <f ca="true">+IF(AND(ISNUMBER(OFFSET('Sanitation Data'!$F$6,0,10*ROW('Sanitation Data'!F119))),'Data Summary'!CV125="Yes"),OFFSET('Sanitation Data'!$F$6,0,10*ROW('Sanitation Data'!F119)),NA())</f>
        <v>#N/A</v>
      </c>
      <c r="AH125" s="96" t="e">
        <f ca="true">+IF(AND(ISNUMBER(OFFSET('Sanitation Data'!$F$10,0,10*ROW('Sanitation Data'!F119))),'Data Summary'!CW125="Yes"),OFFSET('Sanitation Data'!$F$10,0,10*ROW('Sanitation Data'!F119)),NA())</f>
        <v>#N/A</v>
      </c>
      <c r="AI125" s="96" t="e">
        <f ca="true">+IF(AND(ISNUMBER(OFFSET('Sanitation Data'!$F$11,0,10*ROW('Sanitation Data'!F119))),'Data Summary'!CX125="Yes"),OFFSET('Sanitation Data'!$F$11,0,10*ROW('Sanitation Data'!F119)),NA())</f>
        <v>#N/A</v>
      </c>
      <c r="AJ125" s="96" t="e">
        <f ca="true">+IF(AND(ISNUMBER(OFFSET('Sanitation Data'!$F$12,0,10*ROW('Sanitation Data'!F119))),'Data Summary'!CY125="Yes"),OFFSET('Sanitation Data'!$F$12,0,10*ROW('Sanitation Data'!F119)),NA())</f>
        <v>#N/A</v>
      </c>
      <c r="AK125" s="96" t="e">
        <f ca="true">+IF(AND(ISNUMBER(OFFSET('Sanitation Data'!$G$4,0,10*ROW('Sanitation Data'!G119))),'Data Summary'!CZ125="Yes"),100-OFFSET('Sanitation Data'!$G$4,0,10*ROW('Sanitation Data'!G119)),NA())</f>
        <v>#N/A</v>
      </c>
      <c r="AL125" s="96" t="e">
        <f ca="true">+IF(AND(ISNUMBER(OFFSET('Sanitation Data'!$G$6,0,10*ROW('Sanitation Data'!G119))),'Data Summary'!DA125="Yes"),OFFSET('Sanitation Data'!$G$6,0,10*ROW('Sanitation Data'!G119)),NA())</f>
        <v>#N/A</v>
      </c>
      <c r="AM125" s="96" t="e">
        <f ca="true">+IF(AND(ISNUMBER(OFFSET('Sanitation Data'!$G$10,0,10*ROW('Sanitation Data'!G119))),'Data Summary'!DB125="Yes"),OFFSET('Sanitation Data'!$G$10,0,10*ROW('Sanitation Data'!G119)),NA())</f>
        <v>#N/A</v>
      </c>
      <c r="AN125" s="96" t="e">
        <f ca="true">+IF(AND(ISNUMBER(OFFSET('Sanitation Data'!$G$11,0,10*ROW('Sanitation Data'!G119))),'Data Summary'!DC125="Yes"),OFFSET('Sanitation Data'!$G$11,0,10*ROW('Sanitation Data'!G119)),NA())</f>
        <v>#N/A</v>
      </c>
      <c r="AO125" s="96" t="e">
        <f ca="true">+IF(AND(ISNUMBER(OFFSET('Sanitation Data'!$G$12,0,10*ROW('Sanitation Data'!G119))),'Data Summary'!DD125="Yes"),OFFSET('Sanitation Data'!$G$12,0,10*ROW('Sanitation Data'!G119)),NA())</f>
        <v>#N/A</v>
      </c>
      <c r="AP125" s="96" t="e">
        <f ca="true">+IF(AND(ISNUMBER(OFFSET('Sanitation Data'!$H$4,0,10*ROW('Sanitation Data'!H119))),'Data Summary'!DE125="Yes"),100-OFFSET('Sanitation Data'!$H$4,0,10*ROW('Sanitation Data'!H119)),NA())</f>
        <v>#N/A</v>
      </c>
      <c r="AQ125" s="96" t="e">
        <f ca="true">+IF(AND(ISNUMBER(OFFSET('Sanitation Data'!$H$6,0,10*ROW('Sanitation Data'!H119))),'Data Summary'!DF125="Yes"),OFFSET('Sanitation Data'!$H$6,0,10*ROW('Sanitation Data'!H119)),NA())</f>
        <v>#N/A</v>
      </c>
      <c r="AR125" s="96" t="e">
        <f ca="true">+IF(AND(ISNUMBER(OFFSET('Sanitation Data'!$H$10,0,10*ROW('Sanitation Data'!H119))),'Data Summary'!DG125="Yes"),OFFSET('Sanitation Data'!$H$10,0,10*ROW('Sanitation Data'!H119)),NA())</f>
        <v>#N/A</v>
      </c>
      <c r="AS125" s="96" t="e">
        <f ca="true">+IF(AND(ISNUMBER(OFFSET('Sanitation Data'!$H$11,0,10*ROW('Sanitation Data'!H119))),'Data Summary'!DH125="Yes"),OFFSET('Sanitation Data'!$H$11,0,10*ROW('Sanitation Data'!H119)),NA())</f>
        <v>#N/A</v>
      </c>
      <c r="AT125" s="96" t="e">
        <f ca="true">+IF(AND(ISNUMBER(OFFSET('Sanitation Data'!$H$12,0,10*ROW('Sanitation Data'!H119))),'Data Summary'!DI125="Yes"),OFFSET('Sanitation Data'!$H$12,0,10*ROW('Sanitation Data'!H119)),NA())</f>
        <v>#N/A</v>
      </c>
      <c r="AU125" s="96" t="e">
        <f ca="true">+IF(AND(ISNUMBER(OFFSET('Sanitation Data'!$I$4,0,10*ROW('Sanitation Data'!I119))),'Data Summary'!DJ125="Yes"),100-OFFSET('Sanitation Data'!$I$4,0,10*ROW('Sanitation Data'!I119)),NA())</f>
        <v>#N/A</v>
      </c>
      <c r="AV125" s="96" t="e">
        <f ca="true">+IF(AND(ISNUMBER(OFFSET('Sanitation Data'!$I$6,0,10*ROW('Sanitation Data'!I119))),'Data Summary'!DK125="Yes"),OFFSET('Sanitation Data'!$I$6,0,10*ROW('Sanitation Data'!I119)),NA())</f>
        <v>#N/A</v>
      </c>
      <c r="AW125" s="96" t="e">
        <f ca="true">+IF(AND(ISNUMBER(OFFSET('Sanitation Data'!$I$10,0,10*ROW('Sanitation Data'!I119))),'Data Summary'!DL125="Yes"),OFFSET('Sanitation Data'!$I$10,0,10*ROW('Sanitation Data'!I119)),NA())</f>
        <v>#N/A</v>
      </c>
      <c r="AX125" s="96" t="e">
        <f ca="true">+IF(AND(ISNUMBER(OFFSET('Sanitation Data'!$I$11,0,10*ROW('Sanitation Data'!I119))),'Data Summary'!DM125="Yes"),OFFSET('Sanitation Data'!$I$11,0,10*ROW('Sanitation Data'!I119)),NA())</f>
        <v>#N/A</v>
      </c>
      <c r="AY125" s="96" t="e">
        <f ca="true">+IF(AND(ISNUMBER(OFFSET('Sanitation Data'!$I$12,0,10*ROW('Sanitation Data'!I119))),'Data Summary'!DN125="Yes"),OFFSET('Sanitation Data'!$I$12,0,10*ROW('Sanitation Data'!I119)),NA())</f>
        <v>#N/A</v>
      </c>
      <c r="AZ125" s="97" t="e">
        <f ca="true">+IF(AND(ISNUMBER(OFFSET('Hygiene Data'!$D$5,0,10*ROW('Hygiene Data'!D119))),'Data Summary'!DO125="Yes"),OFFSET('Hygiene Data'!$D$5,0,10*ROW('Hygiene Data'!D119)),NA())</f>
        <v>#N/A</v>
      </c>
      <c r="BA125" s="97" t="e">
        <f ca="true">+IF(AND(ISNUMBER(OFFSET('Hygiene Data'!$D$7,0,10*ROW('Hygiene Data'!D119))),'Data Summary'!DP125="Yes"),OFFSET('Hygiene Data'!$D$7,0,10*ROW('Hygiene Data'!D119)),NA())</f>
        <v>#N/A</v>
      </c>
      <c r="BB125" s="97" t="e">
        <f ca="true">+IF(AND(ISNUMBER(OFFSET('Hygiene Data'!$D$9,0,10*ROW('Hygiene Data'!D119))),'Data Summary'!DQ125="Yes"),OFFSET('Hygiene Data'!$D$9,0,10*ROW('Hygiene Data'!D119)),NA())</f>
        <v>#N/A</v>
      </c>
      <c r="BC125" s="97" t="e">
        <f ca="true">+IF(AND(ISNUMBER(OFFSET('Hygiene Data'!$E$5,0,10*ROW('Hygiene Data'!E119))),'Data Summary'!DR125="Yes"),OFFSET('Hygiene Data'!$E$5,0,10*ROW('Hygiene Data'!E119)),NA())</f>
        <v>#N/A</v>
      </c>
      <c r="BD125" s="97" t="e">
        <f ca="true">+IF(AND(ISNUMBER(OFFSET('Hygiene Data'!$E$7,0,10*ROW('Hygiene Data'!E119))),'Data Summary'!DS125="Yes"),OFFSET('Hygiene Data'!$E$7,0,10*ROW('Hygiene Data'!E119)),NA())</f>
        <v>#N/A</v>
      </c>
      <c r="BE125" s="97" t="e">
        <f ca="true">+IF(AND(ISNUMBER(OFFSET('Hygiene Data'!$E$9,0,10*ROW('Hygiene Data'!E119))),'Data Summary'!DT125="Yes"),OFFSET('Hygiene Data'!$E$9,0,10*ROW('Hygiene Data'!E119)),NA())</f>
        <v>#N/A</v>
      </c>
      <c r="BF125" s="97" t="e">
        <f ca="true">+IF(AND(ISNUMBER(OFFSET('Hygiene Data'!$F$5,0,10*ROW('Hygiene Data'!F119))),'Data Summary'!DU125="Yes"),OFFSET('Hygiene Data'!$F$5,0,10*ROW('Hygiene Data'!F119)),NA())</f>
        <v>#N/A</v>
      </c>
      <c r="BG125" s="97" t="e">
        <f ca="true">+IF(AND(ISNUMBER(OFFSET('Hygiene Data'!$F$7,0,10*ROW('Hygiene Data'!F119))),'Data Summary'!DV125="Yes"),OFFSET('Hygiene Data'!$F$7,0,10*ROW('Hygiene Data'!F119)),NA())</f>
        <v>#N/A</v>
      </c>
      <c r="BH125" s="97" t="e">
        <f ca="true">+IF(AND(ISNUMBER(OFFSET('Hygiene Data'!$F$9,0,10*ROW('Hygiene Data'!F119))),'Data Summary'!DW125="Yes"),OFFSET('Hygiene Data'!$F$9,0,10*ROW('Hygiene Data'!F119)),NA())</f>
        <v>#N/A</v>
      </c>
      <c r="BI125" s="97" t="e">
        <f ca="true">+IF(AND(ISNUMBER(OFFSET('Hygiene Data'!$G$5,0,10*ROW('Hygiene Data'!G119))),'Data Summary'!DX125="Yes"),OFFSET('Hygiene Data'!$G$5,0,10*ROW('Hygiene Data'!G119)),NA())</f>
        <v>#N/A</v>
      </c>
      <c r="BJ125" s="97" t="e">
        <f ca="true">+IF(AND(ISNUMBER(OFFSET('Hygiene Data'!$G$7,0,10*ROW('Hygiene Data'!G119))),'Data Summary'!DY125="Yes"),OFFSET('Hygiene Data'!$G$7,0,10*ROW('Hygiene Data'!G119)),NA())</f>
        <v>#N/A</v>
      </c>
      <c r="BK125" s="97" t="e">
        <f ca="true">+IF(AND(ISNUMBER(OFFSET('Hygiene Data'!$G$9,0,10*ROW('Hygiene Data'!G119))),'Data Summary'!DZ125="Yes"),OFFSET('Hygiene Data'!$G$9,0,10*ROW('Hygiene Data'!G119)),NA())</f>
        <v>#N/A</v>
      </c>
      <c r="BL125" s="97" t="e">
        <f ca="true">+IF(AND(ISNUMBER(OFFSET('Hygiene Data'!$H$5,0,10*ROW('Hygiene Data'!H119))),'Data Summary'!EA125="Yes"),OFFSET('Hygiene Data'!$H$5,0,10*ROW('Hygiene Data'!H119)),NA())</f>
        <v>#N/A</v>
      </c>
      <c r="BM125" s="97" t="e">
        <f ca="true">+IF(AND(ISNUMBER(OFFSET('Hygiene Data'!$H$7,0,10*ROW('Hygiene Data'!H119))),'Data Summary'!EB125="Yes"),OFFSET('Hygiene Data'!$H$7,0,10*ROW('Hygiene Data'!H119)),NA())</f>
        <v>#N/A</v>
      </c>
      <c r="BN125" s="97" t="e">
        <f ca="true">+IF(AND(ISNUMBER(OFFSET('Hygiene Data'!$H$9,0,10*ROW('Hygiene Data'!H119))),'Data Summary'!EC125="Yes"),OFFSET('Hygiene Data'!$H$9,0,10*ROW('Hygiene Data'!H119)),NA())</f>
        <v>#N/A</v>
      </c>
      <c r="BO125" s="97" t="e">
        <f ca="true">+IF(AND(ISNUMBER(OFFSET('Hygiene Data'!$I$5,0,10*ROW('Hygiene Data'!I119))),'Data Summary'!ED125="Yes"),OFFSET('Hygiene Data'!$I$5,0,10*ROW('Hygiene Data'!I119)),NA())</f>
        <v>#N/A</v>
      </c>
      <c r="BP125" s="97" t="e">
        <f ca="true">+IF(AND(ISNUMBER(OFFSET('Hygiene Data'!$I$7,0,10*ROW('Hygiene Data'!I119))),'Data Summary'!EE125="Yes"),OFFSET('Hygiene Data'!$I$7,0,10*ROW('Hygiene Data'!I119)),NA())</f>
        <v>#N/A</v>
      </c>
      <c r="BQ125" s="97"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6" t="str">
        <f ca="true">+IF(ISTEXT('Data Summary'!B126),'Data Summary'!B126,"")</f>
        <v/>
      </c>
      <c r="C126" s="330" t="e">
        <f ca="true">+VALUE('Data Summary'!C126)</f>
        <v>#VALUE!</v>
      </c>
      <c r="D126" s="95" t="e">
        <f ca="true">+IF(AND(ISNUMBER(OFFSET('Water Data'!$D$4,0,10*ROW('Water Data'!D120))),'Data Summary'!BS126="Yes"),100-OFFSET('Water Data'!$D$4,0,10*ROW('Water Data'!D120)),NA())</f>
        <v>#N/A</v>
      </c>
      <c r="E126" s="95" t="e">
        <f ca="true">+IF(AND(ISNUMBER(OFFSET('Water Data'!$D$6,0,10*ROW('Water Data'!D120))),'Data Summary'!BT126="Yes"),OFFSET('Water Data'!$D$6,0,10*ROW('Water Data'!D120)),NA())</f>
        <v>#N/A</v>
      </c>
      <c r="F126" s="95" t="e">
        <f ca="true">+IF(AND(ISNUMBER(OFFSET('Water Data'!$D$9,0,10*ROW('Water Data'!D120))),'Data Summary'!BU126="Yes"),OFFSET('Water Data'!$D$9,0,10*ROW('Water Data'!D120)),NA())</f>
        <v>#N/A</v>
      </c>
      <c r="G126" s="95" t="e">
        <f ca="true">+IF(AND(ISNUMBER(OFFSET('Water Data'!$E$4,0,10*ROW('Water Data'!E120))),'Data Summary'!BV126="Yes"),100-OFFSET('Water Data'!$E$4,0,10*ROW('Water Data'!E120)),NA())</f>
        <v>#N/A</v>
      </c>
      <c r="H126" s="95" t="e">
        <f ca="true">+IF(AND(ISNUMBER(OFFSET('Water Data'!$E$6,0,10*ROW('Water Data'!E120))),'Data Summary'!BW126="Yes"),OFFSET('Water Data'!$E$6,0,10*ROW('Water Data'!E120)),NA())</f>
        <v>#N/A</v>
      </c>
      <c r="I126" s="95" t="e">
        <f ca="true">+IF(AND(ISNUMBER(OFFSET('Water Data'!$E$9,0,10*ROW('Water Data'!E120))),'Data Summary'!BX126="Yes"),OFFSET('Water Data'!$E$9,0,10*ROW('Water Data'!E120)),NA())</f>
        <v>#N/A</v>
      </c>
      <c r="J126" s="95" t="e">
        <f ca="true">+IF(AND(ISNUMBER(OFFSET('Water Data'!$F$4,0,10*ROW('Water Data'!F120))),'Data Summary'!BY126="Yes"),100-OFFSET('Water Data'!$F$4,0,10*ROW('Water Data'!F120)),NA())</f>
        <v>#N/A</v>
      </c>
      <c r="K126" s="95" t="e">
        <f ca="true">+IF(AND(ISNUMBER(OFFSET('Water Data'!$F$6,0,10*ROW('Water Data'!F120))),'Data Summary'!BZ126="Yes"),OFFSET('Water Data'!$F$6,0,10*ROW('Water Data'!F120)),NA())</f>
        <v>#N/A</v>
      </c>
      <c r="L126" s="95" t="e">
        <f ca="true">+IF(AND(ISNUMBER(OFFSET('Water Data'!$F$9,0,10*ROW('Water Data'!F120))),'Data Summary'!CA126="Yes"),OFFSET('Water Data'!$F$9,0,10*ROW('Water Data'!F120)),NA())</f>
        <v>#N/A</v>
      </c>
      <c r="M126" s="95" t="e">
        <f ca="true">+IF(AND(ISNUMBER(OFFSET('Water Data'!$G$4,0,10*ROW('Water Data'!G120))),'Data Summary'!CB126="Yes"),100-OFFSET('Water Data'!$G$4,0,10*ROW('Water Data'!G120)),NA())</f>
        <v>#N/A</v>
      </c>
      <c r="N126" s="95" t="e">
        <f ca="true">+IF(AND(ISNUMBER(OFFSET('Water Data'!$G$6,0,10*ROW('Water Data'!G120))),'Data Summary'!CC126="Yes"),OFFSET('Water Data'!$G$6,0,10*ROW('Water Data'!G120)),NA())</f>
        <v>#N/A</v>
      </c>
      <c r="O126" s="95" t="e">
        <f ca="true">+IF(AND(ISNUMBER(OFFSET('Water Data'!$G$9,0,10*ROW('Water Data'!G120))),'Data Summary'!CD126="Yes"),OFFSET('Water Data'!$G$9,0,10*ROW('Water Data'!G120)),NA())</f>
        <v>#N/A</v>
      </c>
      <c r="P126" s="95" t="e">
        <f ca="true">+IF(AND(ISNUMBER(OFFSET('Water Data'!$H$4,0,10*ROW('Water Data'!H120))),'Data Summary'!CE126="Yes"),100-OFFSET('Water Data'!$H$4,0,10*ROW('Water Data'!H120)),NA())</f>
        <v>#N/A</v>
      </c>
      <c r="Q126" s="95" t="e">
        <f ca="true">+IF(AND(ISNUMBER(OFFSET('Water Data'!$H$6,0,10*ROW('Water Data'!H120))),'Data Summary'!CF126="Yes"),OFFSET('Water Data'!$H$6,0,10*ROW('Water Data'!H120)),NA())</f>
        <v>#N/A</v>
      </c>
      <c r="R126" s="95" t="e">
        <f ca="true">+IF(AND(ISNUMBER(OFFSET('Water Data'!$H$9,0,10*ROW('Water Data'!H120))),'Data Summary'!CG126="Yes"),OFFSET('Water Data'!$H$9,0,10*ROW('Water Data'!H120)),NA())</f>
        <v>#N/A</v>
      </c>
      <c r="S126" s="95" t="e">
        <f ca="true">+IF(AND(ISNUMBER(OFFSET('Water Data'!$I$4,0,10*ROW('Water Data'!I120))),'Data Summary'!CH126="Yes"),100-OFFSET('Water Data'!$I$4,0,10*ROW('Water Data'!I120)),NA())</f>
        <v>#N/A</v>
      </c>
      <c r="T126" s="95" t="e">
        <f ca="true">+IF(AND(ISNUMBER(OFFSET('Water Data'!$I$6,0,10*ROW('Water Data'!I120))),'Data Summary'!CI126="Yes"),OFFSET('Water Data'!$I$6,0,10*ROW('Water Data'!I120)),NA())</f>
        <v>#N/A</v>
      </c>
      <c r="U126" s="95" t="e">
        <f ca="true">+IF(AND(ISNUMBER(OFFSET('Water Data'!$I$9,0,10*ROW('Water Data'!I120))),'Data Summary'!CJ126="Yes"),OFFSET('Water Data'!$I$9,0,10*ROW('Water Data'!I120)),NA())</f>
        <v>#N/A</v>
      </c>
      <c r="V126" s="96" t="e">
        <f ca="true">+IF(AND(ISNUMBER(OFFSET('Sanitation Data'!$D$4,0,10*ROW('Sanitation Data'!D120))),'Data Summary'!CK126="Yes"),100-OFFSET('Sanitation Data'!$D$4,0,10*ROW('Sanitation Data'!D120)),NA())</f>
        <v>#N/A</v>
      </c>
      <c r="W126" s="96" t="e">
        <f ca="true">+IF(AND(ISNUMBER(OFFSET('Sanitation Data'!$D$6,0,10*ROW('Sanitation Data'!D120))),'Data Summary'!CL126="Yes"),OFFSET('Sanitation Data'!$D$6,0,10*ROW('Sanitation Data'!D120)),NA())</f>
        <v>#N/A</v>
      </c>
      <c r="X126" s="96" t="e">
        <f ca="true">+IF(AND(ISNUMBER(OFFSET('Sanitation Data'!$D$10,0,10*ROW('Sanitation Data'!D120))),'Data Summary'!CM126="Yes"),OFFSET('Sanitation Data'!$D$10,0,10*ROW('Sanitation Data'!D120)),NA())</f>
        <v>#N/A</v>
      </c>
      <c r="Y126" s="96" t="e">
        <f ca="true">+IF(AND(ISNUMBER(OFFSET('Sanitation Data'!$D$11,0,10*ROW('Sanitation Data'!D120))),'Data Summary'!CN126="Yes"),OFFSET('Sanitation Data'!$D$11,0,10*ROW('Sanitation Data'!D120)),NA())</f>
        <v>#N/A</v>
      </c>
      <c r="Z126" s="96" t="e">
        <f ca="true">+IF(AND(ISNUMBER(OFFSET('Sanitation Data'!$D$12,0,10*ROW('Sanitation Data'!D120))),'Data Summary'!CO126="Yes"),OFFSET('Sanitation Data'!$D$12,0,10*ROW('Sanitation Data'!D120)),NA())</f>
        <v>#N/A</v>
      </c>
      <c r="AA126" s="96" t="e">
        <f ca="true">+IF(AND(ISNUMBER(OFFSET('Sanitation Data'!$E$4,0,10*ROW('Sanitation Data'!E120))),'Data Summary'!CP126="Yes"),100-OFFSET('Sanitation Data'!$E$4,0,10*ROW('Sanitation Data'!E120)),NA())</f>
        <v>#N/A</v>
      </c>
      <c r="AB126" s="96" t="e">
        <f ca="true">+IF(AND(ISNUMBER(OFFSET('Sanitation Data'!$E$6,0,10*ROW('Sanitation Data'!E120))),'Data Summary'!CQ126="Yes"),OFFSET('Sanitation Data'!$E$6,0,10*ROW('Sanitation Data'!E120)),NA())</f>
        <v>#N/A</v>
      </c>
      <c r="AC126" s="96" t="e">
        <f ca="true">+IF(AND(ISNUMBER(OFFSET('Sanitation Data'!$E$10,0,10*ROW('Sanitation Data'!E120))),'Data Summary'!CR126="Yes"),OFFSET('Sanitation Data'!$E$10,0,10*ROW('Sanitation Data'!E120)),NA())</f>
        <v>#N/A</v>
      </c>
      <c r="AD126" s="96" t="e">
        <f ca="true">+IF(AND(ISNUMBER(OFFSET('Sanitation Data'!$E$11,0,10*ROW('Sanitation Data'!E120))),'Data Summary'!CS126="Yes"),OFFSET('Sanitation Data'!$E$11,0,10*ROW('Sanitation Data'!E120)),NA())</f>
        <v>#N/A</v>
      </c>
      <c r="AE126" s="96" t="e">
        <f ca="true">+IF(AND(ISNUMBER(OFFSET('Sanitation Data'!$E$12,0,10*ROW('Sanitation Data'!E120))),'Data Summary'!CT126="Yes"),OFFSET('Sanitation Data'!$E$12,0,10*ROW('Sanitation Data'!E120)),NA())</f>
        <v>#N/A</v>
      </c>
      <c r="AF126" s="96" t="e">
        <f ca="true">+IF(AND(ISNUMBER(OFFSET('Sanitation Data'!$F$4,0,10*ROW('Sanitation Data'!F120))),'Data Summary'!CU126="Yes"),100-OFFSET('Sanitation Data'!$F$4,0,10*ROW('Sanitation Data'!F120)),NA())</f>
        <v>#N/A</v>
      </c>
      <c r="AG126" s="96" t="e">
        <f ca="true">+IF(AND(ISNUMBER(OFFSET('Sanitation Data'!$F$6,0,10*ROW('Sanitation Data'!F120))),'Data Summary'!CV126="Yes"),OFFSET('Sanitation Data'!$F$6,0,10*ROW('Sanitation Data'!F120)),NA())</f>
        <v>#N/A</v>
      </c>
      <c r="AH126" s="96" t="e">
        <f ca="true">+IF(AND(ISNUMBER(OFFSET('Sanitation Data'!$F$10,0,10*ROW('Sanitation Data'!F120))),'Data Summary'!CW126="Yes"),OFFSET('Sanitation Data'!$F$10,0,10*ROW('Sanitation Data'!F120)),NA())</f>
        <v>#N/A</v>
      </c>
      <c r="AI126" s="96" t="e">
        <f ca="true">+IF(AND(ISNUMBER(OFFSET('Sanitation Data'!$F$11,0,10*ROW('Sanitation Data'!F120))),'Data Summary'!CX126="Yes"),OFFSET('Sanitation Data'!$F$11,0,10*ROW('Sanitation Data'!F120)),NA())</f>
        <v>#N/A</v>
      </c>
      <c r="AJ126" s="96" t="e">
        <f ca="true">+IF(AND(ISNUMBER(OFFSET('Sanitation Data'!$F$12,0,10*ROW('Sanitation Data'!F120))),'Data Summary'!CY126="Yes"),OFFSET('Sanitation Data'!$F$12,0,10*ROW('Sanitation Data'!F120)),NA())</f>
        <v>#N/A</v>
      </c>
      <c r="AK126" s="96" t="e">
        <f ca="true">+IF(AND(ISNUMBER(OFFSET('Sanitation Data'!$G$4,0,10*ROW('Sanitation Data'!G120))),'Data Summary'!CZ126="Yes"),100-OFFSET('Sanitation Data'!$G$4,0,10*ROW('Sanitation Data'!G120)),NA())</f>
        <v>#N/A</v>
      </c>
      <c r="AL126" s="96" t="e">
        <f ca="true">+IF(AND(ISNUMBER(OFFSET('Sanitation Data'!$G$6,0,10*ROW('Sanitation Data'!G120))),'Data Summary'!DA126="Yes"),OFFSET('Sanitation Data'!$G$6,0,10*ROW('Sanitation Data'!G120)),NA())</f>
        <v>#N/A</v>
      </c>
      <c r="AM126" s="96" t="e">
        <f ca="true">+IF(AND(ISNUMBER(OFFSET('Sanitation Data'!$G$10,0,10*ROW('Sanitation Data'!G120))),'Data Summary'!DB126="Yes"),OFFSET('Sanitation Data'!$G$10,0,10*ROW('Sanitation Data'!G120)),NA())</f>
        <v>#N/A</v>
      </c>
      <c r="AN126" s="96" t="e">
        <f ca="true">+IF(AND(ISNUMBER(OFFSET('Sanitation Data'!$G$11,0,10*ROW('Sanitation Data'!G120))),'Data Summary'!DC126="Yes"),OFFSET('Sanitation Data'!$G$11,0,10*ROW('Sanitation Data'!G120)),NA())</f>
        <v>#N/A</v>
      </c>
      <c r="AO126" s="96" t="e">
        <f ca="true">+IF(AND(ISNUMBER(OFFSET('Sanitation Data'!$G$12,0,10*ROW('Sanitation Data'!G120))),'Data Summary'!DD126="Yes"),OFFSET('Sanitation Data'!$G$12,0,10*ROW('Sanitation Data'!G120)),NA())</f>
        <v>#N/A</v>
      </c>
      <c r="AP126" s="96" t="e">
        <f ca="true">+IF(AND(ISNUMBER(OFFSET('Sanitation Data'!$H$4,0,10*ROW('Sanitation Data'!H120))),'Data Summary'!DE126="Yes"),100-OFFSET('Sanitation Data'!$H$4,0,10*ROW('Sanitation Data'!H120)),NA())</f>
        <v>#N/A</v>
      </c>
      <c r="AQ126" s="96" t="e">
        <f ca="true">+IF(AND(ISNUMBER(OFFSET('Sanitation Data'!$H$6,0,10*ROW('Sanitation Data'!H120))),'Data Summary'!DF126="Yes"),OFFSET('Sanitation Data'!$H$6,0,10*ROW('Sanitation Data'!H120)),NA())</f>
        <v>#N/A</v>
      </c>
      <c r="AR126" s="96" t="e">
        <f ca="true">+IF(AND(ISNUMBER(OFFSET('Sanitation Data'!$H$10,0,10*ROW('Sanitation Data'!H120))),'Data Summary'!DG126="Yes"),OFFSET('Sanitation Data'!$H$10,0,10*ROW('Sanitation Data'!H120)),NA())</f>
        <v>#N/A</v>
      </c>
      <c r="AS126" s="96" t="e">
        <f ca="true">+IF(AND(ISNUMBER(OFFSET('Sanitation Data'!$H$11,0,10*ROW('Sanitation Data'!H120))),'Data Summary'!DH126="Yes"),OFFSET('Sanitation Data'!$H$11,0,10*ROW('Sanitation Data'!H120)),NA())</f>
        <v>#N/A</v>
      </c>
      <c r="AT126" s="96" t="e">
        <f ca="true">+IF(AND(ISNUMBER(OFFSET('Sanitation Data'!$H$12,0,10*ROW('Sanitation Data'!H120))),'Data Summary'!DI126="Yes"),OFFSET('Sanitation Data'!$H$12,0,10*ROW('Sanitation Data'!H120)),NA())</f>
        <v>#N/A</v>
      </c>
      <c r="AU126" s="96" t="e">
        <f ca="true">+IF(AND(ISNUMBER(OFFSET('Sanitation Data'!$I$4,0,10*ROW('Sanitation Data'!I120))),'Data Summary'!DJ126="Yes"),100-OFFSET('Sanitation Data'!$I$4,0,10*ROW('Sanitation Data'!I120)),NA())</f>
        <v>#N/A</v>
      </c>
      <c r="AV126" s="96" t="e">
        <f ca="true">+IF(AND(ISNUMBER(OFFSET('Sanitation Data'!$I$6,0,10*ROW('Sanitation Data'!I120))),'Data Summary'!DK126="Yes"),OFFSET('Sanitation Data'!$I$6,0,10*ROW('Sanitation Data'!I120)),NA())</f>
        <v>#N/A</v>
      </c>
      <c r="AW126" s="96" t="e">
        <f ca="true">+IF(AND(ISNUMBER(OFFSET('Sanitation Data'!$I$10,0,10*ROW('Sanitation Data'!I120))),'Data Summary'!DL126="Yes"),OFFSET('Sanitation Data'!$I$10,0,10*ROW('Sanitation Data'!I120)),NA())</f>
        <v>#N/A</v>
      </c>
      <c r="AX126" s="96" t="e">
        <f ca="true">+IF(AND(ISNUMBER(OFFSET('Sanitation Data'!$I$11,0,10*ROW('Sanitation Data'!I120))),'Data Summary'!DM126="Yes"),OFFSET('Sanitation Data'!$I$11,0,10*ROW('Sanitation Data'!I120)),NA())</f>
        <v>#N/A</v>
      </c>
      <c r="AY126" s="96" t="e">
        <f ca="true">+IF(AND(ISNUMBER(OFFSET('Sanitation Data'!$I$12,0,10*ROW('Sanitation Data'!I120))),'Data Summary'!DN126="Yes"),OFFSET('Sanitation Data'!$I$12,0,10*ROW('Sanitation Data'!I120)),NA())</f>
        <v>#N/A</v>
      </c>
      <c r="AZ126" s="97" t="e">
        <f ca="true">+IF(AND(ISNUMBER(OFFSET('Hygiene Data'!$D$5,0,10*ROW('Hygiene Data'!D120))),'Data Summary'!DO126="Yes"),OFFSET('Hygiene Data'!$D$5,0,10*ROW('Hygiene Data'!D120)),NA())</f>
        <v>#N/A</v>
      </c>
      <c r="BA126" s="97" t="e">
        <f ca="true">+IF(AND(ISNUMBER(OFFSET('Hygiene Data'!$D$7,0,10*ROW('Hygiene Data'!D120))),'Data Summary'!DP126="Yes"),OFFSET('Hygiene Data'!$D$7,0,10*ROW('Hygiene Data'!D120)),NA())</f>
        <v>#N/A</v>
      </c>
      <c r="BB126" s="97" t="e">
        <f ca="true">+IF(AND(ISNUMBER(OFFSET('Hygiene Data'!$D$9,0,10*ROW('Hygiene Data'!D120))),'Data Summary'!DQ126="Yes"),OFFSET('Hygiene Data'!$D$9,0,10*ROW('Hygiene Data'!D120)),NA())</f>
        <v>#N/A</v>
      </c>
      <c r="BC126" s="97" t="e">
        <f ca="true">+IF(AND(ISNUMBER(OFFSET('Hygiene Data'!$E$5,0,10*ROW('Hygiene Data'!E120))),'Data Summary'!DR126="Yes"),OFFSET('Hygiene Data'!$E$5,0,10*ROW('Hygiene Data'!E120)),NA())</f>
        <v>#N/A</v>
      </c>
      <c r="BD126" s="97" t="e">
        <f ca="true">+IF(AND(ISNUMBER(OFFSET('Hygiene Data'!$E$7,0,10*ROW('Hygiene Data'!E120))),'Data Summary'!DS126="Yes"),OFFSET('Hygiene Data'!$E$7,0,10*ROW('Hygiene Data'!E120)),NA())</f>
        <v>#N/A</v>
      </c>
      <c r="BE126" s="97" t="e">
        <f ca="true">+IF(AND(ISNUMBER(OFFSET('Hygiene Data'!$E$9,0,10*ROW('Hygiene Data'!E120))),'Data Summary'!DT126="Yes"),OFFSET('Hygiene Data'!$E$9,0,10*ROW('Hygiene Data'!E120)),NA())</f>
        <v>#N/A</v>
      </c>
      <c r="BF126" s="97" t="e">
        <f ca="true">+IF(AND(ISNUMBER(OFFSET('Hygiene Data'!$F$5,0,10*ROW('Hygiene Data'!F120))),'Data Summary'!DU126="Yes"),OFFSET('Hygiene Data'!$F$5,0,10*ROW('Hygiene Data'!F120)),NA())</f>
        <v>#N/A</v>
      </c>
      <c r="BG126" s="97" t="e">
        <f ca="true">+IF(AND(ISNUMBER(OFFSET('Hygiene Data'!$F$7,0,10*ROW('Hygiene Data'!F120))),'Data Summary'!DV126="Yes"),OFFSET('Hygiene Data'!$F$7,0,10*ROW('Hygiene Data'!F120)),NA())</f>
        <v>#N/A</v>
      </c>
      <c r="BH126" s="97" t="e">
        <f ca="true">+IF(AND(ISNUMBER(OFFSET('Hygiene Data'!$F$9,0,10*ROW('Hygiene Data'!F120))),'Data Summary'!DW126="Yes"),OFFSET('Hygiene Data'!$F$9,0,10*ROW('Hygiene Data'!F120)),NA())</f>
        <v>#N/A</v>
      </c>
      <c r="BI126" s="97" t="e">
        <f ca="true">+IF(AND(ISNUMBER(OFFSET('Hygiene Data'!$G$5,0,10*ROW('Hygiene Data'!G120))),'Data Summary'!DX126="Yes"),OFFSET('Hygiene Data'!$G$5,0,10*ROW('Hygiene Data'!G120)),NA())</f>
        <v>#N/A</v>
      </c>
      <c r="BJ126" s="97" t="e">
        <f ca="true">+IF(AND(ISNUMBER(OFFSET('Hygiene Data'!$G$7,0,10*ROW('Hygiene Data'!G120))),'Data Summary'!DY126="Yes"),OFFSET('Hygiene Data'!$G$7,0,10*ROW('Hygiene Data'!G120)),NA())</f>
        <v>#N/A</v>
      </c>
      <c r="BK126" s="97" t="e">
        <f ca="true">+IF(AND(ISNUMBER(OFFSET('Hygiene Data'!$G$9,0,10*ROW('Hygiene Data'!G120))),'Data Summary'!DZ126="Yes"),OFFSET('Hygiene Data'!$G$9,0,10*ROW('Hygiene Data'!G120)),NA())</f>
        <v>#N/A</v>
      </c>
      <c r="BL126" s="97" t="e">
        <f ca="true">+IF(AND(ISNUMBER(OFFSET('Hygiene Data'!$H$5,0,10*ROW('Hygiene Data'!H120))),'Data Summary'!EA126="Yes"),OFFSET('Hygiene Data'!$H$5,0,10*ROW('Hygiene Data'!H120)),NA())</f>
        <v>#N/A</v>
      </c>
      <c r="BM126" s="97" t="e">
        <f ca="true">+IF(AND(ISNUMBER(OFFSET('Hygiene Data'!$H$7,0,10*ROW('Hygiene Data'!H120))),'Data Summary'!EB126="Yes"),OFFSET('Hygiene Data'!$H$7,0,10*ROW('Hygiene Data'!H120)),NA())</f>
        <v>#N/A</v>
      </c>
      <c r="BN126" s="97" t="e">
        <f ca="true">+IF(AND(ISNUMBER(OFFSET('Hygiene Data'!$H$9,0,10*ROW('Hygiene Data'!H120))),'Data Summary'!EC126="Yes"),OFFSET('Hygiene Data'!$H$9,0,10*ROW('Hygiene Data'!H120)),NA())</f>
        <v>#N/A</v>
      </c>
      <c r="BO126" s="97" t="e">
        <f ca="true">+IF(AND(ISNUMBER(OFFSET('Hygiene Data'!$I$5,0,10*ROW('Hygiene Data'!I120))),'Data Summary'!ED126="Yes"),OFFSET('Hygiene Data'!$I$5,0,10*ROW('Hygiene Data'!I120)),NA())</f>
        <v>#N/A</v>
      </c>
      <c r="BP126" s="97" t="e">
        <f ca="true">+IF(AND(ISNUMBER(OFFSET('Hygiene Data'!$I$7,0,10*ROW('Hygiene Data'!I120))),'Data Summary'!EE126="Yes"),OFFSET('Hygiene Data'!$I$7,0,10*ROW('Hygiene Data'!I120)),NA())</f>
        <v>#N/A</v>
      </c>
      <c r="BQ126" s="97"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6" t="str">
        <f ca="true">+IF(ISTEXT('Data Summary'!B127),'Data Summary'!B127,"")</f>
        <v/>
      </c>
      <c r="C127" s="330" t="e">
        <f ca="true">+VALUE('Data Summary'!C127)</f>
        <v>#VALUE!</v>
      </c>
      <c r="D127" s="95" t="e">
        <f ca="true">+IF(AND(ISNUMBER(OFFSET('Water Data'!$D$4,0,10*ROW('Water Data'!D121))),'Data Summary'!BS127="Yes"),100-OFFSET('Water Data'!$D$4,0,10*ROW('Water Data'!D121)),NA())</f>
        <v>#N/A</v>
      </c>
      <c r="E127" s="95" t="e">
        <f ca="true">+IF(AND(ISNUMBER(OFFSET('Water Data'!$D$6,0,10*ROW('Water Data'!D121))),'Data Summary'!BT127="Yes"),OFFSET('Water Data'!$D$6,0,10*ROW('Water Data'!D121)),NA())</f>
        <v>#N/A</v>
      </c>
      <c r="F127" s="95" t="e">
        <f ca="true">+IF(AND(ISNUMBER(OFFSET('Water Data'!$D$9,0,10*ROW('Water Data'!D121))),'Data Summary'!BU127="Yes"),OFFSET('Water Data'!$D$9,0,10*ROW('Water Data'!D121)),NA())</f>
        <v>#N/A</v>
      </c>
      <c r="G127" s="95" t="e">
        <f ca="true">+IF(AND(ISNUMBER(OFFSET('Water Data'!$E$4,0,10*ROW('Water Data'!E121))),'Data Summary'!BV127="Yes"),100-OFFSET('Water Data'!$E$4,0,10*ROW('Water Data'!E121)),NA())</f>
        <v>#N/A</v>
      </c>
      <c r="H127" s="95" t="e">
        <f ca="true">+IF(AND(ISNUMBER(OFFSET('Water Data'!$E$6,0,10*ROW('Water Data'!E121))),'Data Summary'!BW127="Yes"),OFFSET('Water Data'!$E$6,0,10*ROW('Water Data'!E121)),NA())</f>
        <v>#N/A</v>
      </c>
      <c r="I127" s="95" t="e">
        <f ca="true">+IF(AND(ISNUMBER(OFFSET('Water Data'!$E$9,0,10*ROW('Water Data'!E121))),'Data Summary'!BX127="Yes"),OFFSET('Water Data'!$E$9,0,10*ROW('Water Data'!E121)),NA())</f>
        <v>#N/A</v>
      </c>
      <c r="J127" s="95" t="e">
        <f ca="true">+IF(AND(ISNUMBER(OFFSET('Water Data'!$F$4,0,10*ROW('Water Data'!F121))),'Data Summary'!BY127="Yes"),100-OFFSET('Water Data'!$F$4,0,10*ROW('Water Data'!F121)),NA())</f>
        <v>#N/A</v>
      </c>
      <c r="K127" s="95" t="e">
        <f ca="true">+IF(AND(ISNUMBER(OFFSET('Water Data'!$F$6,0,10*ROW('Water Data'!F121))),'Data Summary'!BZ127="Yes"),OFFSET('Water Data'!$F$6,0,10*ROW('Water Data'!F121)),NA())</f>
        <v>#N/A</v>
      </c>
      <c r="L127" s="95" t="e">
        <f ca="true">+IF(AND(ISNUMBER(OFFSET('Water Data'!$F$9,0,10*ROW('Water Data'!F121))),'Data Summary'!CA127="Yes"),OFFSET('Water Data'!$F$9,0,10*ROW('Water Data'!F121)),NA())</f>
        <v>#N/A</v>
      </c>
      <c r="M127" s="95" t="e">
        <f ca="true">+IF(AND(ISNUMBER(OFFSET('Water Data'!$G$4,0,10*ROW('Water Data'!G121))),'Data Summary'!CB127="Yes"),100-OFFSET('Water Data'!$G$4,0,10*ROW('Water Data'!G121)),NA())</f>
        <v>#N/A</v>
      </c>
      <c r="N127" s="95" t="e">
        <f ca="true">+IF(AND(ISNUMBER(OFFSET('Water Data'!$G$6,0,10*ROW('Water Data'!G121))),'Data Summary'!CC127="Yes"),OFFSET('Water Data'!$G$6,0,10*ROW('Water Data'!G121)),NA())</f>
        <v>#N/A</v>
      </c>
      <c r="O127" s="95" t="e">
        <f ca="true">+IF(AND(ISNUMBER(OFFSET('Water Data'!$G$9,0,10*ROW('Water Data'!G121))),'Data Summary'!CD127="Yes"),OFFSET('Water Data'!$G$9,0,10*ROW('Water Data'!G121)),NA())</f>
        <v>#N/A</v>
      </c>
      <c r="P127" s="95" t="e">
        <f ca="true">+IF(AND(ISNUMBER(OFFSET('Water Data'!$H$4,0,10*ROW('Water Data'!H121))),'Data Summary'!CE127="Yes"),100-OFFSET('Water Data'!$H$4,0,10*ROW('Water Data'!H121)),NA())</f>
        <v>#N/A</v>
      </c>
      <c r="Q127" s="95" t="e">
        <f ca="true">+IF(AND(ISNUMBER(OFFSET('Water Data'!$H$6,0,10*ROW('Water Data'!H121))),'Data Summary'!CF127="Yes"),OFFSET('Water Data'!$H$6,0,10*ROW('Water Data'!H121)),NA())</f>
        <v>#N/A</v>
      </c>
      <c r="R127" s="95" t="e">
        <f ca="true">+IF(AND(ISNUMBER(OFFSET('Water Data'!$H$9,0,10*ROW('Water Data'!H121))),'Data Summary'!CG127="Yes"),OFFSET('Water Data'!$H$9,0,10*ROW('Water Data'!H121)),NA())</f>
        <v>#N/A</v>
      </c>
      <c r="S127" s="95" t="e">
        <f ca="true">+IF(AND(ISNUMBER(OFFSET('Water Data'!$I$4,0,10*ROW('Water Data'!I121))),'Data Summary'!CH127="Yes"),100-OFFSET('Water Data'!$I$4,0,10*ROW('Water Data'!I121)),NA())</f>
        <v>#N/A</v>
      </c>
      <c r="T127" s="95" t="e">
        <f ca="true">+IF(AND(ISNUMBER(OFFSET('Water Data'!$I$6,0,10*ROW('Water Data'!I121))),'Data Summary'!CI127="Yes"),OFFSET('Water Data'!$I$6,0,10*ROW('Water Data'!I121)),NA())</f>
        <v>#N/A</v>
      </c>
      <c r="U127" s="95" t="e">
        <f ca="true">+IF(AND(ISNUMBER(OFFSET('Water Data'!$I$9,0,10*ROW('Water Data'!I121))),'Data Summary'!CJ127="Yes"),OFFSET('Water Data'!$I$9,0,10*ROW('Water Data'!I121)),NA())</f>
        <v>#N/A</v>
      </c>
      <c r="V127" s="96" t="e">
        <f ca="true">+IF(AND(ISNUMBER(OFFSET('Sanitation Data'!$D$4,0,10*ROW('Sanitation Data'!D121))),'Data Summary'!CK127="Yes"),100-OFFSET('Sanitation Data'!$D$4,0,10*ROW('Sanitation Data'!D121)),NA())</f>
        <v>#N/A</v>
      </c>
      <c r="W127" s="96" t="e">
        <f ca="true">+IF(AND(ISNUMBER(OFFSET('Sanitation Data'!$D$6,0,10*ROW('Sanitation Data'!D121))),'Data Summary'!CL127="Yes"),OFFSET('Sanitation Data'!$D$6,0,10*ROW('Sanitation Data'!D121)),NA())</f>
        <v>#N/A</v>
      </c>
      <c r="X127" s="96" t="e">
        <f ca="true">+IF(AND(ISNUMBER(OFFSET('Sanitation Data'!$D$10,0,10*ROW('Sanitation Data'!D121))),'Data Summary'!CM127="Yes"),OFFSET('Sanitation Data'!$D$10,0,10*ROW('Sanitation Data'!D121)),NA())</f>
        <v>#N/A</v>
      </c>
      <c r="Y127" s="96" t="e">
        <f ca="true">+IF(AND(ISNUMBER(OFFSET('Sanitation Data'!$D$11,0,10*ROW('Sanitation Data'!D121))),'Data Summary'!CN127="Yes"),OFFSET('Sanitation Data'!$D$11,0,10*ROW('Sanitation Data'!D121)),NA())</f>
        <v>#N/A</v>
      </c>
      <c r="Z127" s="96" t="e">
        <f ca="true">+IF(AND(ISNUMBER(OFFSET('Sanitation Data'!$D$12,0,10*ROW('Sanitation Data'!D121))),'Data Summary'!CO127="Yes"),OFFSET('Sanitation Data'!$D$12,0,10*ROW('Sanitation Data'!D121)),NA())</f>
        <v>#N/A</v>
      </c>
      <c r="AA127" s="96" t="e">
        <f ca="true">+IF(AND(ISNUMBER(OFFSET('Sanitation Data'!$E$4,0,10*ROW('Sanitation Data'!E121))),'Data Summary'!CP127="Yes"),100-OFFSET('Sanitation Data'!$E$4,0,10*ROW('Sanitation Data'!E121)),NA())</f>
        <v>#N/A</v>
      </c>
      <c r="AB127" s="96" t="e">
        <f ca="true">+IF(AND(ISNUMBER(OFFSET('Sanitation Data'!$E$6,0,10*ROW('Sanitation Data'!E121))),'Data Summary'!CQ127="Yes"),OFFSET('Sanitation Data'!$E$6,0,10*ROW('Sanitation Data'!E121)),NA())</f>
        <v>#N/A</v>
      </c>
      <c r="AC127" s="96" t="e">
        <f ca="true">+IF(AND(ISNUMBER(OFFSET('Sanitation Data'!$E$10,0,10*ROW('Sanitation Data'!E121))),'Data Summary'!CR127="Yes"),OFFSET('Sanitation Data'!$E$10,0,10*ROW('Sanitation Data'!E121)),NA())</f>
        <v>#N/A</v>
      </c>
      <c r="AD127" s="96" t="e">
        <f ca="true">+IF(AND(ISNUMBER(OFFSET('Sanitation Data'!$E$11,0,10*ROW('Sanitation Data'!E121))),'Data Summary'!CS127="Yes"),OFFSET('Sanitation Data'!$E$11,0,10*ROW('Sanitation Data'!E121)),NA())</f>
        <v>#N/A</v>
      </c>
      <c r="AE127" s="96" t="e">
        <f ca="true">+IF(AND(ISNUMBER(OFFSET('Sanitation Data'!$E$12,0,10*ROW('Sanitation Data'!E121))),'Data Summary'!CT127="Yes"),OFFSET('Sanitation Data'!$E$12,0,10*ROW('Sanitation Data'!E121)),NA())</f>
        <v>#N/A</v>
      </c>
      <c r="AF127" s="96" t="e">
        <f ca="true">+IF(AND(ISNUMBER(OFFSET('Sanitation Data'!$F$4,0,10*ROW('Sanitation Data'!F121))),'Data Summary'!CU127="Yes"),100-OFFSET('Sanitation Data'!$F$4,0,10*ROW('Sanitation Data'!F121)),NA())</f>
        <v>#N/A</v>
      </c>
      <c r="AG127" s="96" t="e">
        <f ca="true">+IF(AND(ISNUMBER(OFFSET('Sanitation Data'!$F$6,0,10*ROW('Sanitation Data'!F121))),'Data Summary'!CV127="Yes"),OFFSET('Sanitation Data'!$F$6,0,10*ROW('Sanitation Data'!F121)),NA())</f>
        <v>#N/A</v>
      </c>
      <c r="AH127" s="96" t="e">
        <f ca="true">+IF(AND(ISNUMBER(OFFSET('Sanitation Data'!$F$10,0,10*ROW('Sanitation Data'!F121))),'Data Summary'!CW127="Yes"),OFFSET('Sanitation Data'!$F$10,0,10*ROW('Sanitation Data'!F121)),NA())</f>
        <v>#N/A</v>
      </c>
      <c r="AI127" s="96" t="e">
        <f ca="true">+IF(AND(ISNUMBER(OFFSET('Sanitation Data'!$F$11,0,10*ROW('Sanitation Data'!F121))),'Data Summary'!CX127="Yes"),OFFSET('Sanitation Data'!$F$11,0,10*ROW('Sanitation Data'!F121)),NA())</f>
        <v>#N/A</v>
      </c>
      <c r="AJ127" s="96" t="e">
        <f ca="true">+IF(AND(ISNUMBER(OFFSET('Sanitation Data'!$F$12,0,10*ROW('Sanitation Data'!F121))),'Data Summary'!CY127="Yes"),OFFSET('Sanitation Data'!$F$12,0,10*ROW('Sanitation Data'!F121)),NA())</f>
        <v>#N/A</v>
      </c>
      <c r="AK127" s="96" t="e">
        <f ca="true">+IF(AND(ISNUMBER(OFFSET('Sanitation Data'!$G$4,0,10*ROW('Sanitation Data'!G121))),'Data Summary'!CZ127="Yes"),100-OFFSET('Sanitation Data'!$G$4,0,10*ROW('Sanitation Data'!G121)),NA())</f>
        <v>#N/A</v>
      </c>
      <c r="AL127" s="96" t="e">
        <f ca="true">+IF(AND(ISNUMBER(OFFSET('Sanitation Data'!$G$6,0,10*ROW('Sanitation Data'!G121))),'Data Summary'!DA127="Yes"),OFFSET('Sanitation Data'!$G$6,0,10*ROW('Sanitation Data'!G121)),NA())</f>
        <v>#N/A</v>
      </c>
      <c r="AM127" s="96" t="e">
        <f ca="true">+IF(AND(ISNUMBER(OFFSET('Sanitation Data'!$G$10,0,10*ROW('Sanitation Data'!G121))),'Data Summary'!DB127="Yes"),OFFSET('Sanitation Data'!$G$10,0,10*ROW('Sanitation Data'!G121)),NA())</f>
        <v>#N/A</v>
      </c>
      <c r="AN127" s="96" t="e">
        <f ca="true">+IF(AND(ISNUMBER(OFFSET('Sanitation Data'!$G$11,0,10*ROW('Sanitation Data'!G121))),'Data Summary'!DC127="Yes"),OFFSET('Sanitation Data'!$G$11,0,10*ROW('Sanitation Data'!G121)),NA())</f>
        <v>#N/A</v>
      </c>
      <c r="AO127" s="96" t="e">
        <f ca="true">+IF(AND(ISNUMBER(OFFSET('Sanitation Data'!$G$12,0,10*ROW('Sanitation Data'!G121))),'Data Summary'!DD127="Yes"),OFFSET('Sanitation Data'!$G$12,0,10*ROW('Sanitation Data'!G121)),NA())</f>
        <v>#N/A</v>
      </c>
      <c r="AP127" s="96" t="e">
        <f ca="true">+IF(AND(ISNUMBER(OFFSET('Sanitation Data'!$H$4,0,10*ROW('Sanitation Data'!H121))),'Data Summary'!DE127="Yes"),100-OFFSET('Sanitation Data'!$H$4,0,10*ROW('Sanitation Data'!H121)),NA())</f>
        <v>#N/A</v>
      </c>
      <c r="AQ127" s="96" t="e">
        <f ca="true">+IF(AND(ISNUMBER(OFFSET('Sanitation Data'!$H$6,0,10*ROW('Sanitation Data'!H121))),'Data Summary'!DF127="Yes"),OFFSET('Sanitation Data'!$H$6,0,10*ROW('Sanitation Data'!H121)),NA())</f>
        <v>#N/A</v>
      </c>
      <c r="AR127" s="96" t="e">
        <f ca="true">+IF(AND(ISNUMBER(OFFSET('Sanitation Data'!$H$10,0,10*ROW('Sanitation Data'!H121))),'Data Summary'!DG127="Yes"),OFFSET('Sanitation Data'!$H$10,0,10*ROW('Sanitation Data'!H121)),NA())</f>
        <v>#N/A</v>
      </c>
      <c r="AS127" s="96" t="e">
        <f ca="true">+IF(AND(ISNUMBER(OFFSET('Sanitation Data'!$H$11,0,10*ROW('Sanitation Data'!H121))),'Data Summary'!DH127="Yes"),OFFSET('Sanitation Data'!$H$11,0,10*ROW('Sanitation Data'!H121)),NA())</f>
        <v>#N/A</v>
      </c>
      <c r="AT127" s="96" t="e">
        <f ca="true">+IF(AND(ISNUMBER(OFFSET('Sanitation Data'!$H$12,0,10*ROW('Sanitation Data'!H121))),'Data Summary'!DI127="Yes"),OFFSET('Sanitation Data'!$H$12,0,10*ROW('Sanitation Data'!H121)),NA())</f>
        <v>#N/A</v>
      </c>
      <c r="AU127" s="96" t="e">
        <f ca="true">+IF(AND(ISNUMBER(OFFSET('Sanitation Data'!$I$4,0,10*ROW('Sanitation Data'!I121))),'Data Summary'!DJ127="Yes"),100-OFFSET('Sanitation Data'!$I$4,0,10*ROW('Sanitation Data'!I121)),NA())</f>
        <v>#N/A</v>
      </c>
      <c r="AV127" s="96" t="e">
        <f ca="true">+IF(AND(ISNUMBER(OFFSET('Sanitation Data'!$I$6,0,10*ROW('Sanitation Data'!I121))),'Data Summary'!DK127="Yes"),OFFSET('Sanitation Data'!$I$6,0,10*ROW('Sanitation Data'!I121)),NA())</f>
        <v>#N/A</v>
      </c>
      <c r="AW127" s="96" t="e">
        <f ca="true">+IF(AND(ISNUMBER(OFFSET('Sanitation Data'!$I$10,0,10*ROW('Sanitation Data'!I121))),'Data Summary'!DL127="Yes"),OFFSET('Sanitation Data'!$I$10,0,10*ROW('Sanitation Data'!I121)),NA())</f>
        <v>#N/A</v>
      </c>
      <c r="AX127" s="96" t="e">
        <f ca="true">+IF(AND(ISNUMBER(OFFSET('Sanitation Data'!$I$11,0,10*ROW('Sanitation Data'!I121))),'Data Summary'!DM127="Yes"),OFFSET('Sanitation Data'!$I$11,0,10*ROW('Sanitation Data'!I121)),NA())</f>
        <v>#N/A</v>
      </c>
      <c r="AY127" s="96" t="e">
        <f ca="true">+IF(AND(ISNUMBER(OFFSET('Sanitation Data'!$I$12,0,10*ROW('Sanitation Data'!I121))),'Data Summary'!DN127="Yes"),OFFSET('Sanitation Data'!$I$12,0,10*ROW('Sanitation Data'!I121)),NA())</f>
        <v>#N/A</v>
      </c>
      <c r="AZ127" s="97" t="e">
        <f ca="true">+IF(AND(ISNUMBER(OFFSET('Hygiene Data'!$D$5,0,10*ROW('Hygiene Data'!D121))),'Data Summary'!DO127="Yes"),OFFSET('Hygiene Data'!$D$5,0,10*ROW('Hygiene Data'!D121)),NA())</f>
        <v>#N/A</v>
      </c>
      <c r="BA127" s="97" t="e">
        <f ca="true">+IF(AND(ISNUMBER(OFFSET('Hygiene Data'!$D$7,0,10*ROW('Hygiene Data'!D121))),'Data Summary'!DP127="Yes"),OFFSET('Hygiene Data'!$D$7,0,10*ROW('Hygiene Data'!D121)),NA())</f>
        <v>#N/A</v>
      </c>
      <c r="BB127" s="97" t="e">
        <f ca="true">+IF(AND(ISNUMBER(OFFSET('Hygiene Data'!$D$9,0,10*ROW('Hygiene Data'!D121))),'Data Summary'!DQ127="Yes"),OFFSET('Hygiene Data'!$D$9,0,10*ROW('Hygiene Data'!D121)),NA())</f>
        <v>#N/A</v>
      </c>
      <c r="BC127" s="97" t="e">
        <f ca="true">+IF(AND(ISNUMBER(OFFSET('Hygiene Data'!$E$5,0,10*ROW('Hygiene Data'!E121))),'Data Summary'!DR127="Yes"),OFFSET('Hygiene Data'!$E$5,0,10*ROW('Hygiene Data'!E121)),NA())</f>
        <v>#N/A</v>
      </c>
      <c r="BD127" s="97" t="e">
        <f ca="true">+IF(AND(ISNUMBER(OFFSET('Hygiene Data'!$E$7,0,10*ROW('Hygiene Data'!E121))),'Data Summary'!DS127="Yes"),OFFSET('Hygiene Data'!$E$7,0,10*ROW('Hygiene Data'!E121)),NA())</f>
        <v>#N/A</v>
      </c>
      <c r="BE127" s="97" t="e">
        <f ca="true">+IF(AND(ISNUMBER(OFFSET('Hygiene Data'!$E$9,0,10*ROW('Hygiene Data'!E121))),'Data Summary'!DT127="Yes"),OFFSET('Hygiene Data'!$E$9,0,10*ROW('Hygiene Data'!E121)),NA())</f>
        <v>#N/A</v>
      </c>
      <c r="BF127" s="97" t="e">
        <f ca="true">+IF(AND(ISNUMBER(OFFSET('Hygiene Data'!$F$5,0,10*ROW('Hygiene Data'!F121))),'Data Summary'!DU127="Yes"),OFFSET('Hygiene Data'!$F$5,0,10*ROW('Hygiene Data'!F121)),NA())</f>
        <v>#N/A</v>
      </c>
      <c r="BG127" s="97" t="e">
        <f ca="true">+IF(AND(ISNUMBER(OFFSET('Hygiene Data'!$F$7,0,10*ROW('Hygiene Data'!F121))),'Data Summary'!DV127="Yes"),OFFSET('Hygiene Data'!$F$7,0,10*ROW('Hygiene Data'!F121)),NA())</f>
        <v>#N/A</v>
      </c>
      <c r="BH127" s="97" t="e">
        <f ca="true">+IF(AND(ISNUMBER(OFFSET('Hygiene Data'!$F$9,0,10*ROW('Hygiene Data'!F121))),'Data Summary'!DW127="Yes"),OFFSET('Hygiene Data'!$F$9,0,10*ROW('Hygiene Data'!F121)),NA())</f>
        <v>#N/A</v>
      </c>
      <c r="BI127" s="97" t="e">
        <f ca="true">+IF(AND(ISNUMBER(OFFSET('Hygiene Data'!$G$5,0,10*ROW('Hygiene Data'!G121))),'Data Summary'!DX127="Yes"),OFFSET('Hygiene Data'!$G$5,0,10*ROW('Hygiene Data'!G121)),NA())</f>
        <v>#N/A</v>
      </c>
      <c r="BJ127" s="97" t="e">
        <f ca="true">+IF(AND(ISNUMBER(OFFSET('Hygiene Data'!$G$7,0,10*ROW('Hygiene Data'!G121))),'Data Summary'!DY127="Yes"),OFFSET('Hygiene Data'!$G$7,0,10*ROW('Hygiene Data'!G121)),NA())</f>
        <v>#N/A</v>
      </c>
      <c r="BK127" s="97" t="e">
        <f ca="true">+IF(AND(ISNUMBER(OFFSET('Hygiene Data'!$G$9,0,10*ROW('Hygiene Data'!G121))),'Data Summary'!DZ127="Yes"),OFFSET('Hygiene Data'!$G$9,0,10*ROW('Hygiene Data'!G121)),NA())</f>
        <v>#N/A</v>
      </c>
      <c r="BL127" s="97" t="e">
        <f ca="true">+IF(AND(ISNUMBER(OFFSET('Hygiene Data'!$H$5,0,10*ROW('Hygiene Data'!H121))),'Data Summary'!EA127="Yes"),OFFSET('Hygiene Data'!$H$5,0,10*ROW('Hygiene Data'!H121)),NA())</f>
        <v>#N/A</v>
      </c>
      <c r="BM127" s="97" t="e">
        <f ca="true">+IF(AND(ISNUMBER(OFFSET('Hygiene Data'!$H$7,0,10*ROW('Hygiene Data'!H121))),'Data Summary'!EB127="Yes"),OFFSET('Hygiene Data'!$H$7,0,10*ROW('Hygiene Data'!H121)),NA())</f>
        <v>#N/A</v>
      </c>
      <c r="BN127" s="97" t="e">
        <f ca="true">+IF(AND(ISNUMBER(OFFSET('Hygiene Data'!$H$9,0,10*ROW('Hygiene Data'!H121))),'Data Summary'!EC127="Yes"),OFFSET('Hygiene Data'!$H$9,0,10*ROW('Hygiene Data'!H121)),NA())</f>
        <v>#N/A</v>
      </c>
      <c r="BO127" s="97" t="e">
        <f ca="true">+IF(AND(ISNUMBER(OFFSET('Hygiene Data'!$I$5,0,10*ROW('Hygiene Data'!I121))),'Data Summary'!ED127="Yes"),OFFSET('Hygiene Data'!$I$5,0,10*ROW('Hygiene Data'!I121)),NA())</f>
        <v>#N/A</v>
      </c>
      <c r="BP127" s="97" t="e">
        <f ca="true">+IF(AND(ISNUMBER(OFFSET('Hygiene Data'!$I$7,0,10*ROW('Hygiene Data'!I121))),'Data Summary'!EE127="Yes"),OFFSET('Hygiene Data'!$I$7,0,10*ROW('Hygiene Data'!I121)),NA())</f>
        <v>#N/A</v>
      </c>
      <c r="BQ127" s="97"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6" t="str">
        <f ca="true">+IF(ISTEXT('Data Summary'!B128),'Data Summary'!B128,"")</f>
        <v/>
      </c>
      <c r="C128" s="330" t="e">
        <f ca="true">+VALUE('Data Summary'!C128)</f>
        <v>#VALUE!</v>
      </c>
      <c r="D128" s="95" t="e">
        <f ca="true">+IF(AND(ISNUMBER(OFFSET('Water Data'!$D$4,0,10*ROW('Water Data'!D122))),'Data Summary'!BS128="Yes"),100-OFFSET('Water Data'!$D$4,0,10*ROW('Water Data'!D122)),NA())</f>
        <v>#N/A</v>
      </c>
      <c r="E128" s="95" t="e">
        <f ca="true">+IF(AND(ISNUMBER(OFFSET('Water Data'!$D$6,0,10*ROW('Water Data'!D122))),'Data Summary'!BT128="Yes"),OFFSET('Water Data'!$D$6,0,10*ROW('Water Data'!D122)),NA())</f>
        <v>#N/A</v>
      </c>
      <c r="F128" s="95" t="e">
        <f ca="true">+IF(AND(ISNUMBER(OFFSET('Water Data'!$D$9,0,10*ROW('Water Data'!D122))),'Data Summary'!BU128="Yes"),OFFSET('Water Data'!$D$9,0,10*ROW('Water Data'!D122)),NA())</f>
        <v>#N/A</v>
      </c>
      <c r="G128" s="95" t="e">
        <f ca="true">+IF(AND(ISNUMBER(OFFSET('Water Data'!$E$4,0,10*ROW('Water Data'!E122))),'Data Summary'!BV128="Yes"),100-OFFSET('Water Data'!$E$4,0,10*ROW('Water Data'!E122)),NA())</f>
        <v>#N/A</v>
      </c>
      <c r="H128" s="95" t="e">
        <f ca="true">+IF(AND(ISNUMBER(OFFSET('Water Data'!$E$6,0,10*ROW('Water Data'!E122))),'Data Summary'!BW128="Yes"),OFFSET('Water Data'!$E$6,0,10*ROW('Water Data'!E122)),NA())</f>
        <v>#N/A</v>
      </c>
      <c r="I128" s="95" t="e">
        <f ca="true">+IF(AND(ISNUMBER(OFFSET('Water Data'!$E$9,0,10*ROW('Water Data'!E122))),'Data Summary'!BX128="Yes"),OFFSET('Water Data'!$E$9,0,10*ROW('Water Data'!E122)),NA())</f>
        <v>#N/A</v>
      </c>
      <c r="J128" s="95" t="e">
        <f ca="true">+IF(AND(ISNUMBER(OFFSET('Water Data'!$F$4,0,10*ROW('Water Data'!F122))),'Data Summary'!BY128="Yes"),100-OFFSET('Water Data'!$F$4,0,10*ROW('Water Data'!F122)),NA())</f>
        <v>#N/A</v>
      </c>
      <c r="K128" s="95" t="e">
        <f ca="true">+IF(AND(ISNUMBER(OFFSET('Water Data'!$F$6,0,10*ROW('Water Data'!F122))),'Data Summary'!BZ128="Yes"),OFFSET('Water Data'!$F$6,0,10*ROW('Water Data'!F122)),NA())</f>
        <v>#N/A</v>
      </c>
      <c r="L128" s="95" t="e">
        <f ca="true">+IF(AND(ISNUMBER(OFFSET('Water Data'!$F$9,0,10*ROW('Water Data'!F122))),'Data Summary'!CA128="Yes"),OFFSET('Water Data'!$F$9,0,10*ROW('Water Data'!F122)),NA())</f>
        <v>#N/A</v>
      </c>
      <c r="M128" s="95" t="e">
        <f ca="true">+IF(AND(ISNUMBER(OFFSET('Water Data'!$G$4,0,10*ROW('Water Data'!G122))),'Data Summary'!CB128="Yes"),100-OFFSET('Water Data'!$G$4,0,10*ROW('Water Data'!G122)),NA())</f>
        <v>#N/A</v>
      </c>
      <c r="N128" s="95" t="e">
        <f ca="true">+IF(AND(ISNUMBER(OFFSET('Water Data'!$G$6,0,10*ROW('Water Data'!G122))),'Data Summary'!CC128="Yes"),OFFSET('Water Data'!$G$6,0,10*ROW('Water Data'!G122)),NA())</f>
        <v>#N/A</v>
      </c>
      <c r="O128" s="95" t="e">
        <f ca="true">+IF(AND(ISNUMBER(OFFSET('Water Data'!$G$9,0,10*ROW('Water Data'!G122))),'Data Summary'!CD128="Yes"),OFFSET('Water Data'!$G$9,0,10*ROW('Water Data'!G122)),NA())</f>
        <v>#N/A</v>
      </c>
      <c r="P128" s="95" t="e">
        <f ca="true">+IF(AND(ISNUMBER(OFFSET('Water Data'!$H$4,0,10*ROW('Water Data'!H122))),'Data Summary'!CE128="Yes"),100-OFFSET('Water Data'!$H$4,0,10*ROW('Water Data'!H122)),NA())</f>
        <v>#N/A</v>
      </c>
      <c r="Q128" s="95" t="e">
        <f ca="true">+IF(AND(ISNUMBER(OFFSET('Water Data'!$H$6,0,10*ROW('Water Data'!H122))),'Data Summary'!CF128="Yes"),OFFSET('Water Data'!$H$6,0,10*ROW('Water Data'!H122)),NA())</f>
        <v>#N/A</v>
      </c>
      <c r="R128" s="95" t="e">
        <f ca="true">+IF(AND(ISNUMBER(OFFSET('Water Data'!$H$9,0,10*ROW('Water Data'!H122))),'Data Summary'!CG128="Yes"),OFFSET('Water Data'!$H$9,0,10*ROW('Water Data'!H122)),NA())</f>
        <v>#N/A</v>
      </c>
      <c r="S128" s="95" t="e">
        <f ca="true">+IF(AND(ISNUMBER(OFFSET('Water Data'!$I$4,0,10*ROW('Water Data'!I122))),'Data Summary'!CH128="Yes"),100-OFFSET('Water Data'!$I$4,0,10*ROW('Water Data'!I122)),NA())</f>
        <v>#N/A</v>
      </c>
      <c r="T128" s="95" t="e">
        <f ca="true">+IF(AND(ISNUMBER(OFFSET('Water Data'!$I$6,0,10*ROW('Water Data'!I122))),'Data Summary'!CI128="Yes"),OFFSET('Water Data'!$I$6,0,10*ROW('Water Data'!I122)),NA())</f>
        <v>#N/A</v>
      </c>
      <c r="U128" s="95" t="e">
        <f ca="true">+IF(AND(ISNUMBER(OFFSET('Water Data'!$I$9,0,10*ROW('Water Data'!I122))),'Data Summary'!CJ128="Yes"),OFFSET('Water Data'!$I$9,0,10*ROW('Water Data'!I122)),NA())</f>
        <v>#N/A</v>
      </c>
      <c r="V128" s="96" t="e">
        <f ca="true">+IF(AND(ISNUMBER(OFFSET('Sanitation Data'!$D$4,0,10*ROW('Sanitation Data'!D122))),'Data Summary'!CK128="Yes"),100-OFFSET('Sanitation Data'!$D$4,0,10*ROW('Sanitation Data'!D122)),NA())</f>
        <v>#N/A</v>
      </c>
      <c r="W128" s="96" t="e">
        <f ca="true">+IF(AND(ISNUMBER(OFFSET('Sanitation Data'!$D$6,0,10*ROW('Sanitation Data'!D122))),'Data Summary'!CL128="Yes"),OFFSET('Sanitation Data'!$D$6,0,10*ROW('Sanitation Data'!D122)),NA())</f>
        <v>#N/A</v>
      </c>
      <c r="X128" s="96" t="e">
        <f ca="true">+IF(AND(ISNUMBER(OFFSET('Sanitation Data'!$D$10,0,10*ROW('Sanitation Data'!D122))),'Data Summary'!CM128="Yes"),OFFSET('Sanitation Data'!$D$10,0,10*ROW('Sanitation Data'!D122)),NA())</f>
        <v>#N/A</v>
      </c>
      <c r="Y128" s="96" t="e">
        <f ca="true">+IF(AND(ISNUMBER(OFFSET('Sanitation Data'!$D$11,0,10*ROW('Sanitation Data'!D122))),'Data Summary'!CN128="Yes"),OFFSET('Sanitation Data'!$D$11,0,10*ROW('Sanitation Data'!D122)),NA())</f>
        <v>#N/A</v>
      </c>
      <c r="Z128" s="96" t="e">
        <f ca="true">+IF(AND(ISNUMBER(OFFSET('Sanitation Data'!$D$12,0,10*ROW('Sanitation Data'!D122))),'Data Summary'!CO128="Yes"),OFFSET('Sanitation Data'!$D$12,0,10*ROW('Sanitation Data'!D122)),NA())</f>
        <v>#N/A</v>
      </c>
      <c r="AA128" s="96" t="e">
        <f ca="true">+IF(AND(ISNUMBER(OFFSET('Sanitation Data'!$E$4,0,10*ROW('Sanitation Data'!E122))),'Data Summary'!CP128="Yes"),100-OFFSET('Sanitation Data'!$E$4,0,10*ROW('Sanitation Data'!E122)),NA())</f>
        <v>#N/A</v>
      </c>
      <c r="AB128" s="96" t="e">
        <f ca="true">+IF(AND(ISNUMBER(OFFSET('Sanitation Data'!$E$6,0,10*ROW('Sanitation Data'!E122))),'Data Summary'!CQ128="Yes"),OFFSET('Sanitation Data'!$E$6,0,10*ROW('Sanitation Data'!E122)),NA())</f>
        <v>#N/A</v>
      </c>
      <c r="AC128" s="96" t="e">
        <f ca="true">+IF(AND(ISNUMBER(OFFSET('Sanitation Data'!$E$10,0,10*ROW('Sanitation Data'!E122))),'Data Summary'!CR128="Yes"),OFFSET('Sanitation Data'!$E$10,0,10*ROW('Sanitation Data'!E122)),NA())</f>
        <v>#N/A</v>
      </c>
      <c r="AD128" s="96" t="e">
        <f ca="true">+IF(AND(ISNUMBER(OFFSET('Sanitation Data'!$E$11,0,10*ROW('Sanitation Data'!E122))),'Data Summary'!CS128="Yes"),OFFSET('Sanitation Data'!$E$11,0,10*ROW('Sanitation Data'!E122)),NA())</f>
        <v>#N/A</v>
      </c>
      <c r="AE128" s="96" t="e">
        <f ca="true">+IF(AND(ISNUMBER(OFFSET('Sanitation Data'!$E$12,0,10*ROW('Sanitation Data'!E122))),'Data Summary'!CT128="Yes"),OFFSET('Sanitation Data'!$E$12,0,10*ROW('Sanitation Data'!E122)),NA())</f>
        <v>#N/A</v>
      </c>
      <c r="AF128" s="96" t="e">
        <f ca="true">+IF(AND(ISNUMBER(OFFSET('Sanitation Data'!$F$4,0,10*ROW('Sanitation Data'!F122))),'Data Summary'!CU128="Yes"),100-OFFSET('Sanitation Data'!$F$4,0,10*ROW('Sanitation Data'!F122)),NA())</f>
        <v>#N/A</v>
      </c>
      <c r="AG128" s="96" t="e">
        <f ca="true">+IF(AND(ISNUMBER(OFFSET('Sanitation Data'!$F$6,0,10*ROW('Sanitation Data'!F122))),'Data Summary'!CV128="Yes"),OFFSET('Sanitation Data'!$F$6,0,10*ROW('Sanitation Data'!F122)),NA())</f>
        <v>#N/A</v>
      </c>
      <c r="AH128" s="96" t="e">
        <f ca="true">+IF(AND(ISNUMBER(OFFSET('Sanitation Data'!$F$10,0,10*ROW('Sanitation Data'!F122))),'Data Summary'!CW128="Yes"),OFFSET('Sanitation Data'!$F$10,0,10*ROW('Sanitation Data'!F122)),NA())</f>
        <v>#N/A</v>
      </c>
      <c r="AI128" s="96" t="e">
        <f ca="true">+IF(AND(ISNUMBER(OFFSET('Sanitation Data'!$F$11,0,10*ROW('Sanitation Data'!F122))),'Data Summary'!CX128="Yes"),OFFSET('Sanitation Data'!$F$11,0,10*ROW('Sanitation Data'!F122)),NA())</f>
        <v>#N/A</v>
      </c>
      <c r="AJ128" s="96" t="e">
        <f ca="true">+IF(AND(ISNUMBER(OFFSET('Sanitation Data'!$F$12,0,10*ROW('Sanitation Data'!F122))),'Data Summary'!CY128="Yes"),OFFSET('Sanitation Data'!$F$12,0,10*ROW('Sanitation Data'!F122)),NA())</f>
        <v>#N/A</v>
      </c>
      <c r="AK128" s="96" t="e">
        <f ca="true">+IF(AND(ISNUMBER(OFFSET('Sanitation Data'!$G$4,0,10*ROW('Sanitation Data'!G122))),'Data Summary'!CZ128="Yes"),100-OFFSET('Sanitation Data'!$G$4,0,10*ROW('Sanitation Data'!G122)),NA())</f>
        <v>#N/A</v>
      </c>
      <c r="AL128" s="96" t="e">
        <f ca="true">+IF(AND(ISNUMBER(OFFSET('Sanitation Data'!$G$6,0,10*ROW('Sanitation Data'!G122))),'Data Summary'!DA128="Yes"),OFFSET('Sanitation Data'!$G$6,0,10*ROW('Sanitation Data'!G122)),NA())</f>
        <v>#N/A</v>
      </c>
      <c r="AM128" s="96" t="e">
        <f ca="true">+IF(AND(ISNUMBER(OFFSET('Sanitation Data'!$G$10,0,10*ROW('Sanitation Data'!G122))),'Data Summary'!DB128="Yes"),OFFSET('Sanitation Data'!$G$10,0,10*ROW('Sanitation Data'!G122)),NA())</f>
        <v>#N/A</v>
      </c>
      <c r="AN128" s="96" t="e">
        <f ca="true">+IF(AND(ISNUMBER(OFFSET('Sanitation Data'!$G$11,0,10*ROW('Sanitation Data'!G122))),'Data Summary'!DC128="Yes"),OFFSET('Sanitation Data'!$G$11,0,10*ROW('Sanitation Data'!G122)),NA())</f>
        <v>#N/A</v>
      </c>
      <c r="AO128" s="96" t="e">
        <f ca="true">+IF(AND(ISNUMBER(OFFSET('Sanitation Data'!$G$12,0,10*ROW('Sanitation Data'!G122))),'Data Summary'!DD128="Yes"),OFFSET('Sanitation Data'!$G$12,0,10*ROW('Sanitation Data'!G122)),NA())</f>
        <v>#N/A</v>
      </c>
      <c r="AP128" s="96" t="e">
        <f ca="true">+IF(AND(ISNUMBER(OFFSET('Sanitation Data'!$H$4,0,10*ROW('Sanitation Data'!H122))),'Data Summary'!DE128="Yes"),100-OFFSET('Sanitation Data'!$H$4,0,10*ROW('Sanitation Data'!H122)),NA())</f>
        <v>#N/A</v>
      </c>
      <c r="AQ128" s="96" t="e">
        <f ca="true">+IF(AND(ISNUMBER(OFFSET('Sanitation Data'!$H$6,0,10*ROW('Sanitation Data'!H122))),'Data Summary'!DF128="Yes"),OFFSET('Sanitation Data'!$H$6,0,10*ROW('Sanitation Data'!H122)),NA())</f>
        <v>#N/A</v>
      </c>
      <c r="AR128" s="96" t="e">
        <f ca="true">+IF(AND(ISNUMBER(OFFSET('Sanitation Data'!$H$10,0,10*ROW('Sanitation Data'!H122))),'Data Summary'!DG128="Yes"),OFFSET('Sanitation Data'!$H$10,0,10*ROW('Sanitation Data'!H122)),NA())</f>
        <v>#N/A</v>
      </c>
      <c r="AS128" s="96" t="e">
        <f ca="true">+IF(AND(ISNUMBER(OFFSET('Sanitation Data'!$H$11,0,10*ROW('Sanitation Data'!H122))),'Data Summary'!DH128="Yes"),OFFSET('Sanitation Data'!$H$11,0,10*ROW('Sanitation Data'!H122)),NA())</f>
        <v>#N/A</v>
      </c>
      <c r="AT128" s="96" t="e">
        <f ca="true">+IF(AND(ISNUMBER(OFFSET('Sanitation Data'!$H$12,0,10*ROW('Sanitation Data'!H122))),'Data Summary'!DI128="Yes"),OFFSET('Sanitation Data'!$H$12,0,10*ROW('Sanitation Data'!H122)),NA())</f>
        <v>#N/A</v>
      </c>
      <c r="AU128" s="96" t="e">
        <f ca="true">+IF(AND(ISNUMBER(OFFSET('Sanitation Data'!$I$4,0,10*ROW('Sanitation Data'!I122))),'Data Summary'!DJ128="Yes"),100-OFFSET('Sanitation Data'!$I$4,0,10*ROW('Sanitation Data'!I122)),NA())</f>
        <v>#N/A</v>
      </c>
      <c r="AV128" s="96" t="e">
        <f ca="true">+IF(AND(ISNUMBER(OFFSET('Sanitation Data'!$I$6,0,10*ROW('Sanitation Data'!I122))),'Data Summary'!DK128="Yes"),OFFSET('Sanitation Data'!$I$6,0,10*ROW('Sanitation Data'!I122)),NA())</f>
        <v>#N/A</v>
      </c>
      <c r="AW128" s="96" t="e">
        <f ca="true">+IF(AND(ISNUMBER(OFFSET('Sanitation Data'!$I$10,0,10*ROW('Sanitation Data'!I122))),'Data Summary'!DL128="Yes"),OFFSET('Sanitation Data'!$I$10,0,10*ROW('Sanitation Data'!I122)),NA())</f>
        <v>#N/A</v>
      </c>
      <c r="AX128" s="96" t="e">
        <f ca="true">+IF(AND(ISNUMBER(OFFSET('Sanitation Data'!$I$11,0,10*ROW('Sanitation Data'!I122))),'Data Summary'!DM128="Yes"),OFFSET('Sanitation Data'!$I$11,0,10*ROW('Sanitation Data'!I122)),NA())</f>
        <v>#N/A</v>
      </c>
      <c r="AY128" s="96" t="e">
        <f ca="true">+IF(AND(ISNUMBER(OFFSET('Sanitation Data'!$I$12,0,10*ROW('Sanitation Data'!I122))),'Data Summary'!DN128="Yes"),OFFSET('Sanitation Data'!$I$12,0,10*ROW('Sanitation Data'!I122)),NA())</f>
        <v>#N/A</v>
      </c>
      <c r="AZ128" s="97" t="e">
        <f ca="true">+IF(AND(ISNUMBER(OFFSET('Hygiene Data'!$D$5,0,10*ROW('Hygiene Data'!D122))),'Data Summary'!DO128="Yes"),OFFSET('Hygiene Data'!$D$5,0,10*ROW('Hygiene Data'!D122)),NA())</f>
        <v>#N/A</v>
      </c>
      <c r="BA128" s="97" t="e">
        <f ca="true">+IF(AND(ISNUMBER(OFFSET('Hygiene Data'!$D$7,0,10*ROW('Hygiene Data'!D122))),'Data Summary'!DP128="Yes"),OFFSET('Hygiene Data'!$D$7,0,10*ROW('Hygiene Data'!D122)),NA())</f>
        <v>#N/A</v>
      </c>
      <c r="BB128" s="97" t="e">
        <f ca="true">+IF(AND(ISNUMBER(OFFSET('Hygiene Data'!$D$9,0,10*ROW('Hygiene Data'!D122))),'Data Summary'!DQ128="Yes"),OFFSET('Hygiene Data'!$D$9,0,10*ROW('Hygiene Data'!D122)),NA())</f>
        <v>#N/A</v>
      </c>
      <c r="BC128" s="97" t="e">
        <f ca="true">+IF(AND(ISNUMBER(OFFSET('Hygiene Data'!$E$5,0,10*ROW('Hygiene Data'!E122))),'Data Summary'!DR128="Yes"),OFFSET('Hygiene Data'!$E$5,0,10*ROW('Hygiene Data'!E122)),NA())</f>
        <v>#N/A</v>
      </c>
      <c r="BD128" s="97" t="e">
        <f ca="true">+IF(AND(ISNUMBER(OFFSET('Hygiene Data'!$E$7,0,10*ROW('Hygiene Data'!E122))),'Data Summary'!DS128="Yes"),OFFSET('Hygiene Data'!$E$7,0,10*ROW('Hygiene Data'!E122)),NA())</f>
        <v>#N/A</v>
      </c>
      <c r="BE128" s="97" t="e">
        <f ca="true">+IF(AND(ISNUMBER(OFFSET('Hygiene Data'!$E$9,0,10*ROW('Hygiene Data'!E122))),'Data Summary'!DT128="Yes"),OFFSET('Hygiene Data'!$E$9,0,10*ROW('Hygiene Data'!E122)),NA())</f>
        <v>#N/A</v>
      </c>
      <c r="BF128" s="97" t="e">
        <f ca="true">+IF(AND(ISNUMBER(OFFSET('Hygiene Data'!$F$5,0,10*ROW('Hygiene Data'!F122))),'Data Summary'!DU128="Yes"),OFFSET('Hygiene Data'!$F$5,0,10*ROW('Hygiene Data'!F122)),NA())</f>
        <v>#N/A</v>
      </c>
      <c r="BG128" s="97" t="e">
        <f ca="true">+IF(AND(ISNUMBER(OFFSET('Hygiene Data'!$F$7,0,10*ROW('Hygiene Data'!F122))),'Data Summary'!DV128="Yes"),OFFSET('Hygiene Data'!$F$7,0,10*ROW('Hygiene Data'!F122)),NA())</f>
        <v>#N/A</v>
      </c>
      <c r="BH128" s="97" t="e">
        <f ca="true">+IF(AND(ISNUMBER(OFFSET('Hygiene Data'!$F$9,0,10*ROW('Hygiene Data'!F122))),'Data Summary'!DW128="Yes"),OFFSET('Hygiene Data'!$F$9,0,10*ROW('Hygiene Data'!F122)),NA())</f>
        <v>#N/A</v>
      </c>
      <c r="BI128" s="97" t="e">
        <f ca="true">+IF(AND(ISNUMBER(OFFSET('Hygiene Data'!$G$5,0,10*ROW('Hygiene Data'!G122))),'Data Summary'!DX128="Yes"),OFFSET('Hygiene Data'!$G$5,0,10*ROW('Hygiene Data'!G122)),NA())</f>
        <v>#N/A</v>
      </c>
      <c r="BJ128" s="97" t="e">
        <f ca="true">+IF(AND(ISNUMBER(OFFSET('Hygiene Data'!$G$7,0,10*ROW('Hygiene Data'!G122))),'Data Summary'!DY128="Yes"),OFFSET('Hygiene Data'!$G$7,0,10*ROW('Hygiene Data'!G122)),NA())</f>
        <v>#N/A</v>
      </c>
      <c r="BK128" s="97" t="e">
        <f ca="true">+IF(AND(ISNUMBER(OFFSET('Hygiene Data'!$G$9,0,10*ROW('Hygiene Data'!G122))),'Data Summary'!DZ128="Yes"),OFFSET('Hygiene Data'!$G$9,0,10*ROW('Hygiene Data'!G122)),NA())</f>
        <v>#N/A</v>
      </c>
      <c r="BL128" s="97" t="e">
        <f ca="true">+IF(AND(ISNUMBER(OFFSET('Hygiene Data'!$H$5,0,10*ROW('Hygiene Data'!H122))),'Data Summary'!EA128="Yes"),OFFSET('Hygiene Data'!$H$5,0,10*ROW('Hygiene Data'!H122)),NA())</f>
        <v>#N/A</v>
      </c>
      <c r="BM128" s="97" t="e">
        <f ca="true">+IF(AND(ISNUMBER(OFFSET('Hygiene Data'!$H$7,0,10*ROW('Hygiene Data'!H122))),'Data Summary'!EB128="Yes"),OFFSET('Hygiene Data'!$H$7,0,10*ROW('Hygiene Data'!H122)),NA())</f>
        <v>#N/A</v>
      </c>
      <c r="BN128" s="97" t="e">
        <f ca="true">+IF(AND(ISNUMBER(OFFSET('Hygiene Data'!$H$9,0,10*ROW('Hygiene Data'!H122))),'Data Summary'!EC128="Yes"),OFFSET('Hygiene Data'!$H$9,0,10*ROW('Hygiene Data'!H122)),NA())</f>
        <v>#N/A</v>
      </c>
      <c r="BO128" s="97" t="e">
        <f ca="true">+IF(AND(ISNUMBER(OFFSET('Hygiene Data'!$I$5,0,10*ROW('Hygiene Data'!I122))),'Data Summary'!ED128="Yes"),OFFSET('Hygiene Data'!$I$5,0,10*ROW('Hygiene Data'!I122)),NA())</f>
        <v>#N/A</v>
      </c>
      <c r="BP128" s="97" t="e">
        <f ca="true">+IF(AND(ISNUMBER(OFFSET('Hygiene Data'!$I$7,0,10*ROW('Hygiene Data'!I122))),'Data Summary'!EE128="Yes"),OFFSET('Hygiene Data'!$I$7,0,10*ROW('Hygiene Data'!I122)),NA())</f>
        <v>#N/A</v>
      </c>
      <c r="BQ128" s="97"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6" t="str">
        <f ca="true">+IF(ISTEXT('Data Summary'!B129),'Data Summary'!B129,"")</f>
        <v/>
      </c>
      <c r="C129" s="330" t="e">
        <f ca="true">+VALUE('Data Summary'!C129)</f>
        <v>#VALUE!</v>
      </c>
      <c r="D129" s="95" t="e">
        <f ca="true">+IF(AND(ISNUMBER(OFFSET('Water Data'!$D$4,0,10*ROW('Water Data'!D123))),'Data Summary'!BS129="Yes"),100-OFFSET('Water Data'!$D$4,0,10*ROW('Water Data'!D123)),NA())</f>
        <v>#N/A</v>
      </c>
      <c r="E129" s="95" t="e">
        <f ca="true">+IF(AND(ISNUMBER(OFFSET('Water Data'!$D$6,0,10*ROW('Water Data'!D123))),'Data Summary'!BT129="Yes"),OFFSET('Water Data'!$D$6,0,10*ROW('Water Data'!D123)),NA())</f>
        <v>#N/A</v>
      </c>
      <c r="F129" s="95" t="e">
        <f ca="true">+IF(AND(ISNUMBER(OFFSET('Water Data'!$D$9,0,10*ROW('Water Data'!D123))),'Data Summary'!BU129="Yes"),OFFSET('Water Data'!$D$9,0,10*ROW('Water Data'!D123)),NA())</f>
        <v>#N/A</v>
      </c>
      <c r="G129" s="95" t="e">
        <f ca="true">+IF(AND(ISNUMBER(OFFSET('Water Data'!$E$4,0,10*ROW('Water Data'!E123))),'Data Summary'!BV129="Yes"),100-OFFSET('Water Data'!$E$4,0,10*ROW('Water Data'!E123)),NA())</f>
        <v>#N/A</v>
      </c>
      <c r="H129" s="95" t="e">
        <f ca="true">+IF(AND(ISNUMBER(OFFSET('Water Data'!$E$6,0,10*ROW('Water Data'!E123))),'Data Summary'!BW129="Yes"),OFFSET('Water Data'!$E$6,0,10*ROW('Water Data'!E123)),NA())</f>
        <v>#N/A</v>
      </c>
      <c r="I129" s="95" t="e">
        <f ca="true">+IF(AND(ISNUMBER(OFFSET('Water Data'!$E$9,0,10*ROW('Water Data'!E123))),'Data Summary'!BX129="Yes"),OFFSET('Water Data'!$E$9,0,10*ROW('Water Data'!E123)),NA())</f>
        <v>#N/A</v>
      </c>
      <c r="J129" s="95" t="e">
        <f ca="true">+IF(AND(ISNUMBER(OFFSET('Water Data'!$F$4,0,10*ROW('Water Data'!F123))),'Data Summary'!BY129="Yes"),100-OFFSET('Water Data'!$F$4,0,10*ROW('Water Data'!F123)),NA())</f>
        <v>#N/A</v>
      </c>
      <c r="K129" s="95" t="e">
        <f ca="true">+IF(AND(ISNUMBER(OFFSET('Water Data'!$F$6,0,10*ROW('Water Data'!F123))),'Data Summary'!BZ129="Yes"),OFFSET('Water Data'!$F$6,0,10*ROW('Water Data'!F123)),NA())</f>
        <v>#N/A</v>
      </c>
      <c r="L129" s="95" t="e">
        <f ca="true">+IF(AND(ISNUMBER(OFFSET('Water Data'!$F$9,0,10*ROW('Water Data'!F123))),'Data Summary'!CA129="Yes"),OFFSET('Water Data'!$F$9,0,10*ROW('Water Data'!F123)),NA())</f>
        <v>#N/A</v>
      </c>
      <c r="M129" s="95" t="e">
        <f ca="true">+IF(AND(ISNUMBER(OFFSET('Water Data'!$G$4,0,10*ROW('Water Data'!G123))),'Data Summary'!CB129="Yes"),100-OFFSET('Water Data'!$G$4,0,10*ROW('Water Data'!G123)),NA())</f>
        <v>#N/A</v>
      </c>
      <c r="N129" s="95" t="e">
        <f ca="true">+IF(AND(ISNUMBER(OFFSET('Water Data'!$G$6,0,10*ROW('Water Data'!G123))),'Data Summary'!CC129="Yes"),OFFSET('Water Data'!$G$6,0,10*ROW('Water Data'!G123)),NA())</f>
        <v>#N/A</v>
      </c>
      <c r="O129" s="95" t="e">
        <f ca="true">+IF(AND(ISNUMBER(OFFSET('Water Data'!$G$9,0,10*ROW('Water Data'!G123))),'Data Summary'!CD129="Yes"),OFFSET('Water Data'!$G$9,0,10*ROW('Water Data'!G123)),NA())</f>
        <v>#N/A</v>
      </c>
      <c r="P129" s="95" t="e">
        <f ca="true">+IF(AND(ISNUMBER(OFFSET('Water Data'!$H$4,0,10*ROW('Water Data'!H123))),'Data Summary'!CE129="Yes"),100-OFFSET('Water Data'!$H$4,0,10*ROW('Water Data'!H123)),NA())</f>
        <v>#N/A</v>
      </c>
      <c r="Q129" s="95" t="e">
        <f ca="true">+IF(AND(ISNUMBER(OFFSET('Water Data'!$H$6,0,10*ROW('Water Data'!H123))),'Data Summary'!CF129="Yes"),OFFSET('Water Data'!$H$6,0,10*ROW('Water Data'!H123)),NA())</f>
        <v>#N/A</v>
      </c>
      <c r="R129" s="95" t="e">
        <f ca="true">+IF(AND(ISNUMBER(OFFSET('Water Data'!$H$9,0,10*ROW('Water Data'!H123))),'Data Summary'!CG129="Yes"),OFFSET('Water Data'!$H$9,0,10*ROW('Water Data'!H123)),NA())</f>
        <v>#N/A</v>
      </c>
      <c r="S129" s="95" t="e">
        <f ca="true">+IF(AND(ISNUMBER(OFFSET('Water Data'!$I$4,0,10*ROW('Water Data'!I123))),'Data Summary'!CH129="Yes"),100-OFFSET('Water Data'!$I$4,0,10*ROW('Water Data'!I123)),NA())</f>
        <v>#N/A</v>
      </c>
      <c r="T129" s="95" t="e">
        <f ca="true">+IF(AND(ISNUMBER(OFFSET('Water Data'!$I$6,0,10*ROW('Water Data'!I123))),'Data Summary'!CI129="Yes"),OFFSET('Water Data'!$I$6,0,10*ROW('Water Data'!I123)),NA())</f>
        <v>#N/A</v>
      </c>
      <c r="U129" s="95" t="e">
        <f ca="true">+IF(AND(ISNUMBER(OFFSET('Water Data'!$I$9,0,10*ROW('Water Data'!I123))),'Data Summary'!CJ129="Yes"),OFFSET('Water Data'!$I$9,0,10*ROW('Water Data'!I123)),NA())</f>
        <v>#N/A</v>
      </c>
      <c r="V129" s="96" t="e">
        <f ca="true">+IF(AND(ISNUMBER(OFFSET('Sanitation Data'!$D$4,0,10*ROW('Sanitation Data'!D123))),'Data Summary'!CK129="Yes"),100-OFFSET('Sanitation Data'!$D$4,0,10*ROW('Sanitation Data'!D123)),NA())</f>
        <v>#N/A</v>
      </c>
      <c r="W129" s="96" t="e">
        <f ca="true">+IF(AND(ISNUMBER(OFFSET('Sanitation Data'!$D$6,0,10*ROW('Sanitation Data'!D123))),'Data Summary'!CL129="Yes"),OFFSET('Sanitation Data'!$D$6,0,10*ROW('Sanitation Data'!D123)),NA())</f>
        <v>#N/A</v>
      </c>
      <c r="X129" s="96" t="e">
        <f ca="true">+IF(AND(ISNUMBER(OFFSET('Sanitation Data'!$D$10,0,10*ROW('Sanitation Data'!D123))),'Data Summary'!CM129="Yes"),OFFSET('Sanitation Data'!$D$10,0,10*ROW('Sanitation Data'!D123)),NA())</f>
        <v>#N/A</v>
      </c>
      <c r="Y129" s="96" t="e">
        <f ca="true">+IF(AND(ISNUMBER(OFFSET('Sanitation Data'!$D$11,0,10*ROW('Sanitation Data'!D123))),'Data Summary'!CN129="Yes"),OFFSET('Sanitation Data'!$D$11,0,10*ROW('Sanitation Data'!D123)),NA())</f>
        <v>#N/A</v>
      </c>
      <c r="Z129" s="96" t="e">
        <f ca="true">+IF(AND(ISNUMBER(OFFSET('Sanitation Data'!$D$12,0,10*ROW('Sanitation Data'!D123))),'Data Summary'!CO129="Yes"),OFFSET('Sanitation Data'!$D$12,0,10*ROW('Sanitation Data'!D123)),NA())</f>
        <v>#N/A</v>
      </c>
      <c r="AA129" s="96" t="e">
        <f ca="true">+IF(AND(ISNUMBER(OFFSET('Sanitation Data'!$E$4,0,10*ROW('Sanitation Data'!E123))),'Data Summary'!CP129="Yes"),100-OFFSET('Sanitation Data'!$E$4,0,10*ROW('Sanitation Data'!E123)),NA())</f>
        <v>#N/A</v>
      </c>
      <c r="AB129" s="96" t="e">
        <f ca="true">+IF(AND(ISNUMBER(OFFSET('Sanitation Data'!$E$6,0,10*ROW('Sanitation Data'!E123))),'Data Summary'!CQ129="Yes"),OFFSET('Sanitation Data'!$E$6,0,10*ROW('Sanitation Data'!E123)),NA())</f>
        <v>#N/A</v>
      </c>
      <c r="AC129" s="96" t="e">
        <f ca="true">+IF(AND(ISNUMBER(OFFSET('Sanitation Data'!$E$10,0,10*ROW('Sanitation Data'!E123))),'Data Summary'!CR129="Yes"),OFFSET('Sanitation Data'!$E$10,0,10*ROW('Sanitation Data'!E123)),NA())</f>
        <v>#N/A</v>
      </c>
      <c r="AD129" s="96" t="e">
        <f ca="true">+IF(AND(ISNUMBER(OFFSET('Sanitation Data'!$E$11,0,10*ROW('Sanitation Data'!E123))),'Data Summary'!CS129="Yes"),OFFSET('Sanitation Data'!$E$11,0,10*ROW('Sanitation Data'!E123)),NA())</f>
        <v>#N/A</v>
      </c>
      <c r="AE129" s="96" t="e">
        <f ca="true">+IF(AND(ISNUMBER(OFFSET('Sanitation Data'!$E$12,0,10*ROW('Sanitation Data'!E123))),'Data Summary'!CT129="Yes"),OFFSET('Sanitation Data'!$E$12,0,10*ROW('Sanitation Data'!E123)),NA())</f>
        <v>#N/A</v>
      </c>
      <c r="AF129" s="96" t="e">
        <f ca="true">+IF(AND(ISNUMBER(OFFSET('Sanitation Data'!$F$4,0,10*ROW('Sanitation Data'!F123))),'Data Summary'!CU129="Yes"),100-OFFSET('Sanitation Data'!$F$4,0,10*ROW('Sanitation Data'!F123)),NA())</f>
        <v>#N/A</v>
      </c>
      <c r="AG129" s="96" t="e">
        <f ca="true">+IF(AND(ISNUMBER(OFFSET('Sanitation Data'!$F$6,0,10*ROW('Sanitation Data'!F123))),'Data Summary'!CV129="Yes"),OFFSET('Sanitation Data'!$F$6,0,10*ROW('Sanitation Data'!F123)),NA())</f>
        <v>#N/A</v>
      </c>
      <c r="AH129" s="96" t="e">
        <f ca="true">+IF(AND(ISNUMBER(OFFSET('Sanitation Data'!$F$10,0,10*ROW('Sanitation Data'!F123))),'Data Summary'!CW129="Yes"),OFFSET('Sanitation Data'!$F$10,0,10*ROW('Sanitation Data'!F123)),NA())</f>
        <v>#N/A</v>
      </c>
      <c r="AI129" s="96" t="e">
        <f ca="true">+IF(AND(ISNUMBER(OFFSET('Sanitation Data'!$F$11,0,10*ROW('Sanitation Data'!F123))),'Data Summary'!CX129="Yes"),OFFSET('Sanitation Data'!$F$11,0,10*ROW('Sanitation Data'!F123)),NA())</f>
        <v>#N/A</v>
      </c>
      <c r="AJ129" s="96" t="e">
        <f ca="true">+IF(AND(ISNUMBER(OFFSET('Sanitation Data'!$F$12,0,10*ROW('Sanitation Data'!F123))),'Data Summary'!CY129="Yes"),OFFSET('Sanitation Data'!$F$12,0,10*ROW('Sanitation Data'!F123)),NA())</f>
        <v>#N/A</v>
      </c>
      <c r="AK129" s="96" t="e">
        <f ca="true">+IF(AND(ISNUMBER(OFFSET('Sanitation Data'!$G$4,0,10*ROW('Sanitation Data'!G123))),'Data Summary'!CZ129="Yes"),100-OFFSET('Sanitation Data'!$G$4,0,10*ROW('Sanitation Data'!G123)),NA())</f>
        <v>#N/A</v>
      </c>
      <c r="AL129" s="96" t="e">
        <f ca="true">+IF(AND(ISNUMBER(OFFSET('Sanitation Data'!$G$6,0,10*ROW('Sanitation Data'!G123))),'Data Summary'!DA129="Yes"),OFFSET('Sanitation Data'!$G$6,0,10*ROW('Sanitation Data'!G123)),NA())</f>
        <v>#N/A</v>
      </c>
      <c r="AM129" s="96" t="e">
        <f ca="true">+IF(AND(ISNUMBER(OFFSET('Sanitation Data'!$G$10,0,10*ROW('Sanitation Data'!G123))),'Data Summary'!DB129="Yes"),OFFSET('Sanitation Data'!$G$10,0,10*ROW('Sanitation Data'!G123)),NA())</f>
        <v>#N/A</v>
      </c>
      <c r="AN129" s="96" t="e">
        <f ca="true">+IF(AND(ISNUMBER(OFFSET('Sanitation Data'!$G$11,0,10*ROW('Sanitation Data'!G123))),'Data Summary'!DC129="Yes"),OFFSET('Sanitation Data'!$G$11,0,10*ROW('Sanitation Data'!G123)),NA())</f>
        <v>#N/A</v>
      </c>
      <c r="AO129" s="96" t="e">
        <f ca="true">+IF(AND(ISNUMBER(OFFSET('Sanitation Data'!$G$12,0,10*ROW('Sanitation Data'!G123))),'Data Summary'!DD129="Yes"),OFFSET('Sanitation Data'!$G$12,0,10*ROW('Sanitation Data'!G123)),NA())</f>
        <v>#N/A</v>
      </c>
      <c r="AP129" s="96" t="e">
        <f ca="true">+IF(AND(ISNUMBER(OFFSET('Sanitation Data'!$H$4,0,10*ROW('Sanitation Data'!H123))),'Data Summary'!DE129="Yes"),100-OFFSET('Sanitation Data'!$H$4,0,10*ROW('Sanitation Data'!H123)),NA())</f>
        <v>#N/A</v>
      </c>
      <c r="AQ129" s="96" t="e">
        <f ca="true">+IF(AND(ISNUMBER(OFFSET('Sanitation Data'!$H$6,0,10*ROW('Sanitation Data'!H123))),'Data Summary'!DF129="Yes"),OFFSET('Sanitation Data'!$H$6,0,10*ROW('Sanitation Data'!H123)),NA())</f>
        <v>#N/A</v>
      </c>
      <c r="AR129" s="96" t="e">
        <f ca="true">+IF(AND(ISNUMBER(OFFSET('Sanitation Data'!$H$10,0,10*ROW('Sanitation Data'!H123))),'Data Summary'!DG129="Yes"),OFFSET('Sanitation Data'!$H$10,0,10*ROW('Sanitation Data'!H123)),NA())</f>
        <v>#N/A</v>
      </c>
      <c r="AS129" s="96" t="e">
        <f ca="true">+IF(AND(ISNUMBER(OFFSET('Sanitation Data'!$H$11,0,10*ROW('Sanitation Data'!H123))),'Data Summary'!DH129="Yes"),OFFSET('Sanitation Data'!$H$11,0,10*ROW('Sanitation Data'!H123)),NA())</f>
        <v>#N/A</v>
      </c>
      <c r="AT129" s="96" t="e">
        <f ca="true">+IF(AND(ISNUMBER(OFFSET('Sanitation Data'!$H$12,0,10*ROW('Sanitation Data'!H123))),'Data Summary'!DI129="Yes"),OFFSET('Sanitation Data'!$H$12,0,10*ROW('Sanitation Data'!H123)),NA())</f>
        <v>#N/A</v>
      </c>
      <c r="AU129" s="96" t="e">
        <f ca="true">+IF(AND(ISNUMBER(OFFSET('Sanitation Data'!$I$4,0,10*ROW('Sanitation Data'!I123))),'Data Summary'!DJ129="Yes"),100-OFFSET('Sanitation Data'!$I$4,0,10*ROW('Sanitation Data'!I123)),NA())</f>
        <v>#N/A</v>
      </c>
      <c r="AV129" s="96" t="e">
        <f ca="true">+IF(AND(ISNUMBER(OFFSET('Sanitation Data'!$I$6,0,10*ROW('Sanitation Data'!I123))),'Data Summary'!DK129="Yes"),OFFSET('Sanitation Data'!$I$6,0,10*ROW('Sanitation Data'!I123)),NA())</f>
        <v>#N/A</v>
      </c>
      <c r="AW129" s="96" t="e">
        <f ca="true">+IF(AND(ISNUMBER(OFFSET('Sanitation Data'!$I$10,0,10*ROW('Sanitation Data'!I123))),'Data Summary'!DL129="Yes"),OFFSET('Sanitation Data'!$I$10,0,10*ROW('Sanitation Data'!I123)),NA())</f>
        <v>#N/A</v>
      </c>
      <c r="AX129" s="96" t="e">
        <f ca="true">+IF(AND(ISNUMBER(OFFSET('Sanitation Data'!$I$11,0,10*ROW('Sanitation Data'!I123))),'Data Summary'!DM129="Yes"),OFFSET('Sanitation Data'!$I$11,0,10*ROW('Sanitation Data'!I123)),NA())</f>
        <v>#N/A</v>
      </c>
      <c r="AY129" s="96" t="e">
        <f ca="true">+IF(AND(ISNUMBER(OFFSET('Sanitation Data'!$I$12,0,10*ROW('Sanitation Data'!I123))),'Data Summary'!DN129="Yes"),OFFSET('Sanitation Data'!$I$12,0,10*ROW('Sanitation Data'!I123)),NA())</f>
        <v>#N/A</v>
      </c>
      <c r="AZ129" s="97" t="e">
        <f ca="true">+IF(AND(ISNUMBER(OFFSET('Hygiene Data'!$D$5,0,10*ROW('Hygiene Data'!D123))),'Data Summary'!DO129="Yes"),OFFSET('Hygiene Data'!$D$5,0,10*ROW('Hygiene Data'!D123)),NA())</f>
        <v>#N/A</v>
      </c>
      <c r="BA129" s="97" t="e">
        <f ca="true">+IF(AND(ISNUMBER(OFFSET('Hygiene Data'!$D$7,0,10*ROW('Hygiene Data'!D123))),'Data Summary'!DP129="Yes"),OFFSET('Hygiene Data'!$D$7,0,10*ROW('Hygiene Data'!D123)),NA())</f>
        <v>#N/A</v>
      </c>
      <c r="BB129" s="97" t="e">
        <f ca="true">+IF(AND(ISNUMBER(OFFSET('Hygiene Data'!$D$9,0,10*ROW('Hygiene Data'!D123))),'Data Summary'!DQ129="Yes"),OFFSET('Hygiene Data'!$D$9,0,10*ROW('Hygiene Data'!D123)),NA())</f>
        <v>#N/A</v>
      </c>
      <c r="BC129" s="97" t="e">
        <f ca="true">+IF(AND(ISNUMBER(OFFSET('Hygiene Data'!$E$5,0,10*ROW('Hygiene Data'!E123))),'Data Summary'!DR129="Yes"),OFFSET('Hygiene Data'!$E$5,0,10*ROW('Hygiene Data'!E123)),NA())</f>
        <v>#N/A</v>
      </c>
      <c r="BD129" s="97" t="e">
        <f ca="true">+IF(AND(ISNUMBER(OFFSET('Hygiene Data'!$E$7,0,10*ROW('Hygiene Data'!E123))),'Data Summary'!DS129="Yes"),OFFSET('Hygiene Data'!$E$7,0,10*ROW('Hygiene Data'!E123)),NA())</f>
        <v>#N/A</v>
      </c>
      <c r="BE129" s="97" t="e">
        <f ca="true">+IF(AND(ISNUMBER(OFFSET('Hygiene Data'!$E$9,0,10*ROW('Hygiene Data'!E123))),'Data Summary'!DT129="Yes"),OFFSET('Hygiene Data'!$E$9,0,10*ROW('Hygiene Data'!E123)),NA())</f>
        <v>#N/A</v>
      </c>
      <c r="BF129" s="97" t="e">
        <f ca="true">+IF(AND(ISNUMBER(OFFSET('Hygiene Data'!$F$5,0,10*ROW('Hygiene Data'!F123))),'Data Summary'!DU129="Yes"),OFFSET('Hygiene Data'!$F$5,0,10*ROW('Hygiene Data'!F123)),NA())</f>
        <v>#N/A</v>
      </c>
      <c r="BG129" s="97" t="e">
        <f ca="true">+IF(AND(ISNUMBER(OFFSET('Hygiene Data'!$F$7,0,10*ROW('Hygiene Data'!F123))),'Data Summary'!DV129="Yes"),OFFSET('Hygiene Data'!$F$7,0,10*ROW('Hygiene Data'!F123)),NA())</f>
        <v>#N/A</v>
      </c>
      <c r="BH129" s="97" t="e">
        <f ca="true">+IF(AND(ISNUMBER(OFFSET('Hygiene Data'!$F$9,0,10*ROW('Hygiene Data'!F123))),'Data Summary'!DW129="Yes"),OFFSET('Hygiene Data'!$F$9,0,10*ROW('Hygiene Data'!F123)),NA())</f>
        <v>#N/A</v>
      </c>
      <c r="BI129" s="97" t="e">
        <f ca="true">+IF(AND(ISNUMBER(OFFSET('Hygiene Data'!$G$5,0,10*ROW('Hygiene Data'!G123))),'Data Summary'!DX129="Yes"),OFFSET('Hygiene Data'!$G$5,0,10*ROW('Hygiene Data'!G123)),NA())</f>
        <v>#N/A</v>
      </c>
      <c r="BJ129" s="97" t="e">
        <f ca="true">+IF(AND(ISNUMBER(OFFSET('Hygiene Data'!$G$7,0,10*ROW('Hygiene Data'!G123))),'Data Summary'!DY129="Yes"),OFFSET('Hygiene Data'!$G$7,0,10*ROW('Hygiene Data'!G123)),NA())</f>
        <v>#N/A</v>
      </c>
      <c r="BK129" s="97" t="e">
        <f ca="true">+IF(AND(ISNUMBER(OFFSET('Hygiene Data'!$G$9,0,10*ROW('Hygiene Data'!G123))),'Data Summary'!DZ129="Yes"),OFFSET('Hygiene Data'!$G$9,0,10*ROW('Hygiene Data'!G123)),NA())</f>
        <v>#N/A</v>
      </c>
      <c r="BL129" s="97" t="e">
        <f ca="true">+IF(AND(ISNUMBER(OFFSET('Hygiene Data'!$H$5,0,10*ROW('Hygiene Data'!H123))),'Data Summary'!EA129="Yes"),OFFSET('Hygiene Data'!$H$5,0,10*ROW('Hygiene Data'!H123)),NA())</f>
        <v>#N/A</v>
      </c>
      <c r="BM129" s="97" t="e">
        <f ca="true">+IF(AND(ISNUMBER(OFFSET('Hygiene Data'!$H$7,0,10*ROW('Hygiene Data'!H123))),'Data Summary'!EB129="Yes"),OFFSET('Hygiene Data'!$H$7,0,10*ROW('Hygiene Data'!H123)),NA())</f>
        <v>#N/A</v>
      </c>
      <c r="BN129" s="97" t="e">
        <f ca="true">+IF(AND(ISNUMBER(OFFSET('Hygiene Data'!$H$9,0,10*ROW('Hygiene Data'!H123))),'Data Summary'!EC129="Yes"),OFFSET('Hygiene Data'!$H$9,0,10*ROW('Hygiene Data'!H123)),NA())</f>
        <v>#N/A</v>
      </c>
      <c r="BO129" s="97" t="e">
        <f ca="true">+IF(AND(ISNUMBER(OFFSET('Hygiene Data'!$I$5,0,10*ROW('Hygiene Data'!I123))),'Data Summary'!ED129="Yes"),OFFSET('Hygiene Data'!$I$5,0,10*ROW('Hygiene Data'!I123)),NA())</f>
        <v>#N/A</v>
      </c>
      <c r="BP129" s="97" t="e">
        <f ca="true">+IF(AND(ISNUMBER(OFFSET('Hygiene Data'!$I$7,0,10*ROW('Hygiene Data'!I123))),'Data Summary'!EE129="Yes"),OFFSET('Hygiene Data'!$I$7,0,10*ROW('Hygiene Data'!I123)),NA())</f>
        <v>#N/A</v>
      </c>
      <c r="BQ129" s="97"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6" t="str">
        <f ca="true">+IF(ISTEXT('Data Summary'!B130),'Data Summary'!B130,"")</f>
        <v/>
      </c>
      <c r="C130" s="330" t="e">
        <f ca="true">+VALUE('Data Summary'!C130)</f>
        <v>#VALUE!</v>
      </c>
      <c r="D130" s="95" t="e">
        <f ca="true">+IF(AND(ISNUMBER(OFFSET('Water Data'!$D$4,0,10*ROW('Water Data'!D124))),'Data Summary'!BS130="Yes"),100-OFFSET('Water Data'!$D$4,0,10*ROW('Water Data'!D124)),NA())</f>
        <v>#N/A</v>
      </c>
      <c r="E130" s="95" t="e">
        <f ca="true">+IF(AND(ISNUMBER(OFFSET('Water Data'!$D$6,0,10*ROW('Water Data'!D124))),'Data Summary'!BT130="Yes"),OFFSET('Water Data'!$D$6,0,10*ROW('Water Data'!D124)),NA())</f>
        <v>#N/A</v>
      </c>
      <c r="F130" s="95" t="e">
        <f ca="true">+IF(AND(ISNUMBER(OFFSET('Water Data'!$D$9,0,10*ROW('Water Data'!D124))),'Data Summary'!BU130="Yes"),OFFSET('Water Data'!$D$9,0,10*ROW('Water Data'!D124)),NA())</f>
        <v>#N/A</v>
      </c>
      <c r="G130" s="95" t="e">
        <f ca="true">+IF(AND(ISNUMBER(OFFSET('Water Data'!$E$4,0,10*ROW('Water Data'!E124))),'Data Summary'!BV130="Yes"),100-OFFSET('Water Data'!$E$4,0,10*ROW('Water Data'!E124)),NA())</f>
        <v>#N/A</v>
      </c>
      <c r="H130" s="95" t="e">
        <f ca="true">+IF(AND(ISNUMBER(OFFSET('Water Data'!$E$6,0,10*ROW('Water Data'!E124))),'Data Summary'!BW130="Yes"),OFFSET('Water Data'!$E$6,0,10*ROW('Water Data'!E124)),NA())</f>
        <v>#N/A</v>
      </c>
      <c r="I130" s="95" t="e">
        <f ca="true">+IF(AND(ISNUMBER(OFFSET('Water Data'!$E$9,0,10*ROW('Water Data'!E124))),'Data Summary'!BX130="Yes"),OFFSET('Water Data'!$E$9,0,10*ROW('Water Data'!E124)),NA())</f>
        <v>#N/A</v>
      </c>
      <c r="J130" s="95" t="e">
        <f ca="true">+IF(AND(ISNUMBER(OFFSET('Water Data'!$F$4,0,10*ROW('Water Data'!F124))),'Data Summary'!BY130="Yes"),100-OFFSET('Water Data'!$F$4,0,10*ROW('Water Data'!F124)),NA())</f>
        <v>#N/A</v>
      </c>
      <c r="K130" s="95" t="e">
        <f ca="true">+IF(AND(ISNUMBER(OFFSET('Water Data'!$F$6,0,10*ROW('Water Data'!F124))),'Data Summary'!BZ130="Yes"),OFFSET('Water Data'!$F$6,0,10*ROW('Water Data'!F124)),NA())</f>
        <v>#N/A</v>
      </c>
      <c r="L130" s="95" t="e">
        <f ca="true">+IF(AND(ISNUMBER(OFFSET('Water Data'!$F$9,0,10*ROW('Water Data'!F124))),'Data Summary'!CA130="Yes"),OFFSET('Water Data'!$F$9,0,10*ROW('Water Data'!F124)),NA())</f>
        <v>#N/A</v>
      </c>
      <c r="M130" s="95" t="e">
        <f ca="true">+IF(AND(ISNUMBER(OFFSET('Water Data'!$G$4,0,10*ROW('Water Data'!G124))),'Data Summary'!CB130="Yes"),100-OFFSET('Water Data'!$G$4,0,10*ROW('Water Data'!G124)),NA())</f>
        <v>#N/A</v>
      </c>
      <c r="N130" s="95" t="e">
        <f ca="true">+IF(AND(ISNUMBER(OFFSET('Water Data'!$G$6,0,10*ROW('Water Data'!G124))),'Data Summary'!CC130="Yes"),OFFSET('Water Data'!$G$6,0,10*ROW('Water Data'!G124)),NA())</f>
        <v>#N/A</v>
      </c>
      <c r="O130" s="95" t="e">
        <f ca="true">+IF(AND(ISNUMBER(OFFSET('Water Data'!$G$9,0,10*ROW('Water Data'!G124))),'Data Summary'!CD130="Yes"),OFFSET('Water Data'!$G$9,0,10*ROW('Water Data'!G124)),NA())</f>
        <v>#N/A</v>
      </c>
      <c r="P130" s="95" t="e">
        <f ca="true">+IF(AND(ISNUMBER(OFFSET('Water Data'!$H$4,0,10*ROW('Water Data'!H124))),'Data Summary'!CE130="Yes"),100-OFFSET('Water Data'!$H$4,0,10*ROW('Water Data'!H124)),NA())</f>
        <v>#N/A</v>
      </c>
      <c r="Q130" s="95" t="e">
        <f ca="true">+IF(AND(ISNUMBER(OFFSET('Water Data'!$H$6,0,10*ROW('Water Data'!H124))),'Data Summary'!CF130="Yes"),OFFSET('Water Data'!$H$6,0,10*ROW('Water Data'!H124)),NA())</f>
        <v>#N/A</v>
      </c>
      <c r="R130" s="95" t="e">
        <f ca="true">+IF(AND(ISNUMBER(OFFSET('Water Data'!$H$9,0,10*ROW('Water Data'!H124))),'Data Summary'!CG130="Yes"),OFFSET('Water Data'!$H$9,0,10*ROW('Water Data'!H124)),NA())</f>
        <v>#N/A</v>
      </c>
      <c r="S130" s="95" t="e">
        <f ca="true">+IF(AND(ISNUMBER(OFFSET('Water Data'!$I$4,0,10*ROW('Water Data'!I124))),'Data Summary'!CH130="Yes"),100-OFFSET('Water Data'!$I$4,0,10*ROW('Water Data'!I124)),NA())</f>
        <v>#N/A</v>
      </c>
      <c r="T130" s="95" t="e">
        <f ca="true">+IF(AND(ISNUMBER(OFFSET('Water Data'!$I$6,0,10*ROW('Water Data'!I124))),'Data Summary'!CI130="Yes"),OFFSET('Water Data'!$I$6,0,10*ROW('Water Data'!I124)),NA())</f>
        <v>#N/A</v>
      </c>
      <c r="U130" s="95" t="e">
        <f ca="true">+IF(AND(ISNUMBER(OFFSET('Water Data'!$I$9,0,10*ROW('Water Data'!I124))),'Data Summary'!CJ130="Yes"),OFFSET('Water Data'!$I$9,0,10*ROW('Water Data'!I124)),NA())</f>
        <v>#N/A</v>
      </c>
      <c r="V130" s="96" t="e">
        <f ca="true">+IF(AND(ISNUMBER(OFFSET('Sanitation Data'!$D$4,0,10*ROW('Sanitation Data'!D124))),'Data Summary'!CK130="Yes"),100-OFFSET('Sanitation Data'!$D$4,0,10*ROW('Sanitation Data'!D124)),NA())</f>
        <v>#N/A</v>
      </c>
      <c r="W130" s="96" t="e">
        <f ca="true">+IF(AND(ISNUMBER(OFFSET('Sanitation Data'!$D$6,0,10*ROW('Sanitation Data'!D124))),'Data Summary'!CL130="Yes"),OFFSET('Sanitation Data'!$D$6,0,10*ROW('Sanitation Data'!D124)),NA())</f>
        <v>#N/A</v>
      </c>
      <c r="X130" s="96" t="e">
        <f ca="true">+IF(AND(ISNUMBER(OFFSET('Sanitation Data'!$D$10,0,10*ROW('Sanitation Data'!D124))),'Data Summary'!CM130="Yes"),OFFSET('Sanitation Data'!$D$10,0,10*ROW('Sanitation Data'!D124)),NA())</f>
        <v>#N/A</v>
      </c>
      <c r="Y130" s="96" t="e">
        <f ca="true">+IF(AND(ISNUMBER(OFFSET('Sanitation Data'!$D$11,0,10*ROW('Sanitation Data'!D124))),'Data Summary'!CN130="Yes"),OFFSET('Sanitation Data'!$D$11,0,10*ROW('Sanitation Data'!D124)),NA())</f>
        <v>#N/A</v>
      </c>
      <c r="Z130" s="96" t="e">
        <f ca="true">+IF(AND(ISNUMBER(OFFSET('Sanitation Data'!$D$12,0,10*ROW('Sanitation Data'!D124))),'Data Summary'!CO130="Yes"),OFFSET('Sanitation Data'!$D$12,0,10*ROW('Sanitation Data'!D124)),NA())</f>
        <v>#N/A</v>
      </c>
      <c r="AA130" s="96" t="e">
        <f ca="true">+IF(AND(ISNUMBER(OFFSET('Sanitation Data'!$E$4,0,10*ROW('Sanitation Data'!E124))),'Data Summary'!CP130="Yes"),100-OFFSET('Sanitation Data'!$E$4,0,10*ROW('Sanitation Data'!E124)),NA())</f>
        <v>#N/A</v>
      </c>
      <c r="AB130" s="96" t="e">
        <f ca="true">+IF(AND(ISNUMBER(OFFSET('Sanitation Data'!$E$6,0,10*ROW('Sanitation Data'!E124))),'Data Summary'!CQ130="Yes"),OFFSET('Sanitation Data'!$E$6,0,10*ROW('Sanitation Data'!E124)),NA())</f>
        <v>#N/A</v>
      </c>
      <c r="AC130" s="96" t="e">
        <f ca="true">+IF(AND(ISNUMBER(OFFSET('Sanitation Data'!$E$10,0,10*ROW('Sanitation Data'!E124))),'Data Summary'!CR130="Yes"),OFFSET('Sanitation Data'!$E$10,0,10*ROW('Sanitation Data'!E124)),NA())</f>
        <v>#N/A</v>
      </c>
      <c r="AD130" s="96" t="e">
        <f ca="true">+IF(AND(ISNUMBER(OFFSET('Sanitation Data'!$E$11,0,10*ROW('Sanitation Data'!E124))),'Data Summary'!CS130="Yes"),OFFSET('Sanitation Data'!$E$11,0,10*ROW('Sanitation Data'!E124)),NA())</f>
        <v>#N/A</v>
      </c>
      <c r="AE130" s="96" t="e">
        <f ca="true">+IF(AND(ISNUMBER(OFFSET('Sanitation Data'!$E$12,0,10*ROW('Sanitation Data'!E124))),'Data Summary'!CT130="Yes"),OFFSET('Sanitation Data'!$E$12,0,10*ROW('Sanitation Data'!E124)),NA())</f>
        <v>#N/A</v>
      </c>
      <c r="AF130" s="96" t="e">
        <f ca="true">+IF(AND(ISNUMBER(OFFSET('Sanitation Data'!$F$4,0,10*ROW('Sanitation Data'!F124))),'Data Summary'!CU130="Yes"),100-OFFSET('Sanitation Data'!$F$4,0,10*ROW('Sanitation Data'!F124)),NA())</f>
        <v>#N/A</v>
      </c>
      <c r="AG130" s="96" t="e">
        <f ca="true">+IF(AND(ISNUMBER(OFFSET('Sanitation Data'!$F$6,0,10*ROW('Sanitation Data'!F124))),'Data Summary'!CV130="Yes"),OFFSET('Sanitation Data'!$F$6,0,10*ROW('Sanitation Data'!F124)),NA())</f>
        <v>#N/A</v>
      </c>
      <c r="AH130" s="96" t="e">
        <f ca="true">+IF(AND(ISNUMBER(OFFSET('Sanitation Data'!$F$10,0,10*ROW('Sanitation Data'!F124))),'Data Summary'!CW130="Yes"),OFFSET('Sanitation Data'!$F$10,0,10*ROW('Sanitation Data'!F124)),NA())</f>
        <v>#N/A</v>
      </c>
      <c r="AI130" s="96" t="e">
        <f ca="true">+IF(AND(ISNUMBER(OFFSET('Sanitation Data'!$F$11,0,10*ROW('Sanitation Data'!F124))),'Data Summary'!CX130="Yes"),OFFSET('Sanitation Data'!$F$11,0,10*ROW('Sanitation Data'!F124)),NA())</f>
        <v>#N/A</v>
      </c>
      <c r="AJ130" s="96" t="e">
        <f ca="true">+IF(AND(ISNUMBER(OFFSET('Sanitation Data'!$F$12,0,10*ROW('Sanitation Data'!F124))),'Data Summary'!CY130="Yes"),OFFSET('Sanitation Data'!$F$12,0,10*ROW('Sanitation Data'!F124)),NA())</f>
        <v>#N/A</v>
      </c>
      <c r="AK130" s="96" t="e">
        <f ca="true">+IF(AND(ISNUMBER(OFFSET('Sanitation Data'!$G$4,0,10*ROW('Sanitation Data'!G124))),'Data Summary'!CZ130="Yes"),100-OFFSET('Sanitation Data'!$G$4,0,10*ROW('Sanitation Data'!G124)),NA())</f>
        <v>#N/A</v>
      </c>
      <c r="AL130" s="96" t="e">
        <f ca="true">+IF(AND(ISNUMBER(OFFSET('Sanitation Data'!$G$6,0,10*ROW('Sanitation Data'!G124))),'Data Summary'!DA130="Yes"),OFFSET('Sanitation Data'!$G$6,0,10*ROW('Sanitation Data'!G124)),NA())</f>
        <v>#N/A</v>
      </c>
      <c r="AM130" s="96" t="e">
        <f ca="true">+IF(AND(ISNUMBER(OFFSET('Sanitation Data'!$G$10,0,10*ROW('Sanitation Data'!G124))),'Data Summary'!DB130="Yes"),OFFSET('Sanitation Data'!$G$10,0,10*ROW('Sanitation Data'!G124)),NA())</f>
        <v>#N/A</v>
      </c>
      <c r="AN130" s="96" t="e">
        <f ca="true">+IF(AND(ISNUMBER(OFFSET('Sanitation Data'!$G$11,0,10*ROW('Sanitation Data'!G124))),'Data Summary'!DC130="Yes"),OFFSET('Sanitation Data'!$G$11,0,10*ROW('Sanitation Data'!G124)),NA())</f>
        <v>#N/A</v>
      </c>
      <c r="AO130" s="96" t="e">
        <f ca="true">+IF(AND(ISNUMBER(OFFSET('Sanitation Data'!$G$12,0,10*ROW('Sanitation Data'!G124))),'Data Summary'!DD130="Yes"),OFFSET('Sanitation Data'!$G$12,0,10*ROW('Sanitation Data'!G124)),NA())</f>
        <v>#N/A</v>
      </c>
      <c r="AP130" s="96" t="e">
        <f ca="true">+IF(AND(ISNUMBER(OFFSET('Sanitation Data'!$H$4,0,10*ROW('Sanitation Data'!H124))),'Data Summary'!DE130="Yes"),100-OFFSET('Sanitation Data'!$H$4,0,10*ROW('Sanitation Data'!H124)),NA())</f>
        <v>#N/A</v>
      </c>
      <c r="AQ130" s="96" t="e">
        <f ca="true">+IF(AND(ISNUMBER(OFFSET('Sanitation Data'!$H$6,0,10*ROW('Sanitation Data'!H124))),'Data Summary'!DF130="Yes"),OFFSET('Sanitation Data'!$H$6,0,10*ROW('Sanitation Data'!H124)),NA())</f>
        <v>#N/A</v>
      </c>
      <c r="AR130" s="96" t="e">
        <f ca="true">+IF(AND(ISNUMBER(OFFSET('Sanitation Data'!$H$10,0,10*ROW('Sanitation Data'!H124))),'Data Summary'!DG130="Yes"),OFFSET('Sanitation Data'!$H$10,0,10*ROW('Sanitation Data'!H124)),NA())</f>
        <v>#N/A</v>
      </c>
      <c r="AS130" s="96" t="e">
        <f ca="true">+IF(AND(ISNUMBER(OFFSET('Sanitation Data'!$H$11,0,10*ROW('Sanitation Data'!H124))),'Data Summary'!DH130="Yes"),OFFSET('Sanitation Data'!$H$11,0,10*ROW('Sanitation Data'!H124)),NA())</f>
        <v>#N/A</v>
      </c>
      <c r="AT130" s="96" t="e">
        <f ca="true">+IF(AND(ISNUMBER(OFFSET('Sanitation Data'!$H$12,0,10*ROW('Sanitation Data'!H124))),'Data Summary'!DI130="Yes"),OFFSET('Sanitation Data'!$H$12,0,10*ROW('Sanitation Data'!H124)),NA())</f>
        <v>#N/A</v>
      </c>
      <c r="AU130" s="96" t="e">
        <f ca="true">+IF(AND(ISNUMBER(OFFSET('Sanitation Data'!$I$4,0,10*ROW('Sanitation Data'!I124))),'Data Summary'!DJ130="Yes"),100-OFFSET('Sanitation Data'!$I$4,0,10*ROW('Sanitation Data'!I124)),NA())</f>
        <v>#N/A</v>
      </c>
      <c r="AV130" s="96" t="e">
        <f ca="true">+IF(AND(ISNUMBER(OFFSET('Sanitation Data'!$I$6,0,10*ROW('Sanitation Data'!I124))),'Data Summary'!DK130="Yes"),OFFSET('Sanitation Data'!$I$6,0,10*ROW('Sanitation Data'!I124)),NA())</f>
        <v>#N/A</v>
      </c>
      <c r="AW130" s="96" t="e">
        <f ca="true">+IF(AND(ISNUMBER(OFFSET('Sanitation Data'!$I$10,0,10*ROW('Sanitation Data'!I124))),'Data Summary'!DL130="Yes"),OFFSET('Sanitation Data'!$I$10,0,10*ROW('Sanitation Data'!I124)),NA())</f>
        <v>#N/A</v>
      </c>
      <c r="AX130" s="96" t="e">
        <f ca="true">+IF(AND(ISNUMBER(OFFSET('Sanitation Data'!$I$11,0,10*ROW('Sanitation Data'!I124))),'Data Summary'!DM130="Yes"),OFFSET('Sanitation Data'!$I$11,0,10*ROW('Sanitation Data'!I124)),NA())</f>
        <v>#N/A</v>
      </c>
      <c r="AY130" s="96" t="e">
        <f ca="true">+IF(AND(ISNUMBER(OFFSET('Sanitation Data'!$I$12,0,10*ROW('Sanitation Data'!I124))),'Data Summary'!DN130="Yes"),OFFSET('Sanitation Data'!$I$12,0,10*ROW('Sanitation Data'!I124)),NA())</f>
        <v>#N/A</v>
      </c>
      <c r="AZ130" s="97" t="e">
        <f ca="true">+IF(AND(ISNUMBER(OFFSET('Hygiene Data'!$D$5,0,10*ROW('Hygiene Data'!D124))),'Data Summary'!DO130="Yes"),OFFSET('Hygiene Data'!$D$5,0,10*ROW('Hygiene Data'!D124)),NA())</f>
        <v>#N/A</v>
      </c>
      <c r="BA130" s="97" t="e">
        <f ca="true">+IF(AND(ISNUMBER(OFFSET('Hygiene Data'!$D$7,0,10*ROW('Hygiene Data'!D124))),'Data Summary'!DP130="Yes"),OFFSET('Hygiene Data'!$D$7,0,10*ROW('Hygiene Data'!D124)),NA())</f>
        <v>#N/A</v>
      </c>
      <c r="BB130" s="97" t="e">
        <f ca="true">+IF(AND(ISNUMBER(OFFSET('Hygiene Data'!$D$9,0,10*ROW('Hygiene Data'!D124))),'Data Summary'!DQ130="Yes"),OFFSET('Hygiene Data'!$D$9,0,10*ROW('Hygiene Data'!D124)),NA())</f>
        <v>#N/A</v>
      </c>
      <c r="BC130" s="97" t="e">
        <f ca="true">+IF(AND(ISNUMBER(OFFSET('Hygiene Data'!$E$5,0,10*ROW('Hygiene Data'!E124))),'Data Summary'!DR130="Yes"),OFFSET('Hygiene Data'!$E$5,0,10*ROW('Hygiene Data'!E124)),NA())</f>
        <v>#N/A</v>
      </c>
      <c r="BD130" s="97" t="e">
        <f ca="true">+IF(AND(ISNUMBER(OFFSET('Hygiene Data'!$E$7,0,10*ROW('Hygiene Data'!E124))),'Data Summary'!DS130="Yes"),OFFSET('Hygiene Data'!$E$7,0,10*ROW('Hygiene Data'!E124)),NA())</f>
        <v>#N/A</v>
      </c>
      <c r="BE130" s="97" t="e">
        <f ca="true">+IF(AND(ISNUMBER(OFFSET('Hygiene Data'!$E$9,0,10*ROW('Hygiene Data'!E124))),'Data Summary'!DT130="Yes"),OFFSET('Hygiene Data'!$E$9,0,10*ROW('Hygiene Data'!E124)),NA())</f>
        <v>#N/A</v>
      </c>
      <c r="BF130" s="97" t="e">
        <f ca="true">+IF(AND(ISNUMBER(OFFSET('Hygiene Data'!$F$5,0,10*ROW('Hygiene Data'!F124))),'Data Summary'!DU130="Yes"),OFFSET('Hygiene Data'!$F$5,0,10*ROW('Hygiene Data'!F124)),NA())</f>
        <v>#N/A</v>
      </c>
      <c r="BG130" s="97" t="e">
        <f ca="true">+IF(AND(ISNUMBER(OFFSET('Hygiene Data'!$F$7,0,10*ROW('Hygiene Data'!F124))),'Data Summary'!DV130="Yes"),OFFSET('Hygiene Data'!$F$7,0,10*ROW('Hygiene Data'!F124)),NA())</f>
        <v>#N/A</v>
      </c>
      <c r="BH130" s="97" t="e">
        <f ca="true">+IF(AND(ISNUMBER(OFFSET('Hygiene Data'!$F$9,0,10*ROW('Hygiene Data'!F124))),'Data Summary'!DW130="Yes"),OFFSET('Hygiene Data'!$F$9,0,10*ROW('Hygiene Data'!F124)),NA())</f>
        <v>#N/A</v>
      </c>
      <c r="BI130" s="97" t="e">
        <f ca="true">+IF(AND(ISNUMBER(OFFSET('Hygiene Data'!$G$5,0,10*ROW('Hygiene Data'!G124))),'Data Summary'!DX130="Yes"),OFFSET('Hygiene Data'!$G$5,0,10*ROW('Hygiene Data'!G124)),NA())</f>
        <v>#N/A</v>
      </c>
      <c r="BJ130" s="97" t="e">
        <f ca="true">+IF(AND(ISNUMBER(OFFSET('Hygiene Data'!$G$7,0,10*ROW('Hygiene Data'!G124))),'Data Summary'!DY130="Yes"),OFFSET('Hygiene Data'!$G$7,0,10*ROW('Hygiene Data'!G124)),NA())</f>
        <v>#N/A</v>
      </c>
      <c r="BK130" s="97" t="e">
        <f ca="true">+IF(AND(ISNUMBER(OFFSET('Hygiene Data'!$G$9,0,10*ROW('Hygiene Data'!G124))),'Data Summary'!DZ130="Yes"),OFFSET('Hygiene Data'!$G$9,0,10*ROW('Hygiene Data'!G124)),NA())</f>
        <v>#N/A</v>
      </c>
      <c r="BL130" s="97" t="e">
        <f ca="true">+IF(AND(ISNUMBER(OFFSET('Hygiene Data'!$H$5,0,10*ROW('Hygiene Data'!H124))),'Data Summary'!EA130="Yes"),OFFSET('Hygiene Data'!$H$5,0,10*ROW('Hygiene Data'!H124)),NA())</f>
        <v>#N/A</v>
      </c>
      <c r="BM130" s="97" t="e">
        <f ca="true">+IF(AND(ISNUMBER(OFFSET('Hygiene Data'!$H$7,0,10*ROW('Hygiene Data'!H124))),'Data Summary'!EB130="Yes"),OFFSET('Hygiene Data'!$H$7,0,10*ROW('Hygiene Data'!H124)),NA())</f>
        <v>#N/A</v>
      </c>
      <c r="BN130" s="97" t="e">
        <f ca="true">+IF(AND(ISNUMBER(OFFSET('Hygiene Data'!$H$9,0,10*ROW('Hygiene Data'!H124))),'Data Summary'!EC130="Yes"),OFFSET('Hygiene Data'!$H$9,0,10*ROW('Hygiene Data'!H124)),NA())</f>
        <v>#N/A</v>
      </c>
      <c r="BO130" s="97" t="e">
        <f ca="true">+IF(AND(ISNUMBER(OFFSET('Hygiene Data'!$I$5,0,10*ROW('Hygiene Data'!I124))),'Data Summary'!ED130="Yes"),OFFSET('Hygiene Data'!$I$5,0,10*ROW('Hygiene Data'!I124)),NA())</f>
        <v>#N/A</v>
      </c>
      <c r="BP130" s="97" t="e">
        <f ca="true">+IF(AND(ISNUMBER(OFFSET('Hygiene Data'!$I$7,0,10*ROW('Hygiene Data'!I124))),'Data Summary'!EE130="Yes"),OFFSET('Hygiene Data'!$I$7,0,10*ROW('Hygiene Data'!I124)),NA())</f>
        <v>#N/A</v>
      </c>
      <c r="BQ130" s="97"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6" t="str">
        <f ca="true">+IF(ISTEXT('Data Summary'!B131),'Data Summary'!B131,"")</f>
        <v/>
      </c>
      <c r="C131" s="330" t="e">
        <f ca="true">+VALUE('Data Summary'!C131)</f>
        <v>#VALUE!</v>
      </c>
      <c r="D131" s="95" t="e">
        <f ca="true">+IF(AND(ISNUMBER(OFFSET('Water Data'!$D$4,0,10*ROW('Water Data'!D125))),'Data Summary'!BS131="Yes"),100-OFFSET('Water Data'!$D$4,0,10*ROW('Water Data'!D125)),NA())</f>
        <v>#N/A</v>
      </c>
      <c r="E131" s="95" t="e">
        <f ca="true">+IF(AND(ISNUMBER(OFFSET('Water Data'!$D$6,0,10*ROW('Water Data'!D125))),'Data Summary'!BT131="Yes"),OFFSET('Water Data'!$D$6,0,10*ROW('Water Data'!D125)),NA())</f>
        <v>#N/A</v>
      </c>
      <c r="F131" s="95" t="e">
        <f ca="true">+IF(AND(ISNUMBER(OFFSET('Water Data'!$D$9,0,10*ROW('Water Data'!D125))),'Data Summary'!BU131="Yes"),OFFSET('Water Data'!$D$9,0,10*ROW('Water Data'!D125)),NA())</f>
        <v>#N/A</v>
      </c>
      <c r="G131" s="95" t="e">
        <f ca="true">+IF(AND(ISNUMBER(OFFSET('Water Data'!$E$4,0,10*ROW('Water Data'!E125))),'Data Summary'!BV131="Yes"),100-OFFSET('Water Data'!$E$4,0,10*ROW('Water Data'!E125)),NA())</f>
        <v>#N/A</v>
      </c>
      <c r="H131" s="95" t="e">
        <f ca="true">+IF(AND(ISNUMBER(OFFSET('Water Data'!$E$6,0,10*ROW('Water Data'!E125))),'Data Summary'!BW131="Yes"),OFFSET('Water Data'!$E$6,0,10*ROW('Water Data'!E125)),NA())</f>
        <v>#N/A</v>
      </c>
      <c r="I131" s="95" t="e">
        <f ca="true">+IF(AND(ISNUMBER(OFFSET('Water Data'!$E$9,0,10*ROW('Water Data'!E125))),'Data Summary'!BX131="Yes"),OFFSET('Water Data'!$E$9,0,10*ROW('Water Data'!E125)),NA())</f>
        <v>#N/A</v>
      </c>
      <c r="J131" s="95" t="e">
        <f ca="true">+IF(AND(ISNUMBER(OFFSET('Water Data'!$F$4,0,10*ROW('Water Data'!F125))),'Data Summary'!BY131="Yes"),100-OFFSET('Water Data'!$F$4,0,10*ROW('Water Data'!F125)),NA())</f>
        <v>#N/A</v>
      </c>
      <c r="K131" s="95" t="e">
        <f ca="true">+IF(AND(ISNUMBER(OFFSET('Water Data'!$F$6,0,10*ROW('Water Data'!F125))),'Data Summary'!BZ131="Yes"),OFFSET('Water Data'!$F$6,0,10*ROW('Water Data'!F125)),NA())</f>
        <v>#N/A</v>
      </c>
      <c r="L131" s="95" t="e">
        <f ca="true">+IF(AND(ISNUMBER(OFFSET('Water Data'!$F$9,0,10*ROW('Water Data'!F125))),'Data Summary'!CA131="Yes"),OFFSET('Water Data'!$F$9,0,10*ROW('Water Data'!F125)),NA())</f>
        <v>#N/A</v>
      </c>
      <c r="M131" s="95" t="e">
        <f ca="true">+IF(AND(ISNUMBER(OFFSET('Water Data'!$G$4,0,10*ROW('Water Data'!G125))),'Data Summary'!CB131="Yes"),100-OFFSET('Water Data'!$G$4,0,10*ROW('Water Data'!G125)),NA())</f>
        <v>#N/A</v>
      </c>
      <c r="N131" s="95" t="e">
        <f ca="true">+IF(AND(ISNUMBER(OFFSET('Water Data'!$G$6,0,10*ROW('Water Data'!G125))),'Data Summary'!CC131="Yes"),OFFSET('Water Data'!$G$6,0,10*ROW('Water Data'!G125)),NA())</f>
        <v>#N/A</v>
      </c>
      <c r="O131" s="95" t="e">
        <f ca="true">+IF(AND(ISNUMBER(OFFSET('Water Data'!$G$9,0,10*ROW('Water Data'!G125))),'Data Summary'!CD131="Yes"),OFFSET('Water Data'!$G$9,0,10*ROW('Water Data'!G125)),NA())</f>
        <v>#N/A</v>
      </c>
      <c r="P131" s="95" t="e">
        <f ca="true">+IF(AND(ISNUMBER(OFFSET('Water Data'!$H$4,0,10*ROW('Water Data'!H125))),'Data Summary'!CE131="Yes"),100-OFFSET('Water Data'!$H$4,0,10*ROW('Water Data'!H125)),NA())</f>
        <v>#N/A</v>
      </c>
      <c r="Q131" s="95" t="e">
        <f ca="true">+IF(AND(ISNUMBER(OFFSET('Water Data'!$H$6,0,10*ROW('Water Data'!H125))),'Data Summary'!CF131="Yes"),OFFSET('Water Data'!$H$6,0,10*ROW('Water Data'!H125)),NA())</f>
        <v>#N/A</v>
      </c>
      <c r="R131" s="95" t="e">
        <f ca="true">+IF(AND(ISNUMBER(OFFSET('Water Data'!$H$9,0,10*ROW('Water Data'!H125))),'Data Summary'!CG131="Yes"),OFFSET('Water Data'!$H$9,0,10*ROW('Water Data'!H125)),NA())</f>
        <v>#N/A</v>
      </c>
      <c r="S131" s="95" t="e">
        <f ca="true">+IF(AND(ISNUMBER(OFFSET('Water Data'!$I$4,0,10*ROW('Water Data'!I125))),'Data Summary'!CH131="Yes"),100-OFFSET('Water Data'!$I$4,0,10*ROW('Water Data'!I125)),NA())</f>
        <v>#N/A</v>
      </c>
      <c r="T131" s="95" t="e">
        <f ca="true">+IF(AND(ISNUMBER(OFFSET('Water Data'!$I$6,0,10*ROW('Water Data'!I125))),'Data Summary'!CI131="Yes"),OFFSET('Water Data'!$I$6,0,10*ROW('Water Data'!I125)),NA())</f>
        <v>#N/A</v>
      </c>
      <c r="U131" s="95" t="e">
        <f ca="true">+IF(AND(ISNUMBER(OFFSET('Water Data'!$I$9,0,10*ROW('Water Data'!I125))),'Data Summary'!CJ131="Yes"),OFFSET('Water Data'!$I$9,0,10*ROW('Water Data'!I125)),NA())</f>
        <v>#N/A</v>
      </c>
      <c r="V131" s="96" t="e">
        <f ca="true">+IF(AND(ISNUMBER(OFFSET('Sanitation Data'!$D$4,0,10*ROW('Sanitation Data'!D125))),'Data Summary'!CK131="Yes"),100-OFFSET('Sanitation Data'!$D$4,0,10*ROW('Sanitation Data'!D125)),NA())</f>
        <v>#N/A</v>
      </c>
      <c r="W131" s="96" t="e">
        <f ca="true">+IF(AND(ISNUMBER(OFFSET('Sanitation Data'!$D$6,0,10*ROW('Sanitation Data'!D125))),'Data Summary'!CL131="Yes"),OFFSET('Sanitation Data'!$D$6,0,10*ROW('Sanitation Data'!D125)),NA())</f>
        <v>#N/A</v>
      </c>
      <c r="X131" s="96" t="e">
        <f ca="true">+IF(AND(ISNUMBER(OFFSET('Sanitation Data'!$D$10,0,10*ROW('Sanitation Data'!D125))),'Data Summary'!CM131="Yes"),OFFSET('Sanitation Data'!$D$10,0,10*ROW('Sanitation Data'!D125)),NA())</f>
        <v>#N/A</v>
      </c>
      <c r="Y131" s="96" t="e">
        <f ca="true">+IF(AND(ISNUMBER(OFFSET('Sanitation Data'!$D$11,0,10*ROW('Sanitation Data'!D125))),'Data Summary'!CN131="Yes"),OFFSET('Sanitation Data'!$D$11,0,10*ROW('Sanitation Data'!D125)),NA())</f>
        <v>#N/A</v>
      </c>
      <c r="Z131" s="96" t="e">
        <f ca="true">+IF(AND(ISNUMBER(OFFSET('Sanitation Data'!$D$12,0,10*ROW('Sanitation Data'!D125))),'Data Summary'!CO131="Yes"),OFFSET('Sanitation Data'!$D$12,0,10*ROW('Sanitation Data'!D125)),NA())</f>
        <v>#N/A</v>
      </c>
      <c r="AA131" s="96" t="e">
        <f ca="true">+IF(AND(ISNUMBER(OFFSET('Sanitation Data'!$E$4,0,10*ROW('Sanitation Data'!E125))),'Data Summary'!CP131="Yes"),100-OFFSET('Sanitation Data'!$E$4,0,10*ROW('Sanitation Data'!E125)),NA())</f>
        <v>#N/A</v>
      </c>
      <c r="AB131" s="96" t="e">
        <f ca="true">+IF(AND(ISNUMBER(OFFSET('Sanitation Data'!$E$6,0,10*ROW('Sanitation Data'!E125))),'Data Summary'!CQ131="Yes"),OFFSET('Sanitation Data'!$E$6,0,10*ROW('Sanitation Data'!E125)),NA())</f>
        <v>#N/A</v>
      </c>
      <c r="AC131" s="96" t="e">
        <f ca="true">+IF(AND(ISNUMBER(OFFSET('Sanitation Data'!$E$10,0,10*ROW('Sanitation Data'!E125))),'Data Summary'!CR131="Yes"),OFFSET('Sanitation Data'!$E$10,0,10*ROW('Sanitation Data'!E125)),NA())</f>
        <v>#N/A</v>
      </c>
      <c r="AD131" s="96" t="e">
        <f ca="true">+IF(AND(ISNUMBER(OFFSET('Sanitation Data'!$E$11,0,10*ROW('Sanitation Data'!E125))),'Data Summary'!CS131="Yes"),OFFSET('Sanitation Data'!$E$11,0,10*ROW('Sanitation Data'!E125)),NA())</f>
        <v>#N/A</v>
      </c>
      <c r="AE131" s="96" t="e">
        <f ca="true">+IF(AND(ISNUMBER(OFFSET('Sanitation Data'!$E$12,0,10*ROW('Sanitation Data'!E125))),'Data Summary'!CT131="Yes"),OFFSET('Sanitation Data'!$E$12,0,10*ROW('Sanitation Data'!E125)),NA())</f>
        <v>#N/A</v>
      </c>
      <c r="AF131" s="96" t="e">
        <f ca="true">+IF(AND(ISNUMBER(OFFSET('Sanitation Data'!$F$4,0,10*ROW('Sanitation Data'!F125))),'Data Summary'!CU131="Yes"),100-OFFSET('Sanitation Data'!$F$4,0,10*ROW('Sanitation Data'!F125)),NA())</f>
        <v>#N/A</v>
      </c>
      <c r="AG131" s="96" t="e">
        <f ca="true">+IF(AND(ISNUMBER(OFFSET('Sanitation Data'!$F$6,0,10*ROW('Sanitation Data'!F125))),'Data Summary'!CV131="Yes"),OFFSET('Sanitation Data'!$F$6,0,10*ROW('Sanitation Data'!F125)),NA())</f>
        <v>#N/A</v>
      </c>
      <c r="AH131" s="96" t="e">
        <f ca="true">+IF(AND(ISNUMBER(OFFSET('Sanitation Data'!$F$10,0,10*ROW('Sanitation Data'!F125))),'Data Summary'!CW131="Yes"),OFFSET('Sanitation Data'!$F$10,0,10*ROW('Sanitation Data'!F125)),NA())</f>
        <v>#N/A</v>
      </c>
      <c r="AI131" s="96" t="e">
        <f ca="true">+IF(AND(ISNUMBER(OFFSET('Sanitation Data'!$F$11,0,10*ROW('Sanitation Data'!F125))),'Data Summary'!CX131="Yes"),OFFSET('Sanitation Data'!$F$11,0,10*ROW('Sanitation Data'!F125)),NA())</f>
        <v>#N/A</v>
      </c>
      <c r="AJ131" s="96" t="e">
        <f ca="true">+IF(AND(ISNUMBER(OFFSET('Sanitation Data'!$F$12,0,10*ROW('Sanitation Data'!F125))),'Data Summary'!CY131="Yes"),OFFSET('Sanitation Data'!$F$12,0,10*ROW('Sanitation Data'!F125)),NA())</f>
        <v>#N/A</v>
      </c>
      <c r="AK131" s="96" t="e">
        <f ca="true">+IF(AND(ISNUMBER(OFFSET('Sanitation Data'!$G$4,0,10*ROW('Sanitation Data'!G125))),'Data Summary'!CZ131="Yes"),100-OFFSET('Sanitation Data'!$G$4,0,10*ROW('Sanitation Data'!G125)),NA())</f>
        <v>#N/A</v>
      </c>
      <c r="AL131" s="96" t="e">
        <f ca="true">+IF(AND(ISNUMBER(OFFSET('Sanitation Data'!$G$6,0,10*ROW('Sanitation Data'!G125))),'Data Summary'!DA131="Yes"),OFFSET('Sanitation Data'!$G$6,0,10*ROW('Sanitation Data'!G125)),NA())</f>
        <v>#N/A</v>
      </c>
      <c r="AM131" s="96" t="e">
        <f ca="true">+IF(AND(ISNUMBER(OFFSET('Sanitation Data'!$G$10,0,10*ROW('Sanitation Data'!G125))),'Data Summary'!DB131="Yes"),OFFSET('Sanitation Data'!$G$10,0,10*ROW('Sanitation Data'!G125)),NA())</f>
        <v>#N/A</v>
      </c>
      <c r="AN131" s="96" t="e">
        <f ca="true">+IF(AND(ISNUMBER(OFFSET('Sanitation Data'!$G$11,0,10*ROW('Sanitation Data'!G125))),'Data Summary'!DC131="Yes"),OFFSET('Sanitation Data'!$G$11,0,10*ROW('Sanitation Data'!G125)),NA())</f>
        <v>#N/A</v>
      </c>
      <c r="AO131" s="96" t="e">
        <f ca="true">+IF(AND(ISNUMBER(OFFSET('Sanitation Data'!$G$12,0,10*ROW('Sanitation Data'!G125))),'Data Summary'!DD131="Yes"),OFFSET('Sanitation Data'!$G$12,0,10*ROW('Sanitation Data'!G125)),NA())</f>
        <v>#N/A</v>
      </c>
      <c r="AP131" s="96" t="e">
        <f ca="true">+IF(AND(ISNUMBER(OFFSET('Sanitation Data'!$H$4,0,10*ROW('Sanitation Data'!H125))),'Data Summary'!DE131="Yes"),100-OFFSET('Sanitation Data'!$H$4,0,10*ROW('Sanitation Data'!H125)),NA())</f>
        <v>#N/A</v>
      </c>
      <c r="AQ131" s="96" t="e">
        <f ca="true">+IF(AND(ISNUMBER(OFFSET('Sanitation Data'!$H$6,0,10*ROW('Sanitation Data'!H125))),'Data Summary'!DF131="Yes"),OFFSET('Sanitation Data'!$H$6,0,10*ROW('Sanitation Data'!H125)),NA())</f>
        <v>#N/A</v>
      </c>
      <c r="AR131" s="96" t="e">
        <f ca="true">+IF(AND(ISNUMBER(OFFSET('Sanitation Data'!$H$10,0,10*ROW('Sanitation Data'!H125))),'Data Summary'!DG131="Yes"),OFFSET('Sanitation Data'!$H$10,0,10*ROW('Sanitation Data'!H125)),NA())</f>
        <v>#N/A</v>
      </c>
      <c r="AS131" s="96" t="e">
        <f ca="true">+IF(AND(ISNUMBER(OFFSET('Sanitation Data'!$H$11,0,10*ROW('Sanitation Data'!H125))),'Data Summary'!DH131="Yes"),OFFSET('Sanitation Data'!$H$11,0,10*ROW('Sanitation Data'!H125)),NA())</f>
        <v>#N/A</v>
      </c>
      <c r="AT131" s="96" t="e">
        <f ca="true">+IF(AND(ISNUMBER(OFFSET('Sanitation Data'!$H$12,0,10*ROW('Sanitation Data'!H125))),'Data Summary'!DI131="Yes"),OFFSET('Sanitation Data'!$H$12,0,10*ROW('Sanitation Data'!H125)),NA())</f>
        <v>#N/A</v>
      </c>
      <c r="AU131" s="96" t="e">
        <f ca="true">+IF(AND(ISNUMBER(OFFSET('Sanitation Data'!$I$4,0,10*ROW('Sanitation Data'!I125))),'Data Summary'!DJ131="Yes"),100-OFFSET('Sanitation Data'!$I$4,0,10*ROW('Sanitation Data'!I125)),NA())</f>
        <v>#N/A</v>
      </c>
      <c r="AV131" s="96" t="e">
        <f ca="true">+IF(AND(ISNUMBER(OFFSET('Sanitation Data'!$I$6,0,10*ROW('Sanitation Data'!I125))),'Data Summary'!DK131="Yes"),OFFSET('Sanitation Data'!$I$6,0,10*ROW('Sanitation Data'!I125)),NA())</f>
        <v>#N/A</v>
      </c>
      <c r="AW131" s="96" t="e">
        <f ca="true">+IF(AND(ISNUMBER(OFFSET('Sanitation Data'!$I$10,0,10*ROW('Sanitation Data'!I125))),'Data Summary'!DL131="Yes"),OFFSET('Sanitation Data'!$I$10,0,10*ROW('Sanitation Data'!I125)),NA())</f>
        <v>#N/A</v>
      </c>
      <c r="AX131" s="96" t="e">
        <f ca="true">+IF(AND(ISNUMBER(OFFSET('Sanitation Data'!$I$11,0,10*ROW('Sanitation Data'!I125))),'Data Summary'!DM131="Yes"),OFFSET('Sanitation Data'!$I$11,0,10*ROW('Sanitation Data'!I125)),NA())</f>
        <v>#N/A</v>
      </c>
      <c r="AY131" s="96" t="e">
        <f ca="true">+IF(AND(ISNUMBER(OFFSET('Sanitation Data'!$I$12,0,10*ROW('Sanitation Data'!I125))),'Data Summary'!DN131="Yes"),OFFSET('Sanitation Data'!$I$12,0,10*ROW('Sanitation Data'!I125)),NA())</f>
        <v>#N/A</v>
      </c>
      <c r="AZ131" s="97" t="e">
        <f ca="true">+IF(AND(ISNUMBER(OFFSET('Hygiene Data'!$D$5,0,10*ROW('Hygiene Data'!D125))),'Data Summary'!DO131="Yes"),OFFSET('Hygiene Data'!$D$5,0,10*ROW('Hygiene Data'!D125)),NA())</f>
        <v>#N/A</v>
      </c>
      <c r="BA131" s="97" t="e">
        <f ca="true">+IF(AND(ISNUMBER(OFFSET('Hygiene Data'!$D$7,0,10*ROW('Hygiene Data'!D125))),'Data Summary'!DP131="Yes"),OFFSET('Hygiene Data'!$D$7,0,10*ROW('Hygiene Data'!D125)),NA())</f>
        <v>#N/A</v>
      </c>
      <c r="BB131" s="97" t="e">
        <f ca="true">+IF(AND(ISNUMBER(OFFSET('Hygiene Data'!$D$9,0,10*ROW('Hygiene Data'!D125))),'Data Summary'!DQ131="Yes"),OFFSET('Hygiene Data'!$D$9,0,10*ROW('Hygiene Data'!D125)),NA())</f>
        <v>#N/A</v>
      </c>
      <c r="BC131" s="97" t="e">
        <f ca="true">+IF(AND(ISNUMBER(OFFSET('Hygiene Data'!$E$5,0,10*ROW('Hygiene Data'!E125))),'Data Summary'!DR131="Yes"),OFFSET('Hygiene Data'!$E$5,0,10*ROW('Hygiene Data'!E125)),NA())</f>
        <v>#N/A</v>
      </c>
      <c r="BD131" s="97" t="e">
        <f ca="true">+IF(AND(ISNUMBER(OFFSET('Hygiene Data'!$E$7,0,10*ROW('Hygiene Data'!E125))),'Data Summary'!DS131="Yes"),OFFSET('Hygiene Data'!$E$7,0,10*ROW('Hygiene Data'!E125)),NA())</f>
        <v>#N/A</v>
      </c>
      <c r="BE131" s="97" t="e">
        <f ca="true">+IF(AND(ISNUMBER(OFFSET('Hygiene Data'!$E$9,0,10*ROW('Hygiene Data'!E125))),'Data Summary'!DT131="Yes"),OFFSET('Hygiene Data'!$E$9,0,10*ROW('Hygiene Data'!E125)),NA())</f>
        <v>#N/A</v>
      </c>
      <c r="BF131" s="97" t="e">
        <f ca="true">+IF(AND(ISNUMBER(OFFSET('Hygiene Data'!$F$5,0,10*ROW('Hygiene Data'!F125))),'Data Summary'!DU131="Yes"),OFFSET('Hygiene Data'!$F$5,0,10*ROW('Hygiene Data'!F125)),NA())</f>
        <v>#N/A</v>
      </c>
      <c r="BG131" s="97" t="e">
        <f ca="true">+IF(AND(ISNUMBER(OFFSET('Hygiene Data'!$F$7,0,10*ROW('Hygiene Data'!F125))),'Data Summary'!DV131="Yes"),OFFSET('Hygiene Data'!$F$7,0,10*ROW('Hygiene Data'!F125)),NA())</f>
        <v>#N/A</v>
      </c>
      <c r="BH131" s="97" t="e">
        <f ca="true">+IF(AND(ISNUMBER(OFFSET('Hygiene Data'!$F$9,0,10*ROW('Hygiene Data'!F125))),'Data Summary'!DW131="Yes"),OFFSET('Hygiene Data'!$F$9,0,10*ROW('Hygiene Data'!F125)),NA())</f>
        <v>#N/A</v>
      </c>
      <c r="BI131" s="97" t="e">
        <f ca="true">+IF(AND(ISNUMBER(OFFSET('Hygiene Data'!$G$5,0,10*ROW('Hygiene Data'!G125))),'Data Summary'!DX131="Yes"),OFFSET('Hygiene Data'!$G$5,0,10*ROW('Hygiene Data'!G125)),NA())</f>
        <v>#N/A</v>
      </c>
      <c r="BJ131" s="97" t="e">
        <f ca="true">+IF(AND(ISNUMBER(OFFSET('Hygiene Data'!$G$7,0,10*ROW('Hygiene Data'!G125))),'Data Summary'!DY131="Yes"),OFFSET('Hygiene Data'!$G$7,0,10*ROW('Hygiene Data'!G125)),NA())</f>
        <v>#N/A</v>
      </c>
      <c r="BK131" s="97" t="e">
        <f ca="true">+IF(AND(ISNUMBER(OFFSET('Hygiene Data'!$G$9,0,10*ROW('Hygiene Data'!G125))),'Data Summary'!DZ131="Yes"),OFFSET('Hygiene Data'!$G$9,0,10*ROW('Hygiene Data'!G125)),NA())</f>
        <v>#N/A</v>
      </c>
      <c r="BL131" s="97" t="e">
        <f ca="true">+IF(AND(ISNUMBER(OFFSET('Hygiene Data'!$H$5,0,10*ROW('Hygiene Data'!H125))),'Data Summary'!EA131="Yes"),OFFSET('Hygiene Data'!$H$5,0,10*ROW('Hygiene Data'!H125)),NA())</f>
        <v>#N/A</v>
      </c>
      <c r="BM131" s="97" t="e">
        <f ca="true">+IF(AND(ISNUMBER(OFFSET('Hygiene Data'!$H$7,0,10*ROW('Hygiene Data'!H125))),'Data Summary'!EB131="Yes"),OFFSET('Hygiene Data'!$H$7,0,10*ROW('Hygiene Data'!H125)),NA())</f>
        <v>#N/A</v>
      </c>
      <c r="BN131" s="97" t="e">
        <f ca="true">+IF(AND(ISNUMBER(OFFSET('Hygiene Data'!$H$9,0,10*ROW('Hygiene Data'!H125))),'Data Summary'!EC131="Yes"),OFFSET('Hygiene Data'!$H$9,0,10*ROW('Hygiene Data'!H125)),NA())</f>
        <v>#N/A</v>
      </c>
      <c r="BO131" s="97" t="e">
        <f ca="true">+IF(AND(ISNUMBER(OFFSET('Hygiene Data'!$I$5,0,10*ROW('Hygiene Data'!I125))),'Data Summary'!ED131="Yes"),OFFSET('Hygiene Data'!$I$5,0,10*ROW('Hygiene Data'!I125)),NA())</f>
        <v>#N/A</v>
      </c>
      <c r="BP131" s="97" t="e">
        <f ca="true">+IF(AND(ISNUMBER(OFFSET('Hygiene Data'!$I$7,0,10*ROW('Hygiene Data'!I125))),'Data Summary'!EE131="Yes"),OFFSET('Hygiene Data'!$I$7,0,10*ROW('Hygiene Data'!I125)),NA())</f>
        <v>#N/A</v>
      </c>
      <c r="BQ131" s="97"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6" t="str">
        <f ca="true">+IF(ISTEXT('Data Summary'!B132),'Data Summary'!B132,"")</f>
        <v/>
      </c>
      <c r="C132" s="330" t="e">
        <f ca="true">+VALUE('Data Summary'!C132)</f>
        <v>#VALUE!</v>
      </c>
      <c r="D132" s="95" t="e">
        <f ca="true">+IF(AND(ISNUMBER(OFFSET('Water Data'!$D$4,0,10*ROW('Water Data'!D126))),'Data Summary'!BS132="Yes"),100-OFFSET('Water Data'!$D$4,0,10*ROW('Water Data'!D126)),NA())</f>
        <v>#N/A</v>
      </c>
      <c r="E132" s="95" t="e">
        <f ca="true">+IF(AND(ISNUMBER(OFFSET('Water Data'!$D$6,0,10*ROW('Water Data'!D126))),'Data Summary'!BT132="Yes"),OFFSET('Water Data'!$D$6,0,10*ROW('Water Data'!D126)),NA())</f>
        <v>#N/A</v>
      </c>
      <c r="F132" s="95" t="e">
        <f ca="true">+IF(AND(ISNUMBER(OFFSET('Water Data'!$D$9,0,10*ROW('Water Data'!D126))),'Data Summary'!BU132="Yes"),OFFSET('Water Data'!$D$9,0,10*ROW('Water Data'!D126)),NA())</f>
        <v>#N/A</v>
      </c>
      <c r="G132" s="95" t="e">
        <f ca="true">+IF(AND(ISNUMBER(OFFSET('Water Data'!$E$4,0,10*ROW('Water Data'!E126))),'Data Summary'!BV132="Yes"),100-OFFSET('Water Data'!$E$4,0,10*ROW('Water Data'!E126)),NA())</f>
        <v>#N/A</v>
      </c>
      <c r="H132" s="95" t="e">
        <f ca="true">+IF(AND(ISNUMBER(OFFSET('Water Data'!$E$6,0,10*ROW('Water Data'!E126))),'Data Summary'!BW132="Yes"),OFFSET('Water Data'!$E$6,0,10*ROW('Water Data'!E126)),NA())</f>
        <v>#N/A</v>
      </c>
      <c r="I132" s="95" t="e">
        <f ca="true">+IF(AND(ISNUMBER(OFFSET('Water Data'!$E$9,0,10*ROW('Water Data'!E126))),'Data Summary'!BX132="Yes"),OFFSET('Water Data'!$E$9,0,10*ROW('Water Data'!E126)),NA())</f>
        <v>#N/A</v>
      </c>
      <c r="J132" s="95" t="e">
        <f ca="true">+IF(AND(ISNUMBER(OFFSET('Water Data'!$F$4,0,10*ROW('Water Data'!F126))),'Data Summary'!BY132="Yes"),100-OFFSET('Water Data'!$F$4,0,10*ROW('Water Data'!F126)),NA())</f>
        <v>#N/A</v>
      </c>
      <c r="K132" s="95" t="e">
        <f ca="true">+IF(AND(ISNUMBER(OFFSET('Water Data'!$F$6,0,10*ROW('Water Data'!F126))),'Data Summary'!BZ132="Yes"),OFFSET('Water Data'!$F$6,0,10*ROW('Water Data'!F126)),NA())</f>
        <v>#N/A</v>
      </c>
      <c r="L132" s="95" t="e">
        <f ca="true">+IF(AND(ISNUMBER(OFFSET('Water Data'!$F$9,0,10*ROW('Water Data'!F126))),'Data Summary'!CA132="Yes"),OFFSET('Water Data'!$F$9,0,10*ROW('Water Data'!F126)),NA())</f>
        <v>#N/A</v>
      </c>
      <c r="M132" s="95" t="e">
        <f ca="true">+IF(AND(ISNUMBER(OFFSET('Water Data'!$G$4,0,10*ROW('Water Data'!G126))),'Data Summary'!CB132="Yes"),100-OFFSET('Water Data'!$G$4,0,10*ROW('Water Data'!G126)),NA())</f>
        <v>#N/A</v>
      </c>
      <c r="N132" s="95" t="e">
        <f ca="true">+IF(AND(ISNUMBER(OFFSET('Water Data'!$G$6,0,10*ROW('Water Data'!G126))),'Data Summary'!CC132="Yes"),OFFSET('Water Data'!$G$6,0,10*ROW('Water Data'!G126)),NA())</f>
        <v>#N/A</v>
      </c>
      <c r="O132" s="95" t="e">
        <f ca="true">+IF(AND(ISNUMBER(OFFSET('Water Data'!$G$9,0,10*ROW('Water Data'!G126))),'Data Summary'!CD132="Yes"),OFFSET('Water Data'!$G$9,0,10*ROW('Water Data'!G126)),NA())</f>
        <v>#N/A</v>
      </c>
      <c r="P132" s="95" t="e">
        <f ca="true">+IF(AND(ISNUMBER(OFFSET('Water Data'!$H$4,0,10*ROW('Water Data'!H126))),'Data Summary'!CE132="Yes"),100-OFFSET('Water Data'!$H$4,0,10*ROW('Water Data'!H126)),NA())</f>
        <v>#N/A</v>
      </c>
      <c r="Q132" s="95" t="e">
        <f ca="true">+IF(AND(ISNUMBER(OFFSET('Water Data'!$H$6,0,10*ROW('Water Data'!H126))),'Data Summary'!CF132="Yes"),OFFSET('Water Data'!$H$6,0,10*ROW('Water Data'!H126)),NA())</f>
        <v>#N/A</v>
      </c>
      <c r="R132" s="95" t="e">
        <f ca="true">+IF(AND(ISNUMBER(OFFSET('Water Data'!$H$9,0,10*ROW('Water Data'!H126))),'Data Summary'!CG132="Yes"),OFFSET('Water Data'!$H$9,0,10*ROW('Water Data'!H126)),NA())</f>
        <v>#N/A</v>
      </c>
      <c r="S132" s="95" t="e">
        <f ca="true">+IF(AND(ISNUMBER(OFFSET('Water Data'!$I$4,0,10*ROW('Water Data'!I126))),'Data Summary'!CH132="Yes"),100-OFFSET('Water Data'!$I$4,0,10*ROW('Water Data'!I126)),NA())</f>
        <v>#N/A</v>
      </c>
      <c r="T132" s="95" t="e">
        <f ca="true">+IF(AND(ISNUMBER(OFFSET('Water Data'!$I$6,0,10*ROW('Water Data'!I126))),'Data Summary'!CI132="Yes"),OFFSET('Water Data'!$I$6,0,10*ROW('Water Data'!I126)),NA())</f>
        <v>#N/A</v>
      </c>
      <c r="U132" s="95" t="e">
        <f ca="true">+IF(AND(ISNUMBER(OFFSET('Water Data'!$I$9,0,10*ROW('Water Data'!I126))),'Data Summary'!CJ132="Yes"),OFFSET('Water Data'!$I$9,0,10*ROW('Water Data'!I126)),NA())</f>
        <v>#N/A</v>
      </c>
      <c r="V132" s="96" t="e">
        <f ca="true">+IF(AND(ISNUMBER(OFFSET('Sanitation Data'!$D$4,0,10*ROW('Sanitation Data'!D126))),'Data Summary'!CK132="Yes"),100-OFFSET('Sanitation Data'!$D$4,0,10*ROW('Sanitation Data'!D126)),NA())</f>
        <v>#N/A</v>
      </c>
      <c r="W132" s="96" t="e">
        <f ca="true">+IF(AND(ISNUMBER(OFFSET('Sanitation Data'!$D$6,0,10*ROW('Sanitation Data'!D126))),'Data Summary'!CL132="Yes"),OFFSET('Sanitation Data'!$D$6,0,10*ROW('Sanitation Data'!D126)),NA())</f>
        <v>#N/A</v>
      </c>
      <c r="X132" s="96" t="e">
        <f ca="true">+IF(AND(ISNUMBER(OFFSET('Sanitation Data'!$D$10,0,10*ROW('Sanitation Data'!D126))),'Data Summary'!CM132="Yes"),OFFSET('Sanitation Data'!$D$10,0,10*ROW('Sanitation Data'!D126)),NA())</f>
        <v>#N/A</v>
      </c>
      <c r="Y132" s="96" t="e">
        <f ca="true">+IF(AND(ISNUMBER(OFFSET('Sanitation Data'!$D$11,0,10*ROW('Sanitation Data'!D126))),'Data Summary'!CN132="Yes"),OFFSET('Sanitation Data'!$D$11,0,10*ROW('Sanitation Data'!D126)),NA())</f>
        <v>#N/A</v>
      </c>
      <c r="Z132" s="96" t="e">
        <f ca="true">+IF(AND(ISNUMBER(OFFSET('Sanitation Data'!$D$12,0,10*ROW('Sanitation Data'!D126))),'Data Summary'!CO132="Yes"),OFFSET('Sanitation Data'!$D$12,0,10*ROW('Sanitation Data'!D126)),NA())</f>
        <v>#N/A</v>
      </c>
      <c r="AA132" s="96" t="e">
        <f ca="true">+IF(AND(ISNUMBER(OFFSET('Sanitation Data'!$E$4,0,10*ROW('Sanitation Data'!E126))),'Data Summary'!CP132="Yes"),100-OFFSET('Sanitation Data'!$E$4,0,10*ROW('Sanitation Data'!E126)),NA())</f>
        <v>#N/A</v>
      </c>
      <c r="AB132" s="96" t="e">
        <f ca="true">+IF(AND(ISNUMBER(OFFSET('Sanitation Data'!$E$6,0,10*ROW('Sanitation Data'!E126))),'Data Summary'!CQ132="Yes"),OFFSET('Sanitation Data'!$E$6,0,10*ROW('Sanitation Data'!E126)),NA())</f>
        <v>#N/A</v>
      </c>
      <c r="AC132" s="96" t="e">
        <f ca="true">+IF(AND(ISNUMBER(OFFSET('Sanitation Data'!$E$10,0,10*ROW('Sanitation Data'!E126))),'Data Summary'!CR132="Yes"),OFFSET('Sanitation Data'!$E$10,0,10*ROW('Sanitation Data'!E126)),NA())</f>
        <v>#N/A</v>
      </c>
      <c r="AD132" s="96" t="e">
        <f ca="true">+IF(AND(ISNUMBER(OFFSET('Sanitation Data'!$E$11,0,10*ROW('Sanitation Data'!E126))),'Data Summary'!CS132="Yes"),OFFSET('Sanitation Data'!$E$11,0,10*ROW('Sanitation Data'!E126)),NA())</f>
        <v>#N/A</v>
      </c>
      <c r="AE132" s="96" t="e">
        <f ca="true">+IF(AND(ISNUMBER(OFFSET('Sanitation Data'!$E$12,0,10*ROW('Sanitation Data'!E126))),'Data Summary'!CT132="Yes"),OFFSET('Sanitation Data'!$E$12,0,10*ROW('Sanitation Data'!E126)),NA())</f>
        <v>#N/A</v>
      </c>
      <c r="AF132" s="96" t="e">
        <f ca="true">+IF(AND(ISNUMBER(OFFSET('Sanitation Data'!$F$4,0,10*ROW('Sanitation Data'!F126))),'Data Summary'!CU132="Yes"),100-OFFSET('Sanitation Data'!$F$4,0,10*ROW('Sanitation Data'!F126)),NA())</f>
        <v>#N/A</v>
      </c>
      <c r="AG132" s="96" t="e">
        <f ca="true">+IF(AND(ISNUMBER(OFFSET('Sanitation Data'!$F$6,0,10*ROW('Sanitation Data'!F126))),'Data Summary'!CV132="Yes"),OFFSET('Sanitation Data'!$F$6,0,10*ROW('Sanitation Data'!F126)),NA())</f>
        <v>#N/A</v>
      </c>
      <c r="AH132" s="96" t="e">
        <f ca="true">+IF(AND(ISNUMBER(OFFSET('Sanitation Data'!$F$10,0,10*ROW('Sanitation Data'!F126))),'Data Summary'!CW132="Yes"),OFFSET('Sanitation Data'!$F$10,0,10*ROW('Sanitation Data'!F126)),NA())</f>
        <v>#N/A</v>
      </c>
      <c r="AI132" s="96" t="e">
        <f ca="true">+IF(AND(ISNUMBER(OFFSET('Sanitation Data'!$F$11,0,10*ROW('Sanitation Data'!F126))),'Data Summary'!CX132="Yes"),OFFSET('Sanitation Data'!$F$11,0,10*ROW('Sanitation Data'!F126)),NA())</f>
        <v>#N/A</v>
      </c>
      <c r="AJ132" s="96" t="e">
        <f ca="true">+IF(AND(ISNUMBER(OFFSET('Sanitation Data'!$F$12,0,10*ROW('Sanitation Data'!F126))),'Data Summary'!CY132="Yes"),OFFSET('Sanitation Data'!$F$12,0,10*ROW('Sanitation Data'!F126)),NA())</f>
        <v>#N/A</v>
      </c>
      <c r="AK132" s="96" t="e">
        <f ca="true">+IF(AND(ISNUMBER(OFFSET('Sanitation Data'!$G$4,0,10*ROW('Sanitation Data'!G126))),'Data Summary'!CZ132="Yes"),100-OFFSET('Sanitation Data'!$G$4,0,10*ROW('Sanitation Data'!G126)),NA())</f>
        <v>#N/A</v>
      </c>
      <c r="AL132" s="96" t="e">
        <f ca="true">+IF(AND(ISNUMBER(OFFSET('Sanitation Data'!$G$6,0,10*ROW('Sanitation Data'!G126))),'Data Summary'!DA132="Yes"),OFFSET('Sanitation Data'!$G$6,0,10*ROW('Sanitation Data'!G126)),NA())</f>
        <v>#N/A</v>
      </c>
      <c r="AM132" s="96" t="e">
        <f ca="true">+IF(AND(ISNUMBER(OFFSET('Sanitation Data'!$G$10,0,10*ROW('Sanitation Data'!G126))),'Data Summary'!DB132="Yes"),OFFSET('Sanitation Data'!$G$10,0,10*ROW('Sanitation Data'!G126)),NA())</f>
        <v>#N/A</v>
      </c>
      <c r="AN132" s="96" t="e">
        <f ca="true">+IF(AND(ISNUMBER(OFFSET('Sanitation Data'!$G$11,0,10*ROW('Sanitation Data'!G126))),'Data Summary'!DC132="Yes"),OFFSET('Sanitation Data'!$G$11,0,10*ROW('Sanitation Data'!G126)),NA())</f>
        <v>#N/A</v>
      </c>
      <c r="AO132" s="96" t="e">
        <f ca="true">+IF(AND(ISNUMBER(OFFSET('Sanitation Data'!$G$12,0,10*ROW('Sanitation Data'!G126))),'Data Summary'!DD132="Yes"),OFFSET('Sanitation Data'!$G$12,0,10*ROW('Sanitation Data'!G126)),NA())</f>
        <v>#N/A</v>
      </c>
      <c r="AP132" s="96" t="e">
        <f ca="true">+IF(AND(ISNUMBER(OFFSET('Sanitation Data'!$H$4,0,10*ROW('Sanitation Data'!H126))),'Data Summary'!DE132="Yes"),100-OFFSET('Sanitation Data'!$H$4,0,10*ROW('Sanitation Data'!H126)),NA())</f>
        <v>#N/A</v>
      </c>
      <c r="AQ132" s="96" t="e">
        <f ca="true">+IF(AND(ISNUMBER(OFFSET('Sanitation Data'!$H$6,0,10*ROW('Sanitation Data'!H126))),'Data Summary'!DF132="Yes"),OFFSET('Sanitation Data'!$H$6,0,10*ROW('Sanitation Data'!H126)),NA())</f>
        <v>#N/A</v>
      </c>
      <c r="AR132" s="96" t="e">
        <f ca="true">+IF(AND(ISNUMBER(OFFSET('Sanitation Data'!$H$10,0,10*ROW('Sanitation Data'!H126))),'Data Summary'!DG132="Yes"),OFFSET('Sanitation Data'!$H$10,0,10*ROW('Sanitation Data'!H126)),NA())</f>
        <v>#N/A</v>
      </c>
      <c r="AS132" s="96" t="e">
        <f ca="true">+IF(AND(ISNUMBER(OFFSET('Sanitation Data'!$H$11,0,10*ROW('Sanitation Data'!H126))),'Data Summary'!DH132="Yes"),OFFSET('Sanitation Data'!$H$11,0,10*ROW('Sanitation Data'!H126)),NA())</f>
        <v>#N/A</v>
      </c>
      <c r="AT132" s="96" t="e">
        <f ca="true">+IF(AND(ISNUMBER(OFFSET('Sanitation Data'!$H$12,0,10*ROW('Sanitation Data'!H126))),'Data Summary'!DI132="Yes"),OFFSET('Sanitation Data'!$H$12,0,10*ROW('Sanitation Data'!H126)),NA())</f>
        <v>#N/A</v>
      </c>
      <c r="AU132" s="96" t="e">
        <f ca="true">+IF(AND(ISNUMBER(OFFSET('Sanitation Data'!$I$4,0,10*ROW('Sanitation Data'!I126))),'Data Summary'!DJ132="Yes"),100-OFFSET('Sanitation Data'!$I$4,0,10*ROW('Sanitation Data'!I126)),NA())</f>
        <v>#N/A</v>
      </c>
      <c r="AV132" s="96" t="e">
        <f ca="true">+IF(AND(ISNUMBER(OFFSET('Sanitation Data'!$I$6,0,10*ROW('Sanitation Data'!I126))),'Data Summary'!DK132="Yes"),OFFSET('Sanitation Data'!$I$6,0,10*ROW('Sanitation Data'!I126)),NA())</f>
        <v>#N/A</v>
      </c>
      <c r="AW132" s="96" t="e">
        <f ca="true">+IF(AND(ISNUMBER(OFFSET('Sanitation Data'!$I$10,0,10*ROW('Sanitation Data'!I126))),'Data Summary'!DL132="Yes"),OFFSET('Sanitation Data'!$I$10,0,10*ROW('Sanitation Data'!I126)),NA())</f>
        <v>#N/A</v>
      </c>
      <c r="AX132" s="96" t="e">
        <f ca="true">+IF(AND(ISNUMBER(OFFSET('Sanitation Data'!$I$11,0,10*ROW('Sanitation Data'!I126))),'Data Summary'!DM132="Yes"),OFFSET('Sanitation Data'!$I$11,0,10*ROW('Sanitation Data'!I126)),NA())</f>
        <v>#N/A</v>
      </c>
      <c r="AY132" s="96" t="e">
        <f ca="true">+IF(AND(ISNUMBER(OFFSET('Sanitation Data'!$I$12,0,10*ROW('Sanitation Data'!I126))),'Data Summary'!DN132="Yes"),OFFSET('Sanitation Data'!$I$12,0,10*ROW('Sanitation Data'!I126)),NA())</f>
        <v>#N/A</v>
      </c>
      <c r="AZ132" s="97" t="e">
        <f ca="true">+IF(AND(ISNUMBER(OFFSET('Hygiene Data'!$D$5,0,10*ROW('Hygiene Data'!D126))),'Data Summary'!DO132="Yes"),OFFSET('Hygiene Data'!$D$5,0,10*ROW('Hygiene Data'!D126)),NA())</f>
        <v>#N/A</v>
      </c>
      <c r="BA132" s="97" t="e">
        <f ca="true">+IF(AND(ISNUMBER(OFFSET('Hygiene Data'!$D$7,0,10*ROW('Hygiene Data'!D126))),'Data Summary'!DP132="Yes"),OFFSET('Hygiene Data'!$D$7,0,10*ROW('Hygiene Data'!D126)),NA())</f>
        <v>#N/A</v>
      </c>
      <c r="BB132" s="97" t="e">
        <f ca="true">+IF(AND(ISNUMBER(OFFSET('Hygiene Data'!$D$9,0,10*ROW('Hygiene Data'!D126))),'Data Summary'!DQ132="Yes"),OFFSET('Hygiene Data'!$D$9,0,10*ROW('Hygiene Data'!D126)),NA())</f>
        <v>#N/A</v>
      </c>
      <c r="BC132" s="97" t="e">
        <f ca="true">+IF(AND(ISNUMBER(OFFSET('Hygiene Data'!$E$5,0,10*ROW('Hygiene Data'!E126))),'Data Summary'!DR132="Yes"),OFFSET('Hygiene Data'!$E$5,0,10*ROW('Hygiene Data'!E126)),NA())</f>
        <v>#N/A</v>
      </c>
      <c r="BD132" s="97" t="e">
        <f ca="true">+IF(AND(ISNUMBER(OFFSET('Hygiene Data'!$E$7,0,10*ROW('Hygiene Data'!E126))),'Data Summary'!DS132="Yes"),OFFSET('Hygiene Data'!$E$7,0,10*ROW('Hygiene Data'!E126)),NA())</f>
        <v>#N/A</v>
      </c>
      <c r="BE132" s="97" t="e">
        <f ca="true">+IF(AND(ISNUMBER(OFFSET('Hygiene Data'!$E$9,0,10*ROW('Hygiene Data'!E126))),'Data Summary'!DT132="Yes"),OFFSET('Hygiene Data'!$E$9,0,10*ROW('Hygiene Data'!E126)),NA())</f>
        <v>#N/A</v>
      </c>
      <c r="BF132" s="97" t="e">
        <f ca="true">+IF(AND(ISNUMBER(OFFSET('Hygiene Data'!$F$5,0,10*ROW('Hygiene Data'!F126))),'Data Summary'!DU132="Yes"),OFFSET('Hygiene Data'!$F$5,0,10*ROW('Hygiene Data'!F126)),NA())</f>
        <v>#N/A</v>
      </c>
      <c r="BG132" s="97" t="e">
        <f ca="true">+IF(AND(ISNUMBER(OFFSET('Hygiene Data'!$F$7,0,10*ROW('Hygiene Data'!F126))),'Data Summary'!DV132="Yes"),OFFSET('Hygiene Data'!$F$7,0,10*ROW('Hygiene Data'!F126)),NA())</f>
        <v>#N/A</v>
      </c>
      <c r="BH132" s="97" t="e">
        <f ca="true">+IF(AND(ISNUMBER(OFFSET('Hygiene Data'!$F$9,0,10*ROW('Hygiene Data'!F126))),'Data Summary'!DW132="Yes"),OFFSET('Hygiene Data'!$F$9,0,10*ROW('Hygiene Data'!F126)),NA())</f>
        <v>#N/A</v>
      </c>
      <c r="BI132" s="97" t="e">
        <f ca="true">+IF(AND(ISNUMBER(OFFSET('Hygiene Data'!$G$5,0,10*ROW('Hygiene Data'!G126))),'Data Summary'!DX132="Yes"),OFFSET('Hygiene Data'!$G$5,0,10*ROW('Hygiene Data'!G126)),NA())</f>
        <v>#N/A</v>
      </c>
      <c r="BJ132" s="97" t="e">
        <f ca="true">+IF(AND(ISNUMBER(OFFSET('Hygiene Data'!$G$7,0,10*ROW('Hygiene Data'!G126))),'Data Summary'!DY132="Yes"),OFFSET('Hygiene Data'!$G$7,0,10*ROW('Hygiene Data'!G126)),NA())</f>
        <v>#N/A</v>
      </c>
      <c r="BK132" s="97" t="e">
        <f ca="true">+IF(AND(ISNUMBER(OFFSET('Hygiene Data'!$G$9,0,10*ROW('Hygiene Data'!G126))),'Data Summary'!DZ132="Yes"),OFFSET('Hygiene Data'!$G$9,0,10*ROW('Hygiene Data'!G126)),NA())</f>
        <v>#N/A</v>
      </c>
      <c r="BL132" s="97" t="e">
        <f ca="true">+IF(AND(ISNUMBER(OFFSET('Hygiene Data'!$H$5,0,10*ROW('Hygiene Data'!H126))),'Data Summary'!EA132="Yes"),OFFSET('Hygiene Data'!$H$5,0,10*ROW('Hygiene Data'!H126)),NA())</f>
        <v>#N/A</v>
      </c>
      <c r="BM132" s="97" t="e">
        <f ca="true">+IF(AND(ISNUMBER(OFFSET('Hygiene Data'!$H$7,0,10*ROW('Hygiene Data'!H126))),'Data Summary'!EB132="Yes"),OFFSET('Hygiene Data'!$H$7,0,10*ROW('Hygiene Data'!H126)),NA())</f>
        <v>#N/A</v>
      </c>
      <c r="BN132" s="97" t="e">
        <f ca="true">+IF(AND(ISNUMBER(OFFSET('Hygiene Data'!$H$9,0,10*ROW('Hygiene Data'!H126))),'Data Summary'!EC132="Yes"),OFFSET('Hygiene Data'!$H$9,0,10*ROW('Hygiene Data'!H126)),NA())</f>
        <v>#N/A</v>
      </c>
      <c r="BO132" s="97" t="e">
        <f ca="true">+IF(AND(ISNUMBER(OFFSET('Hygiene Data'!$I$5,0,10*ROW('Hygiene Data'!I126))),'Data Summary'!ED132="Yes"),OFFSET('Hygiene Data'!$I$5,0,10*ROW('Hygiene Data'!I126)),NA())</f>
        <v>#N/A</v>
      </c>
      <c r="BP132" s="97" t="e">
        <f ca="true">+IF(AND(ISNUMBER(OFFSET('Hygiene Data'!$I$7,0,10*ROW('Hygiene Data'!I126))),'Data Summary'!EE132="Yes"),OFFSET('Hygiene Data'!$I$7,0,10*ROW('Hygiene Data'!I126)),NA())</f>
        <v>#N/A</v>
      </c>
      <c r="BQ132" s="97"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6" t="str">
        <f ca="true">+IF(ISTEXT('Data Summary'!B133),'Data Summary'!B133,"")</f>
        <v/>
      </c>
      <c r="C133" s="330" t="e">
        <f ca="true">+VALUE('Data Summary'!C133)</f>
        <v>#VALUE!</v>
      </c>
      <c r="D133" s="95" t="e">
        <f ca="true">+IF(AND(ISNUMBER(OFFSET('Water Data'!$D$4,0,10*ROW('Water Data'!D127))),'Data Summary'!BS133="Yes"),100-OFFSET('Water Data'!$D$4,0,10*ROW('Water Data'!D127)),NA())</f>
        <v>#N/A</v>
      </c>
      <c r="E133" s="95" t="e">
        <f ca="true">+IF(AND(ISNUMBER(OFFSET('Water Data'!$D$6,0,10*ROW('Water Data'!D127))),'Data Summary'!BT133="Yes"),OFFSET('Water Data'!$D$6,0,10*ROW('Water Data'!D127)),NA())</f>
        <v>#N/A</v>
      </c>
      <c r="F133" s="95" t="e">
        <f ca="true">+IF(AND(ISNUMBER(OFFSET('Water Data'!$D$9,0,10*ROW('Water Data'!D127))),'Data Summary'!BU133="Yes"),OFFSET('Water Data'!$D$9,0,10*ROW('Water Data'!D127)),NA())</f>
        <v>#N/A</v>
      </c>
      <c r="G133" s="95" t="e">
        <f ca="true">+IF(AND(ISNUMBER(OFFSET('Water Data'!$E$4,0,10*ROW('Water Data'!E127))),'Data Summary'!BV133="Yes"),100-OFFSET('Water Data'!$E$4,0,10*ROW('Water Data'!E127)),NA())</f>
        <v>#N/A</v>
      </c>
      <c r="H133" s="95" t="e">
        <f ca="true">+IF(AND(ISNUMBER(OFFSET('Water Data'!$E$6,0,10*ROW('Water Data'!E127))),'Data Summary'!BW133="Yes"),OFFSET('Water Data'!$E$6,0,10*ROW('Water Data'!E127)),NA())</f>
        <v>#N/A</v>
      </c>
      <c r="I133" s="95" t="e">
        <f ca="true">+IF(AND(ISNUMBER(OFFSET('Water Data'!$E$9,0,10*ROW('Water Data'!E127))),'Data Summary'!BX133="Yes"),OFFSET('Water Data'!$E$9,0,10*ROW('Water Data'!E127)),NA())</f>
        <v>#N/A</v>
      </c>
      <c r="J133" s="95" t="e">
        <f ca="true">+IF(AND(ISNUMBER(OFFSET('Water Data'!$F$4,0,10*ROW('Water Data'!F127))),'Data Summary'!BY133="Yes"),100-OFFSET('Water Data'!$F$4,0,10*ROW('Water Data'!F127)),NA())</f>
        <v>#N/A</v>
      </c>
      <c r="K133" s="95" t="e">
        <f ca="true">+IF(AND(ISNUMBER(OFFSET('Water Data'!$F$6,0,10*ROW('Water Data'!F127))),'Data Summary'!BZ133="Yes"),OFFSET('Water Data'!$F$6,0,10*ROW('Water Data'!F127)),NA())</f>
        <v>#N/A</v>
      </c>
      <c r="L133" s="95" t="e">
        <f ca="true">+IF(AND(ISNUMBER(OFFSET('Water Data'!$F$9,0,10*ROW('Water Data'!F127))),'Data Summary'!CA133="Yes"),OFFSET('Water Data'!$F$9,0,10*ROW('Water Data'!F127)),NA())</f>
        <v>#N/A</v>
      </c>
      <c r="M133" s="95" t="e">
        <f ca="true">+IF(AND(ISNUMBER(OFFSET('Water Data'!$G$4,0,10*ROW('Water Data'!G127))),'Data Summary'!CB133="Yes"),100-OFFSET('Water Data'!$G$4,0,10*ROW('Water Data'!G127)),NA())</f>
        <v>#N/A</v>
      </c>
      <c r="N133" s="95" t="e">
        <f ca="true">+IF(AND(ISNUMBER(OFFSET('Water Data'!$G$6,0,10*ROW('Water Data'!G127))),'Data Summary'!CC133="Yes"),OFFSET('Water Data'!$G$6,0,10*ROW('Water Data'!G127)),NA())</f>
        <v>#N/A</v>
      </c>
      <c r="O133" s="95" t="e">
        <f ca="true">+IF(AND(ISNUMBER(OFFSET('Water Data'!$G$9,0,10*ROW('Water Data'!G127))),'Data Summary'!CD133="Yes"),OFFSET('Water Data'!$G$9,0,10*ROW('Water Data'!G127)),NA())</f>
        <v>#N/A</v>
      </c>
      <c r="P133" s="95" t="e">
        <f ca="true">+IF(AND(ISNUMBER(OFFSET('Water Data'!$H$4,0,10*ROW('Water Data'!H127))),'Data Summary'!CE133="Yes"),100-OFFSET('Water Data'!$H$4,0,10*ROW('Water Data'!H127)),NA())</f>
        <v>#N/A</v>
      </c>
      <c r="Q133" s="95" t="e">
        <f ca="true">+IF(AND(ISNUMBER(OFFSET('Water Data'!$H$6,0,10*ROW('Water Data'!H127))),'Data Summary'!CF133="Yes"),OFFSET('Water Data'!$H$6,0,10*ROW('Water Data'!H127)),NA())</f>
        <v>#N/A</v>
      </c>
      <c r="R133" s="95" t="e">
        <f ca="true">+IF(AND(ISNUMBER(OFFSET('Water Data'!$H$9,0,10*ROW('Water Data'!H127))),'Data Summary'!CG133="Yes"),OFFSET('Water Data'!$H$9,0,10*ROW('Water Data'!H127)),NA())</f>
        <v>#N/A</v>
      </c>
      <c r="S133" s="95" t="e">
        <f ca="true">+IF(AND(ISNUMBER(OFFSET('Water Data'!$I$4,0,10*ROW('Water Data'!I127))),'Data Summary'!CH133="Yes"),100-OFFSET('Water Data'!$I$4,0,10*ROW('Water Data'!I127)),NA())</f>
        <v>#N/A</v>
      </c>
      <c r="T133" s="95" t="e">
        <f ca="true">+IF(AND(ISNUMBER(OFFSET('Water Data'!$I$6,0,10*ROW('Water Data'!I127))),'Data Summary'!CI133="Yes"),OFFSET('Water Data'!$I$6,0,10*ROW('Water Data'!I127)),NA())</f>
        <v>#N/A</v>
      </c>
      <c r="U133" s="95" t="e">
        <f ca="true">+IF(AND(ISNUMBER(OFFSET('Water Data'!$I$9,0,10*ROW('Water Data'!I127))),'Data Summary'!CJ133="Yes"),OFFSET('Water Data'!$I$9,0,10*ROW('Water Data'!I127)),NA())</f>
        <v>#N/A</v>
      </c>
      <c r="V133" s="96" t="e">
        <f ca="true">+IF(AND(ISNUMBER(OFFSET('Sanitation Data'!$D$4,0,10*ROW('Sanitation Data'!D127))),'Data Summary'!CK133="Yes"),100-OFFSET('Sanitation Data'!$D$4,0,10*ROW('Sanitation Data'!D127)),NA())</f>
        <v>#N/A</v>
      </c>
      <c r="W133" s="96" t="e">
        <f ca="true">+IF(AND(ISNUMBER(OFFSET('Sanitation Data'!$D$6,0,10*ROW('Sanitation Data'!D127))),'Data Summary'!CL133="Yes"),OFFSET('Sanitation Data'!$D$6,0,10*ROW('Sanitation Data'!D127)),NA())</f>
        <v>#N/A</v>
      </c>
      <c r="X133" s="96" t="e">
        <f ca="true">+IF(AND(ISNUMBER(OFFSET('Sanitation Data'!$D$10,0,10*ROW('Sanitation Data'!D127))),'Data Summary'!CM133="Yes"),OFFSET('Sanitation Data'!$D$10,0,10*ROW('Sanitation Data'!D127)),NA())</f>
        <v>#N/A</v>
      </c>
      <c r="Y133" s="96" t="e">
        <f ca="true">+IF(AND(ISNUMBER(OFFSET('Sanitation Data'!$D$11,0,10*ROW('Sanitation Data'!D127))),'Data Summary'!CN133="Yes"),OFFSET('Sanitation Data'!$D$11,0,10*ROW('Sanitation Data'!D127)),NA())</f>
        <v>#N/A</v>
      </c>
      <c r="Z133" s="96" t="e">
        <f ca="true">+IF(AND(ISNUMBER(OFFSET('Sanitation Data'!$D$12,0,10*ROW('Sanitation Data'!D127))),'Data Summary'!CO133="Yes"),OFFSET('Sanitation Data'!$D$12,0,10*ROW('Sanitation Data'!D127)),NA())</f>
        <v>#N/A</v>
      </c>
      <c r="AA133" s="96" t="e">
        <f ca="true">+IF(AND(ISNUMBER(OFFSET('Sanitation Data'!$E$4,0,10*ROW('Sanitation Data'!E127))),'Data Summary'!CP133="Yes"),100-OFFSET('Sanitation Data'!$E$4,0,10*ROW('Sanitation Data'!E127)),NA())</f>
        <v>#N/A</v>
      </c>
      <c r="AB133" s="96" t="e">
        <f ca="true">+IF(AND(ISNUMBER(OFFSET('Sanitation Data'!$E$6,0,10*ROW('Sanitation Data'!E127))),'Data Summary'!CQ133="Yes"),OFFSET('Sanitation Data'!$E$6,0,10*ROW('Sanitation Data'!E127)),NA())</f>
        <v>#N/A</v>
      </c>
      <c r="AC133" s="96" t="e">
        <f ca="true">+IF(AND(ISNUMBER(OFFSET('Sanitation Data'!$E$10,0,10*ROW('Sanitation Data'!E127))),'Data Summary'!CR133="Yes"),OFFSET('Sanitation Data'!$E$10,0,10*ROW('Sanitation Data'!E127)),NA())</f>
        <v>#N/A</v>
      </c>
      <c r="AD133" s="96" t="e">
        <f ca="true">+IF(AND(ISNUMBER(OFFSET('Sanitation Data'!$E$11,0,10*ROW('Sanitation Data'!E127))),'Data Summary'!CS133="Yes"),OFFSET('Sanitation Data'!$E$11,0,10*ROW('Sanitation Data'!E127)),NA())</f>
        <v>#N/A</v>
      </c>
      <c r="AE133" s="96" t="e">
        <f ca="true">+IF(AND(ISNUMBER(OFFSET('Sanitation Data'!$E$12,0,10*ROW('Sanitation Data'!E127))),'Data Summary'!CT133="Yes"),OFFSET('Sanitation Data'!$E$12,0,10*ROW('Sanitation Data'!E127)),NA())</f>
        <v>#N/A</v>
      </c>
      <c r="AF133" s="96" t="e">
        <f ca="true">+IF(AND(ISNUMBER(OFFSET('Sanitation Data'!$F$4,0,10*ROW('Sanitation Data'!F127))),'Data Summary'!CU133="Yes"),100-OFFSET('Sanitation Data'!$F$4,0,10*ROW('Sanitation Data'!F127)),NA())</f>
        <v>#N/A</v>
      </c>
      <c r="AG133" s="96" t="e">
        <f ca="true">+IF(AND(ISNUMBER(OFFSET('Sanitation Data'!$F$6,0,10*ROW('Sanitation Data'!F127))),'Data Summary'!CV133="Yes"),OFFSET('Sanitation Data'!$F$6,0,10*ROW('Sanitation Data'!F127)),NA())</f>
        <v>#N/A</v>
      </c>
      <c r="AH133" s="96" t="e">
        <f ca="true">+IF(AND(ISNUMBER(OFFSET('Sanitation Data'!$F$10,0,10*ROW('Sanitation Data'!F127))),'Data Summary'!CW133="Yes"),OFFSET('Sanitation Data'!$F$10,0,10*ROW('Sanitation Data'!F127)),NA())</f>
        <v>#N/A</v>
      </c>
      <c r="AI133" s="96" t="e">
        <f ca="true">+IF(AND(ISNUMBER(OFFSET('Sanitation Data'!$F$11,0,10*ROW('Sanitation Data'!F127))),'Data Summary'!CX133="Yes"),OFFSET('Sanitation Data'!$F$11,0,10*ROW('Sanitation Data'!F127)),NA())</f>
        <v>#N/A</v>
      </c>
      <c r="AJ133" s="96" t="e">
        <f ca="true">+IF(AND(ISNUMBER(OFFSET('Sanitation Data'!$F$12,0,10*ROW('Sanitation Data'!F127))),'Data Summary'!CY133="Yes"),OFFSET('Sanitation Data'!$F$12,0,10*ROW('Sanitation Data'!F127)),NA())</f>
        <v>#N/A</v>
      </c>
      <c r="AK133" s="96" t="e">
        <f ca="true">+IF(AND(ISNUMBER(OFFSET('Sanitation Data'!$G$4,0,10*ROW('Sanitation Data'!G127))),'Data Summary'!CZ133="Yes"),100-OFFSET('Sanitation Data'!$G$4,0,10*ROW('Sanitation Data'!G127)),NA())</f>
        <v>#N/A</v>
      </c>
      <c r="AL133" s="96" t="e">
        <f ca="true">+IF(AND(ISNUMBER(OFFSET('Sanitation Data'!$G$6,0,10*ROW('Sanitation Data'!G127))),'Data Summary'!DA133="Yes"),OFFSET('Sanitation Data'!$G$6,0,10*ROW('Sanitation Data'!G127)),NA())</f>
        <v>#N/A</v>
      </c>
      <c r="AM133" s="96" t="e">
        <f ca="true">+IF(AND(ISNUMBER(OFFSET('Sanitation Data'!$G$10,0,10*ROW('Sanitation Data'!G127))),'Data Summary'!DB133="Yes"),OFFSET('Sanitation Data'!$G$10,0,10*ROW('Sanitation Data'!G127)),NA())</f>
        <v>#N/A</v>
      </c>
      <c r="AN133" s="96" t="e">
        <f ca="true">+IF(AND(ISNUMBER(OFFSET('Sanitation Data'!$G$11,0,10*ROW('Sanitation Data'!G127))),'Data Summary'!DC133="Yes"),OFFSET('Sanitation Data'!$G$11,0,10*ROW('Sanitation Data'!G127)),NA())</f>
        <v>#N/A</v>
      </c>
      <c r="AO133" s="96" t="e">
        <f ca="true">+IF(AND(ISNUMBER(OFFSET('Sanitation Data'!$G$12,0,10*ROW('Sanitation Data'!G127))),'Data Summary'!DD133="Yes"),OFFSET('Sanitation Data'!$G$12,0,10*ROW('Sanitation Data'!G127)),NA())</f>
        <v>#N/A</v>
      </c>
      <c r="AP133" s="96" t="e">
        <f ca="true">+IF(AND(ISNUMBER(OFFSET('Sanitation Data'!$H$4,0,10*ROW('Sanitation Data'!H127))),'Data Summary'!DE133="Yes"),100-OFFSET('Sanitation Data'!$H$4,0,10*ROW('Sanitation Data'!H127)),NA())</f>
        <v>#N/A</v>
      </c>
      <c r="AQ133" s="96" t="e">
        <f ca="true">+IF(AND(ISNUMBER(OFFSET('Sanitation Data'!$H$6,0,10*ROW('Sanitation Data'!H127))),'Data Summary'!DF133="Yes"),OFFSET('Sanitation Data'!$H$6,0,10*ROW('Sanitation Data'!H127)),NA())</f>
        <v>#N/A</v>
      </c>
      <c r="AR133" s="96" t="e">
        <f ca="true">+IF(AND(ISNUMBER(OFFSET('Sanitation Data'!$H$10,0,10*ROW('Sanitation Data'!H127))),'Data Summary'!DG133="Yes"),OFFSET('Sanitation Data'!$H$10,0,10*ROW('Sanitation Data'!H127)),NA())</f>
        <v>#N/A</v>
      </c>
      <c r="AS133" s="96" t="e">
        <f ca="true">+IF(AND(ISNUMBER(OFFSET('Sanitation Data'!$H$11,0,10*ROW('Sanitation Data'!H127))),'Data Summary'!DH133="Yes"),OFFSET('Sanitation Data'!$H$11,0,10*ROW('Sanitation Data'!H127)),NA())</f>
        <v>#N/A</v>
      </c>
      <c r="AT133" s="96" t="e">
        <f ca="true">+IF(AND(ISNUMBER(OFFSET('Sanitation Data'!$H$12,0,10*ROW('Sanitation Data'!H127))),'Data Summary'!DI133="Yes"),OFFSET('Sanitation Data'!$H$12,0,10*ROW('Sanitation Data'!H127)),NA())</f>
        <v>#N/A</v>
      </c>
      <c r="AU133" s="96" t="e">
        <f ca="true">+IF(AND(ISNUMBER(OFFSET('Sanitation Data'!$I$4,0,10*ROW('Sanitation Data'!I127))),'Data Summary'!DJ133="Yes"),100-OFFSET('Sanitation Data'!$I$4,0,10*ROW('Sanitation Data'!I127)),NA())</f>
        <v>#N/A</v>
      </c>
      <c r="AV133" s="96" t="e">
        <f ca="true">+IF(AND(ISNUMBER(OFFSET('Sanitation Data'!$I$6,0,10*ROW('Sanitation Data'!I127))),'Data Summary'!DK133="Yes"),OFFSET('Sanitation Data'!$I$6,0,10*ROW('Sanitation Data'!I127)),NA())</f>
        <v>#N/A</v>
      </c>
      <c r="AW133" s="96" t="e">
        <f ca="true">+IF(AND(ISNUMBER(OFFSET('Sanitation Data'!$I$10,0,10*ROW('Sanitation Data'!I127))),'Data Summary'!DL133="Yes"),OFFSET('Sanitation Data'!$I$10,0,10*ROW('Sanitation Data'!I127)),NA())</f>
        <v>#N/A</v>
      </c>
      <c r="AX133" s="96" t="e">
        <f ca="true">+IF(AND(ISNUMBER(OFFSET('Sanitation Data'!$I$11,0,10*ROW('Sanitation Data'!I127))),'Data Summary'!DM133="Yes"),OFFSET('Sanitation Data'!$I$11,0,10*ROW('Sanitation Data'!I127)),NA())</f>
        <v>#N/A</v>
      </c>
      <c r="AY133" s="96" t="e">
        <f ca="true">+IF(AND(ISNUMBER(OFFSET('Sanitation Data'!$I$12,0,10*ROW('Sanitation Data'!I127))),'Data Summary'!DN133="Yes"),OFFSET('Sanitation Data'!$I$12,0,10*ROW('Sanitation Data'!I127)),NA())</f>
        <v>#N/A</v>
      </c>
      <c r="AZ133" s="97" t="e">
        <f ca="true">+IF(AND(ISNUMBER(OFFSET('Hygiene Data'!$D$5,0,10*ROW('Hygiene Data'!D127))),'Data Summary'!DO133="Yes"),OFFSET('Hygiene Data'!$D$5,0,10*ROW('Hygiene Data'!D127)),NA())</f>
        <v>#N/A</v>
      </c>
      <c r="BA133" s="97" t="e">
        <f ca="true">+IF(AND(ISNUMBER(OFFSET('Hygiene Data'!$D$7,0,10*ROW('Hygiene Data'!D127))),'Data Summary'!DP133="Yes"),OFFSET('Hygiene Data'!$D$7,0,10*ROW('Hygiene Data'!D127)),NA())</f>
        <v>#N/A</v>
      </c>
      <c r="BB133" s="97" t="e">
        <f ca="true">+IF(AND(ISNUMBER(OFFSET('Hygiene Data'!$D$9,0,10*ROW('Hygiene Data'!D127))),'Data Summary'!DQ133="Yes"),OFFSET('Hygiene Data'!$D$9,0,10*ROW('Hygiene Data'!D127)),NA())</f>
        <v>#N/A</v>
      </c>
      <c r="BC133" s="97" t="e">
        <f ca="true">+IF(AND(ISNUMBER(OFFSET('Hygiene Data'!$E$5,0,10*ROW('Hygiene Data'!E127))),'Data Summary'!DR133="Yes"),OFFSET('Hygiene Data'!$E$5,0,10*ROW('Hygiene Data'!E127)),NA())</f>
        <v>#N/A</v>
      </c>
      <c r="BD133" s="97" t="e">
        <f ca="true">+IF(AND(ISNUMBER(OFFSET('Hygiene Data'!$E$7,0,10*ROW('Hygiene Data'!E127))),'Data Summary'!DS133="Yes"),OFFSET('Hygiene Data'!$E$7,0,10*ROW('Hygiene Data'!E127)),NA())</f>
        <v>#N/A</v>
      </c>
      <c r="BE133" s="97" t="e">
        <f ca="true">+IF(AND(ISNUMBER(OFFSET('Hygiene Data'!$E$9,0,10*ROW('Hygiene Data'!E127))),'Data Summary'!DT133="Yes"),OFFSET('Hygiene Data'!$E$9,0,10*ROW('Hygiene Data'!E127)),NA())</f>
        <v>#N/A</v>
      </c>
      <c r="BF133" s="97" t="e">
        <f ca="true">+IF(AND(ISNUMBER(OFFSET('Hygiene Data'!$F$5,0,10*ROW('Hygiene Data'!F127))),'Data Summary'!DU133="Yes"),OFFSET('Hygiene Data'!$F$5,0,10*ROW('Hygiene Data'!F127)),NA())</f>
        <v>#N/A</v>
      </c>
      <c r="BG133" s="97" t="e">
        <f ca="true">+IF(AND(ISNUMBER(OFFSET('Hygiene Data'!$F$7,0,10*ROW('Hygiene Data'!F127))),'Data Summary'!DV133="Yes"),OFFSET('Hygiene Data'!$F$7,0,10*ROW('Hygiene Data'!F127)),NA())</f>
        <v>#N/A</v>
      </c>
      <c r="BH133" s="97" t="e">
        <f ca="true">+IF(AND(ISNUMBER(OFFSET('Hygiene Data'!$F$9,0,10*ROW('Hygiene Data'!F127))),'Data Summary'!DW133="Yes"),OFFSET('Hygiene Data'!$F$9,0,10*ROW('Hygiene Data'!F127)),NA())</f>
        <v>#N/A</v>
      </c>
      <c r="BI133" s="97" t="e">
        <f ca="true">+IF(AND(ISNUMBER(OFFSET('Hygiene Data'!$G$5,0,10*ROW('Hygiene Data'!G127))),'Data Summary'!DX133="Yes"),OFFSET('Hygiene Data'!$G$5,0,10*ROW('Hygiene Data'!G127)),NA())</f>
        <v>#N/A</v>
      </c>
      <c r="BJ133" s="97" t="e">
        <f ca="true">+IF(AND(ISNUMBER(OFFSET('Hygiene Data'!$G$7,0,10*ROW('Hygiene Data'!G127))),'Data Summary'!DY133="Yes"),OFFSET('Hygiene Data'!$G$7,0,10*ROW('Hygiene Data'!G127)),NA())</f>
        <v>#N/A</v>
      </c>
      <c r="BK133" s="97" t="e">
        <f ca="true">+IF(AND(ISNUMBER(OFFSET('Hygiene Data'!$G$9,0,10*ROW('Hygiene Data'!G127))),'Data Summary'!DZ133="Yes"),OFFSET('Hygiene Data'!$G$9,0,10*ROW('Hygiene Data'!G127)),NA())</f>
        <v>#N/A</v>
      </c>
      <c r="BL133" s="97" t="e">
        <f ca="true">+IF(AND(ISNUMBER(OFFSET('Hygiene Data'!$H$5,0,10*ROW('Hygiene Data'!H127))),'Data Summary'!EA133="Yes"),OFFSET('Hygiene Data'!$H$5,0,10*ROW('Hygiene Data'!H127)),NA())</f>
        <v>#N/A</v>
      </c>
      <c r="BM133" s="97" t="e">
        <f ca="true">+IF(AND(ISNUMBER(OFFSET('Hygiene Data'!$H$7,0,10*ROW('Hygiene Data'!H127))),'Data Summary'!EB133="Yes"),OFFSET('Hygiene Data'!$H$7,0,10*ROW('Hygiene Data'!H127)),NA())</f>
        <v>#N/A</v>
      </c>
      <c r="BN133" s="97" t="e">
        <f ca="true">+IF(AND(ISNUMBER(OFFSET('Hygiene Data'!$H$9,0,10*ROW('Hygiene Data'!H127))),'Data Summary'!EC133="Yes"),OFFSET('Hygiene Data'!$H$9,0,10*ROW('Hygiene Data'!H127)),NA())</f>
        <v>#N/A</v>
      </c>
      <c r="BO133" s="97" t="e">
        <f ca="true">+IF(AND(ISNUMBER(OFFSET('Hygiene Data'!$I$5,0,10*ROW('Hygiene Data'!I127))),'Data Summary'!ED133="Yes"),OFFSET('Hygiene Data'!$I$5,0,10*ROW('Hygiene Data'!I127)),NA())</f>
        <v>#N/A</v>
      </c>
      <c r="BP133" s="97" t="e">
        <f ca="true">+IF(AND(ISNUMBER(OFFSET('Hygiene Data'!$I$7,0,10*ROW('Hygiene Data'!I127))),'Data Summary'!EE133="Yes"),OFFSET('Hygiene Data'!$I$7,0,10*ROW('Hygiene Data'!I127)),NA())</f>
        <v>#N/A</v>
      </c>
      <c r="BQ133" s="97"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6" t="str">
        <f ca="true">+IF(ISTEXT('Data Summary'!B134),'Data Summary'!B134,"")</f>
        <v/>
      </c>
      <c r="C134" s="330" t="e">
        <f ca="true">+VALUE('Data Summary'!C134)</f>
        <v>#VALUE!</v>
      </c>
      <c r="D134" s="95" t="e">
        <f ca="true">+IF(AND(ISNUMBER(OFFSET('Water Data'!$D$4,0,10*ROW('Water Data'!D128))),'Data Summary'!BS134="Yes"),100-OFFSET('Water Data'!$D$4,0,10*ROW('Water Data'!D128)),NA())</f>
        <v>#N/A</v>
      </c>
      <c r="E134" s="95" t="e">
        <f ca="true">+IF(AND(ISNUMBER(OFFSET('Water Data'!$D$6,0,10*ROW('Water Data'!D128))),'Data Summary'!BT134="Yes"),OFFSET('Water Data'!$D$6,0,10*ROW('Water Data'!D128)),NA())</f>
        <v>#N/A</v>
      </c>
      <c r="F134" s="95" t="e">
        <f ca="true">+IF(AND(ISNUMBER(OFFSET('Water Data'!$D$9,0,10*ROW('Water Data'!D128))),'Data Summary'!BU134="Yes"),OFFSET('Water Data'!$D$9,0,10*ROW('Water Data'!D128)),NA())</f>
        <v>#N/A</v>
      </c>
      <c r="G134" s="95" t="e">
        <f ca="true">+IF(AND(ISNUMBER(OFFSET('Water Data'!$E$4,0,10*ROW('Water Data'!E128))),'Data Summary'!BV134="Yes"),100-OFFSET('Water Data'!$E$4,0,10*ROW('Water Data'!E128)),NA())</f>
        <v>#N/A</v>
      </c>
      <c r="H134" s="95" t="e">
        <f ca="true">+IF(AND(ISNUMBER(OFFSET('Water Data'!$E$6,0,10*ROW('Water Data'!E128))),'Data Summary'!BW134="Yes"),OFFSET('Water Data'!$E$6,0,10*ROW('Water Data'!E128)),NA())</f>
        <v>#N/A</v>
      </c>
      <c r="I134" s="95" t="e">
        <f ca="true">+IF(AND(ISNUMBER(OFFSET('Water Data'!$E$9,0,10*ROW('Water Data'!E128))),'Data Summary'!BX134="Yes"),OFFSET('Water Data'!$E$9,0,10*ROW('Water Data'!E128)),NA())</f>
        <v>#N/A</v>
      </c>
      <c r="J134" s="95" t="e">
        <f ca="true">+IF(AND(ISNUMBER(OFFSET('Water Data'!$F$4,0,10*ROW('Water Data'!F128))),'Data Summary'!BY134="Yes"),100-OFFSET('Water Data'!$F$4,0,10*ROW('Water Data'!F128)),NA())</f>
        <v>#N/A</v>
      </c>
      <c r="K134" s="95" t="e">
        <f ca="true">+IF(AND(ISNUMBER(OFFSET('Water Data'!$F$6,0,10*ROW('Water Data'!F128))),'Data Summary'!BZ134="Yes"),OFFSET('Water Data'!$F$6,0,10*ROW('Water Data'!F128)),NA())</f>
        <v>#N/A</v>
      </c>
      <c r="L134" s="95" t="e">
        <f ca="true">+IF(AND(ISNUMBER(OFFSET('Water Data'!$F$9,0,10*ROW('Water Data'!F128))),'Data Summary'!CA134="Yes"),OFFSET('Water Data'!$F$9,0,10*ROW('Water Data'!F128)),NA())</f>
        <v>#N/A</v>
      </c>
      <c r="M134" s="95" t="e">
        <f ca="true">+IF(AND(ISNUMBER(OFFSET('Water Data'!$G$4,0,10*ROW('Water Data'!G128))),'Data Summary'!CB134="Yes"),100-OFFSET('Water Data'!$G$4,0,10*ROW('Water Data'!G128)),NA())</f>
        <v>#N/A</v>
      </c>
      <c r="N134" s="95" t="e">
        <f ca="true">+IF(AND(ISNUMBER(OFFSET('Water Data'!$G$6,0,10*ROW('Water Data'!G128))),'Data Summary'!CC134="Yes"),OFFSET('Water Data'!$G$6,0,10*ROW('Water Data'!G128)),NA())</f>
        <v>#N/A</v>
      </c>
      <c r="O134" s="95" t="e">
        <f ca="true">+IF(AND(ISNUMBER(OFFSET('Water Data'!$G$9,0,10*ROW('Water Data'!G128))),'Data Summary'!CD134="Yes"),OFFSET('Water Data'!$G$9,0,10*ROW('Water Data'!G128)),NA())</f>
        <v>#N/A</v>
      </c>
      <c r="P134" s="95" t="e">
        <f ca="true">+IF(AND(ISNUMBER(OFFSET('Water Data'!$H$4,0,10*ROW('Water Data'!H128))),'Data Summary'!CE134="Yes"),100-OFFSET('Water Data'!$H$4,0,10*ROW('Water Data'!H128)),NA())</f>
        <v>#N/A</v>
      </c>
      <c r="Q134" s="95" t="e">
        <f ca="true">+IF(AND(ISNUMBER(OFFSET('Water Data'!$H$6,0,10*ROW('Water Data'!H128))),'Data Summary'!CF134="Yes"),OFFSET('Water Data'!$H$6,0,10*ROW('Water Data'!H128)),NA())</f>
        <v>#N/A</v>
      </c>
      <c r="R134" s="95" t="e">
        <f ca="true">+IF(AND(ISNUMBER(OFFSET('Water Data'!$H$9,0,10*ROW('Water Data'!H128))),'Data Summary'!CG134="Yes"),OFFSET('Water Data'!$H$9,0,10*ROW('Water Data'!H128)),NA())</f>
        <v>#N/A</v>
      </c>
      <c r="S134" s="95" t="e">
        <f ca="true">+IF(AND(ISNUMBER(OFFSET('Water Data'!$I$4,0,10*ROW('Water Data'!I128))),'Data Summary'!CH134="Yes"),100-OFFSET('Water Data'!$I$4,0,10*ROW('Water Data'!I128)),NA())</f>
        <v>#N/A</v>
      </c>
      <c r="T134" s="95" t="e">
        <f ca="true">+IF(AND(ISNUMBER(OFFSET('Water Data'!$I$6,0,10*ROW('Water Data'!I128))),'Data Summary'!CI134="Yes"),OFFSET('Water Data'!$I$6,0,10*ROW('Water Data'!I128)),NA())</f>
        <v>#N/A</v>
      </c>
      <c r="U134" s="95" t="e">
        <f ca="true">+IF(AND(ISNUMBER(OFFSET('Water Data'!$I$9,0,10*ROW('Water Data'!I128))),'Data Summary'!CJ134="Yes"),OFFSET('Water Data'!$I$9,0,10*ROW('Water Data'!I128)),NA())</f>
        <v>#N/A</v>
      </c>
      <c r="V134" s="96" t="e">
        <f ca="true">+IF(AND(ISNUMBER(OFFSET('Sanitation Data'!$D$4,0,10*ROW('Sanitation Data'!D128))),'Data Summary'!CK134="Yes"),100-OFFSET('Sanitation Data'!$D$4,0,10*ROW('Sanitation Data'!D128)),NA())</f>
        <v>#N/A</v>
      </c>
      <c r="W134" s="96" t="e">
        <f ca="true">+IF(AND(ISNUMBER(OFFSET('Sanitation Data'!$D$6,0,10*ROW('Sanitation Data'!D128))),'Data Summary'!CL134="Yes"),OFFSET('Sanitation Data'!$D$6,0,10*ROW('Sanitation Data'!D128)),NA())</f>
        <v>#N/A</v>
      </c>
      <c r="X134" s="96" t="e">
        <f ca="true">+IF(AND(ISNUMBER(OFFSET('Sanitation Data'!$D$10,0,10*ROW('Sanitation Data'!D128))),'Data Summary'!CM134="Yes"),OFFSET('Sanitation Data'!$D$10,0,10*ROW('Sanitation Data'!D128)),NA())</f>
        <v>#N/A</v>
      </c>
      <c r="Y134" s="96" t="e">
        <f ca="true">+IF(AND(ISNUMBER(OFFSET('Sanitation Data'!$D$11,0,10*ROW('Sanitation Data'!D128))),'Data Summary'!CN134="Yes"),OFFSET('Sanitation Data'!$D$11,0,10*ROW('Sanitation Data'!D128)),NA())</f>
        <v>#N/A</v>
      </c>
      <c r="Z134" s="96" t="e">
        <f ca="true">+IF(AND(ISNUMBER(OFFSET('Sanitation Data'!$D$12,0,10*ROW('Sanitation Data'!D128))),'Data Summary'!CO134="Yes"),OFFSET('Sanitation Data'!$D$12,0,10*ROW('Sanitation Data'!D128)),NA())</f>
        <v>#N/A</v>
      </c>
      <c r="AA134" s="96" t="e">
        <f ca="true">+IF(AND(ISNUMBER(OFFSET('Sanitation Data'!$E$4,0,10*ROW('Sanitation Data'!E128))),'Data Summary'!CP134="Yes"),100-OFFSET('Sanitation Data'!$E$4,0,10*ROW('Sanitation Data'!E128)),NA())</f>
        <v>#N/A</v>
      </c>
      <c r="AB134" s="96" t="e">
        <f ca="true">+IF(AND(ISNUMBER(OFFSET('Sanitation Data'!$E$6,0,10*ROW('Sanitation Data'!E128))),'Data Summary'!CQ134="Yes"),OFFSET('Sanitation Data'!$E$6,0,10*ROW('Sanitation Data'!E128)),NA())</f>
        <v>#N/A</v>
      </c>
      <c r="AC134" s="96" t="e">
        <f ca="true">+IF(AND(ISNUMBER(OFFSET('Sanitation Data'!$E$10,0,10*ROW('Sanitation Data'!E128))),'Data Summary'!CR134="Yes"),OFFSET('Sanitation Data'!$E$10,0,10*ROW('Sanitation Data'!E128)),NA())</f>
        <v>#N/A</v>
      </c>
      <c r="AD134" s="96" t="e">
        <f ca="true">+IF(AND(ISNUMBER(OFFSET('Sanitation Data'!$E$11,0,10*ROW('Sanitation Data'!E128))),'Data Summary'!CS134="Yes"),OFFSET('Sanitation Data'!$E$11,0,10*ROW('Sanitation Data'!E128)),NA())</f>
        <v>#N/A</v>
      </c>
      <c r="AE134" s="96" t="e">
        <f ca="true">+IF(AND(ISNUMBER(OFFSET('Sanitation Data'!$E$12,0,10*ROW('Sanitation Data'!E128))),'Data Summary'!CT134="Yes"),OFFSET('Sanitation Data'!$E$12,0,10*ROW('Sanitation Data'!E128)),NA())</f>
        <v>#N/A</v>
      </c>
      <c r="AF134" s="96" t="e">
        <f ca="true">+IF(AND(ISNUMBER(OFFSET('Sanitation Data'!$F$4,0,10*ROW('Sanitation Data'!F128))),'Data Summary'!CU134="Yes"),100-OFFSET('Sanitation Data'!$F$4,0,10*ROW('Sanitation Data'!F128)),NA())</f>
        <v>#N/A</v>
      </c>
      <c r="AG134" s="96" t="e">
        <f ca="true">+IF(AND(ISNUMBER(OFFSET('Sanitation Data'!$F$6,0,10*ROW('Sanitation Data'!F128))),'Data Summary'!CV134="Yes"),OFFSET('Sanitation Data'!$F$6,0,10*ROW('Sanitation Data'!F128)),NA())</f>
        <v>#N/A</v>
      </c>
      <c r="AH134" s="96" t="e">
        <f ca="true">+IF(AND(ISNUMBER(OFFSET('Sanitation Data'!$F$10,0,10*ROW('Sanitation Data'!F128))),'Data Summary'!CW134="Yes"),OFFSET('Sanitation Data'!$F$10,0,10*ROW('Sanitation Data'!F128)),NA())</f>
        <v>#N/A</v>
      </c>
      <c r="AI134" s="96" t="e">
        <f ca="true">+IF(AND(ISNUMBER(OFFSET('Sanitation Data'!$F$11,0,10*ROW('Sanitation Data'!F128))),'Data Summary'!CX134="Yes"),OFFSET('Sanitation Data'!$F$11,0,10*ROW('Sanitation Data'!F128)),NA())</f>
        <v>#N/A</v>
      </c>
      <c r="AJ134" s="96" t="e">
        <f ca="true">+IF(AND(ISNUMBER(OFFSET('Sanitation Data'!$F$12,0,10*ROW('Sanitation Data'!F128))),'Data Summary'!CY134="Yes"),OFFSET('Sanitation Data'!$F$12,0,10*ROW('Sanitation Data'!F128)),NA())</f>
        <v>#N/A</v>
      </c>
      <c r="AK134" s="96" t="e">
        <f ca="true">+IF(AND(ISNUMBER(OFFSET('Sanitation Data'!$G$4,0,10*ROW('Sanitation Data'!G128))),'Data Summary'!CZ134="Yes"),100-OFFSET('Sanitation Data'!$G$4,0,10*ROW('Sanitation Data'!G128)),NA())</f>
        <v>#N/A</v>
      </c>
      <c r="AL134" s="96" t="e">
        <f ca="true">+IF(AND(ISNUMBER(OFFSET('Sanitation Data'!$G$6,0,10*ROW('Sanitation Data'!G128))),'Data Summary'!DA134="Yes"),OFFSET('Sanitation Data'!$G$6,0,10*ROW('Sanitation Data'!G128)),NA())</f>
        <v>#N/A</v>
      </c>
      <c r="AM134" s="96" t="e">
        <f ca="true">+IF(AND(ISNUMBER(OFFSET('Sanitation Data'!$G$10,0,10*ROW('Sanitation Data'!G128))),'Data Summary'!DB134="Yes"),OFFSET('Sanitation Data'!$G$10,0,10*ROW('Sanitation Data'!G128)),NA())</f>
        <v>#N/A</v>
      </c>
      <c r="AN134" s="96" t="e">
        <f ca="true">+IF(AND(ISNUMBER(OFFSET('Sanitation Data'!$G$11,0,10*ROW('Sanitation Data'!G128))),'Data Summary'!DC134="Yes"),OFFSET('Sanitation Data'!$G$11,0,10*ROW('Sanitation Data'!G128)),NA())</f>
        <v>#N/A</v>
      </c>
      <c r="AO134" s="96" t="e">
        <f ca="true">+IF(AND(ISNUMBER(OFFSET('Sanitation Data'!$G$12,0,10*ROW('Sanitation Data'!G128))),'Data Summary'!DD134="Yes"),OFFSET('Sanitation Data'!$G$12,0,10*ROW('Sanitation Data'!G128)),NA())</f>
        <v>#N/A</v>
      </c>
      <c r="AP134" s="96" t="e">
        <f ca="true">+IF(AND(ISNUMBER(OFFSET('Sanitation Data'!$H$4,0,10*ROW('Sanitation Data'!H128))),'Data Summary'!DE134="Yes"),100-OFFSET('Sanitation Data'!$H$4,0,10*ROW('Sanitation Data'!H128)),NA())</f>
        <v>#N/A</v>
      </c>
      <c r="AQ134" s="96" t="e">
        <f ca="true">+IF(AND(ISNUMBER(OFFSET('Sanitation Data'!$H$6,0,10*ROW('Sanitation Data'!H128))),'Data Summary'!DF134="Yes"),OFFSET('Sanitation Data'!$H$6,0,10*ROW('Sanitation Data'!H128)),NA())</f>
        <v>#N/A</v>
      </c>
      <c r="AR134" s="96" t="e">
        <f ca="true">+IF(AND(ISNUMBER(OFFSET('Sanitation Data'!$H$10,0,10*ROW('Sanitation Data'!H128))),'Data Summary'!DG134="Yes"),OFFSET('Sanitation Data'!$H$10,0,10*ROW('Sanitation Data'!H128)),NA())</f>
        <v>#N/A</v>
      </c>
      <c r="AS134" s="96" t="e">
        <f ca="true">+IF(AND(ISNUMBER(OFFSET('Sanitation Data'!$H$11,0,10*ROW('Sanitation Data'!H128))),'Data Summary'!DH134="Yes"),OFFSET('Sanitation Data'!$H$11,0,10*ROW('Sanitation Data'!H128)),NA())</f>
        <v>#N/A</v>
      </c>
      <c r="AT134" s="96" t="e">
        <f ca="true">+IF(AND(ISNUMBER(OFFSET('Sanitation Data'!$H$12,0,10*ROW('Sanitation Data'!H128))),'Data Summary'!DI134="Yes"),OFFSET('Sanitation Data'!$H$12,0,10*ROW('Sanitation Data'!H128)),NA())</f>
        <v>#N/A</v>
      </c>
      <c r="AU134" s="96" t="e">
        <f ca="true">+IF(AND(ISNUMBER(OFFSET('Sanitation Data'!$I$4,0,10*ROW('Sanitation Data'!I128))),'Data Summary'!DJ134="Yes"),100-OFFSET('Sanitation Data'!$I$4,0,10*ROW('Sanitation Data'!I128)),NA())</f>
        <v>#N/A</v>
      </c>
      <c r="AV134" s="96" t="e">
        <f ca="true">+IF(AND(ISNUMBER(OFFSET('Sanitation Data'!$I$6,0,10*ROW('Sanitation Data'!I128))),'Data Summary'!DK134="Yes"),OFFSET('Sanitation Data'!$I$6,0,10*ROW('Sanitation Data'!I128)),NA())</f>
        <v>#N/A</v>
      </c>
      <c r="AW134" s="96" t="e">
        <f ca="true">+IF(AND(ISNUMBER(OFFSET('Sanitation Data'!$I$10,0,10*ROW('Sanitation Data'!I128))),'Data Summary'!DL134="Yes"),OFFSET('Sanitation Data'!$I$10,0,10*ROW('Sanitation Data'!I128)),NA())</f>
        <v>#N/A</v>
      </c>
      <c r="AX134" s="96" t="e">
        <f ca="true">+IF(AND(ISNUMBER(OFFSET('Sanitation Data'!$I$11,0,10*ROW('Sanitation Data'!I128))),'Data Summary'!DM134="Yes"),OFFSET('Sanitation Data'!$I$11,0,10*ROW('Sanitation Data'!I128)),NA())</f>
        <v>#N/A</v>
      </c>
      <c r="AY134" s="96" t="e">
        <f ca="true">+IF(AND(ISNUMBER(OFFSET('Sanitation Data'!$I$12,0,10*ROW('Sanitation Data'!I128))),'Data Summary'!DN134="Yes"),OFFSET('Sanitation Data'!$I$12,0,10*ROW('Sanitation Data'!I128)),NA())</f>
        <v>#N/A</v>
      </c>
      <c r="AZ134" s="97" t="e">
        <f ca="true">+IF(AND(ISNUMBER(OFFSET('Hygiene Data'!$D$5,0,10*ROW('Hygiene Data'!D128))),'Data Summary'!DO134="Yes"),OFFSET('Hygiene Data'!$D$5,0,10*ROW('Hygiene Data'!D128)),NA())</f>
        <v>#N/A</v>
      </c>
      <c r="BA134" s="97" t="e">
        <f ca="true">+IF(AND(ISNUMBER(OFFSET('Hygiene Data'!$D$7,0,10*ROW('Hygiene Data'!D128))),'Data Summary'!DP134="Yes"),OFFSET('Hygiene Data'!$D$7,0,10*ROW('Hygiene Data'!D128)),NA())</f>
        <v>#N/A</v>
      </c>
      <c r="BB134" s="97" t="e">
        <f ca="true">+IF(AND(ISNUMBER(OFFSET('Hygiene Data'!$D$9,0,10*ROW('Hygiene Data'!D128))),'Data Summary'!DQ134="Yes"),OFFSET('Hygiene Data'!$D$9,0,10*ROW('Hygiene Data'!D128)),NA())</f>
        <v>#N/A</v>
      </c>
      <c r="BC134" s="97" t="e">
        <f ca="true">+IF(AND(ISNUMBER(OFFSET('Hygiene Data'!$E$5,0,10*ROW('Hygiene Data'!E128))),'Data Summary'!DR134="Yes"),OFFSET('Hygiene Data'!$E$5,0,10*ROW('Hygiene Data'!E128)),NA())</f>
        <v>#N/A</v>
      </c>
      <c r="BD134" s="97" t="e">
        <f ca="true">+IF(AND(ISNUMBER(OFFSET('Hygiene Data'!$E$7,0,10*ROW('Hygiene Data'!E128))),'Data Summary'!DS134="Yes"),OFFSET('Hygiene Data'!$E$7,0,10*ROW('Hygiene Data'!E128)),NA())</f>
        <v>#N/A</v>
      </c>
      <c r="BE134" s="97" t="e">
        <f ca="true">+IF(AND(ISNUMBER(OFFSET('Hygiene Data'!$E$9,0,10*ROW('Hygiene Data'!E128))),'Data Summary'!DT134="Yes"),OFFSET('Hygiene Data'!$E$9,0,10*ROW('Hygiene Data'!E128)),NA())</f>
        <v>#N/A</v>
      </c>
      <c r="BF134" s="97" t="e">
        <f ca="true">+IF(AND(ISNUMBER(OFFSET('Hygiene Data'!$F$5,0,10*ROW('Hygiene Data'!F128))),'Data Summary'!DU134="Yes"),OFFSET('Hygiene Data'!$F$5,0,10*ROW('Hygiene Data'!F128)),NA())</f>
        <v>#N/A</v>
      </c>
      <c r="BG134" s="97" t="e">
        <f ca="true">+IF(AND(ISNUMBER(OFFSET('Hygiene Data'!$F$7,0,10*ROW('Hygiene Data'!F128))),'Data Summary'!DV134="Yes"),OFFSET('Hygiene Data'!$F$7,0,10*ROW('Hygiene Data'!F128)),NA())</f>
        <v>#N/A</v>
      </c>
      <c r="BH134" s="97" t="e">
        <f ca="true">+IF(AND(ISNUMBER(OFFSET('Hygiene Data'!$F$9,0,10*ROW('Hygiene Data'!F128))),'Data Summary'!DW134="Yes"),OFFSET('Hygiene Data'!$F$9,0,10*ROW('Hygiene Data'!F128)),NA())</f>
        <v>#N/A</v>
      </c>
      <c r="BI134" s="97" t="e">
        <f ca="true">+IF(AND(ISNUMBER(OFFSET('Hygiene Data'!$G$5,0,10*ROW('Hygiene Data'!G128))),'Data Summary'!DX134="Yes"),OFFSET('Hygiene Data'!$G$5,0,10*ROW('Hygiene Data'!G128)),NA())</f>
        <v>#N/A</v>
      </c>
      <c r="BJ134" s="97" t="e">
        <f ca="true">+IF(AND(ISNUMBER(OFFSET('Hygiene Data'!$G$7,0,10*ROW('Hygiene Data'!G128))),'Data Summary'!DY134="Yes"),OFFSET('Hygiene Data'!$G$7,0,10*ROW('Hygiene Data'!G128)),NA())</f>
        <v>#N/A</v>
      </c>
      <c r="BK134" s="97" t="e">
        <f ca="true">+IF(AND(ISNUMBER(OFFSET('Hygiene Data'!$G$9,0,10*ROW('Hygiene Data'!G128))),'Data Summary'!DZ134="Yes"),OFFSET('Hygiene Data'!$G$9,0,10*ROW('Hygiene Data'!G128)),NA())</f>
        <v>#N/A</v>
      </c>
      <c r="BL134" s="97" t="e">
        <f ca="true">+IF(AND(ISNUMBER(OFFSET('Hygiene Data'!$H$5,0,10*ROW('Hygiene Data'!H128))),'Data Summary'!EA134="Yes"),OFFSET('Hygiene Data'!$H$5,0,10*ROW('Hygiene Data'!H128)),NA())</f>
        <v>#N/A</v>
      </c>
      <c r="BM134" s="97" t="e">
        <f ca="true">+IF(AND(ISNUMBER(OFFSET('Hygiene Data'!$H$7,0,10*ROW('Hygiene Data'!H128))),'Data Summary'!EB134="Yes"),OFFSET('Hygiene Data'!$H$7,0,10*ROW('Hygiene Data'!H128)),NA())</f>
        <v>#N/A</v>
      </c>
      <c r="BN134" s="97" t="e">
        <f ca="true">+IF(AND(ISNUMBER(OFFSET('Hygiene Data'!$H$9,0,10*ROW('Hygiene Data'!H128))),'Data Summary'!EC134="Yes"),OFFSET('Hygiene Data'!$H$9,0,10*ROW('Hygiene Data'!H128)),NA())</f>
        <v>#N/A</v>
      </c>
      <c r="BO134" s="97" t="e">
        <f ca="true">+IF(AND(ISNUMBER(OFFSET('Hygiene Data'!$I$5,0,10*ROW('Hygiene Data'!I128))),'Data Summary'!ED134="Yes"),OFFSET('Hygiene Data'!$I$5,0,10*ROW('Hygiene Data'!I128)),NA())</f>
        <v>#N/A</v>
      </c>
      <c r="BP134" s="97" t="e">
        <f ca="true">+IF(AND(ISNUMBER(OFFSET('Hygiene Data'!$I$7,0,10*ROW('Hygiene Data'!I128))),'Data Summary'!EE134="Yes"),OFFSET('Hygiene Data'!$I$7,0,10*ROW('Hygiene Data'!I128)),NA())</f>
        <v>#N/A</v>
      </c>
      <c r="BQ134" s="97"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6" t="str">
        <f ca="true">+IF(ISTEXT('Data Summary'!B135),'Data Summary'!B135,"")</f>
        <v/>
      </c>
      <c r="C135" s="330" t="e">
        <f ca="true">+VALUE('Data Summary'!C135)</f>
        <v>#VALUE!</v>
      </c>
      <c r="D135" s="95" t="e">
        <f ca="true">+IF(AND(ISNUMBER(OFFSET('Water Data'!$D$4,0,10*ROW('Water Data'!D129))),'Data Summary'!BS135="Yes"),100-OFFSET('Water Data'!$D$4,0,10*ROW('Water Data'!D129)),NA())</f>
        <v>#N/A</v>
      </c>
      <c r="E135" s="95" t="e">
        <f ca="true">+IF(AND(ISNUMBER(OFFSET('Water Data'!$D$6,0,10*ROW('Water Data'!D129))),'Data Summary'!BT135="Yes"),OFFSET('Water Data'!$D$6,0,10*ROW('Water Data'!D129)),NA())</f>
        <v>#N/A</v>
      </c>
      <c r="F135" s="95" t="e">
        <f ca="true">+IF(AND(ISNUMBER(OFFSET('Water Data'!$D$9,0,10*ROW('Water Data'!D129))),'Data Summary'!BU135="Yes"),OFFSET('Water Data'!$D$9,0,10*ROW('Water Data'!D129)),NA())</f>
        <v>#N/A</v>
      </c>
      <c r="G135" s="95" t="e">
        <f ca="true">+IF(AND(ISNUMBER(OFFSET('Water Data'!$E$4,0,10*ROW('Water Data'!E129))),'Data Summary'!BV135="Yes"),100-OFFSET('Water Data'!$E$4,0,10*ROW('Water Data'!E129)),NA())</f>
        <v>#N/A</v>
      </c>
      <c r="H135" s="95" t="e">
        <f ca="true">+IF(AND(ISNUMBER(OFFSET('Water Data'!$E$6,0,10*ROW('Water Data'!E129))),'Data Summary'!BW135="Yes"),OFFSET('Water Data'!$E$6,0,10*ROW('Water Data'!E129)),NA())</f>
        <v>#N/A</v>
      </c>
      <c r="I135" s="95" t="e">
        <f ca="true">+IF(AND(ISNUMBER(OFFSET('Water Data'!$E$9,0,10*ROW('Water Data'!E129))),'Data Summary'!BX135="Yes"),OFFSET('Water Data'!$E$9,0,10*ROW('Water Data'!E129)),NA())</f>
        <v>#N/A</v>
      </c>
      <c r="J135" s="95" t="e">
        <f ca="true">+IF(AND(ISNUMBER(OFFSET('Water Data'!$F$4,0,10*ROW('Water Data'!F129))),'Data Summary'!BY135="Yes"),100-OFFSET('Water Data'!$F$4,0,10*ROW('Water Data'!F129)),NA())</f>
        <v>#N/A</v>
      </c>
      <c r="K135" s="95" t="e">
        <f ca="true">+IF(AND(ISNUMBER(OFFSET('Water Data'!$F$6,0,10*ROW('Water Data'!F129))),'Data Summary'!BZ135="Yes"),OFFSET('Water Data'!$F$6,0,10*ROW('Water Data'!F129)),NA())</f>
        <v>#N/A</v>
      </c>
      <c r="L135" s="95" t="e">
        <f ca="true">+IF(AND(ISNUMBER(OFFSET('Water Data'!$F$9,0,10*ROW('Water Data'!F129))),'Data Summary'!CA135="Yes"),OFFSET('Water Data'!$F$9,0,10*ROW('Water Data'!F129)),NA())</f>
        <v>#N/A</v>
      </c>
      <c r="M135" s="95" t="e">
        <f ca="true">+IF(AND(ISNUMBER(OFFSET('Water Data'!$G$4,0,10*ROW('Water Data'!G129))),'Data Summary'!CB135="Yes"),100-OFFSET('Water Data'!$G$4,0,10*ROW('Water Data'!G129)),NA())</f>
        <v>#N/A</v>
      </c>
      <c r="N135" s="95" t="e">
        <f ca="true">+IF(AND(ISNUMBER(OFFSET('Water Data'!$G$6,0,10*ROW('Water Data'!G129))),'Data Summary'!CC135="Yes"),OFFSET('Water Data'!$G$6,0,10*ROW('Water Data'!G129)),NA())</f>
        <v>#N/A</v>
      </c>
      <c r="O135" s="95" t="e">
        <f ca="true">+IF(AND(ISNUMBER(OFFSET('Water Data'!$G$9,0,10*ROW('Water Data'!G129))),'Data Summary'!CD135="Yes"),OFFSET('Water Data'!$G$9,0,10*ROW('Water Data'!G129)),NA())</f>
        <v>#N/A</v>
      </c>
      <c r="P135" s="95" t="e">
        <f ca="true">+IF(AND(ISNUMBER(OFFSET('Water Data'!$H$4,0,10*ROW('Water Data'!H129))),'Data Summary'!CE135="Yes"),100-OFFSET('Water Data'!$H$4,0,10*ROW('Water Data'!H129)),NA())</f>
        <v>#N/A</v>
      </c>
      <c r="Q135" s="95" t="e">
        <f ca="true">+IF(AND(ISNUMBER(OFFSET('Water Data'!$H$6,0,10*ROW('Water Data'!H129))),'Data Summary'!CF135="Yes"),OFFSET('Water Data'!$H$6,0,10*ROW('Water Data'!H129)),NA())</f>
        <v>#N/A</v>
      </c>
      <c r="R135" s="95" t="e">
        <f ca="true">+IF(AND(ISNUMBER(OFFSET('Water Data'!$H$9,0,10*ROW('Water Data'!H129))),'Data Summary'!CG135="Yes"),OFFSET('Water Data'!$H$9,0,10*ROW('Water Data'!H129)),NA())</f>
        <v>#N/A</v>
      </c>
      <c r="S135" s="95" t="e">
        <f ca="true">+IF(AND(ISNUMBER(OFFSET('Water Data'!$I$4,0,10*ROW('Water Data'!I129))),'Data Summary'!CH135="Yes"),100-OFFSET('Water Data'!$I$4,0,10*ROW('Water Data'!I129)),NA())</f>
        <v>#N/A</v>
      </c>
      <c r="T135" s="95" t="e">
        <f ca="true">+IF(AND(ISNUMBER(OFFSET('Water Data'!$I$6,0,10*ROW('Water Data'!I129))),'Data Summary'!CI135="Yes"),OFFSET('Water Data'!$I$6,0,10*ROW('Water Data'!I129)),NA())</f>
        <v>#N/A</v>
      </c>
      <c r="U135" s="95" t="e">
        <f ca="true">+IF(AND(ISNUMBER(OFFSET('Water Data'!$I$9,0,10*ROW('Water Data'!I129))),'Data Summary'!CJ135="Yes"),OFFSET('Water Data'!$I$9,0,10*ROW('Water Data'!I129)),NA())</f>
        <v>#N/A</v>
      </c>
      <c r="V135" s="96" t="e">
        <f ca="true">+IF(AND(ISNUMBER(OFFSET('Sanitation Data'!$D$4,0,10*ROW('Sanitation Data'!D129))),'Data Summary'!CK135="Yes"),100-OFFSET('Sanitation Data'!$D$4,0,10*ROW('Sanitation Data'!D129)),NA())</f>
        <v>#N/A</v>
      </c>
      <c r="W135" s="96" t="e">
        <f ca="true">+IF(AND(ISNUMBER(OFFSET('Sanitation Data'!$D$6,0,10*ROW('Sanitation Data'!D129))),'Data Summary'!CL135="Yes"),OFFSET('Sanitation Data'!$D$6,0,10*ROW('Sanitation Data'!D129)),NA())</f>
        <v>#N/A</v>
      </c>
      <c r="X135" s="96" t="e">
        <f ca="true">+IF(AND(ISNUMBER(OFFSET('Sanitation Data'!$D$10,0,10*ROW('Sanitation Data'!D129))),'Data Summary'!CM135="Yes"),OFFSET('Sanitation Data'!$D$10,0,10*ROW('Sanitation Data'!D129)),NA())</f>
        <v>#N/A</v>
      </c>
      <c r="Y135" s="96" t="e">
        <f ca="true">+IF(AND(ISNUMBER(OFFSET('Sanitation Data'!$D$11,0,10*ROW('Sanitation Data'!D129))),'Data Summary'!CN135="Yes"),OFFSET('Sanitation Data'!$D$11,0,10*ROW('Sanitation Data'!D129)),NA())</f>
        <v>#N/A</v>
      </c>
      <c r="Z135" s="96" t="e">
        <f ca="true">+IF(AND(ISNUMBER(OFFSET('Sanitation Data'!$D$12,0,10*ROW('Sanitation Data'!D129))),'Data Summary'!CO135="Yes"),OFFSET('Sanitation Data'!$D$12,0,10*ROW('Sanitation Data'!D129)),NA())</f>
        <v>#N/A</v>
      </c>
      <c r="AA135" s="96" t="e">
        <f ca="true">+IF(AND(ISNUMBER(OFFSET('Sanitation Data'!$E$4,0,10*ROW('Sanitation Data'!E129))),'Data Summary'!CP135="Yes"),100-OFFSET('Sanitation Data'!$E$4,0,10*ROW('Sanitation Data'!E129)),NA())</f>
        <v>#N/A</v>
      </c>
      <c r="AB135" s="96" t="e">
        <f ca="true">+IF(AND(ISNUMBER(OFFSET('Sanitation Data'!$E$6,0,10*ROW('Sanitation Data'!E129))),'Data Summary'!CQ135="Yes"),OFFSET('Sanitation Data'!$E$6,0,10*ROW('Sanitation Data'!E129)),NA())</f>
        <v>#N/A</v>
      </c>
      <c r="AC135" s="96" t="e">
        <f ca="true">+IF(AND(ISNUMBER(OFFSET('Sanitation Data'!$E$10,0,10*ROW('Sanitation Data'!E129))),'Data Summary'!CR135="Yes"),OFFSET('Sanitation Data'!$E$10,0,10*ROW('Sanitation Data'!E129)),NA())</f>
        <v>#N/A</v>
      </c>
      <c r="AD135" s="96" t="e">
        <f ca="true">+IF(AND(ISNUMBER(OFFSET('Sanitation Data'!$E$11,0,10*ROW('Sanitation Data'!E129))),'Data Summary'!CS135="Yes"),OFFSET('Sanitation Data'!$E$11,0,10*ROW('Sanitation Data'!E129)),NA())</f>
        <v>#N/A</v>
      </c>
      <c r="AE135" s="96" t="e">
        <f ca="true">+IF(AND(ISNUMBER(OFFSET('Sanitation Data'!$E$12,0,10*ROW('Sanitation Data'!E129))),'Data Summary'!CT135="Yes"),OFFSET('Sanitation Data'!$E$12,0,10*ROW('Sanitation Data'!E129)),NA())</f>
        <v>#N/A</v>
      </c>
      <c r="AF135" s="96" t="e">
        <f ca="true">+IF(AND(ISNUMBER(OFFSET('Sanitation Data'!$F$4,0,10*ROW('Sanitation Data'!F129))),'Data Summary'!CU135="Yes"),100-OFFSET('Sanitation Data'!$F$4,0,10*ROW('Sanitation Data'!F129)),NA())</f>
        <v>#N/A</v>
      </c>
      <c r="AG135" s="96" t="e">
        <f ca="true">+IF(AND(ISNUMBER(OFFSET('Sanitation Data'!$F$6,0,10*ROW('Sanitation Data'!F129))),'Data Summary'!CV135="Yes"),OFFSET('Sanitation Data'!$F$6,0,10*ROW('Sanitation Data'!F129)),NA())</f>
        <v>#N/A</v>
      </c>
      <c r="AH135" s="96" t="e">
        <f ca="true">+IF(AND(ISNUMBER(OFFSET('Sanitation Data'!$F$10,0,10*ROW('Sanitation Data'!F129))),'Data Summary'!CW135="Yes"),OFFSET('Sanitation Data'!$F$10,0,10*ROW('Sanitation Data'!F129)),NA())</f>
        <v>#N/A</v>
      </c>
      <c r="AI135" s="96" t="e">
        <f ca="true">+IF(AND(ISNUMBER(OFFSET('Sanitation Data'!$F$11,0,10*ROW('Sanitation Data'!F129))),'Data Summary'!CX135="Yes"),OFFSET('Sanitation Data'!$F$11,0,10*ROW('Sanitation Data'!F129)),NA())</f>
        <v>#N/A</v>
      </c>
      <c r="AJ135" s="96" t="e">
        <f ca="true">+IF(AND(ISNUMBER(OFFSET('Sanitation Data'!$F$12,0,10*ROW('Sanitation Data'!F129))),'Data Summary'!CY135="Yes"),OFFSET('Sanitation Data'!$F$12,0,10*ROW('Sanitation Data'!F129)),NA())</f>
        <v>#N/A</v>
      </c>
      <c r="AK135" s="96" t="e">
        <f ca="true">+IF(AND(ISNUMBER(OFFSET('Sanitation Data'!$G$4,0,10*ROW('Sanitation Data'!G129))),'Data Summary'!CZ135="Yes"),100-OFFSET('Sanitation Data'!$G$4,0,10*ROW('Sanitation Data'!G129)),NA())</f>
        <v>#N/A</v>
      </c>
      <c r="AL135" s="96" t="e">
        <f ca="true">+IF(AND(ISNUMBER(OFFSET('Sanitation Data'!$G$6,0,10*ROW('Sanitation Data'!G129))),'Data Summary'!DA135="Yes"),OFFSET('Sanitation Data'!$G$6,0,10*ROW('Sanitation Data'!G129)),NA())</f>
        <v>#N/A</v>
      </c>
      <c r="AM135" s="96" t="e">
        <f ca="true">+IF(AND(ISNUMBER(OFFSET('Sanitation Data'!$G$10,0,10*ROW('Sanitation Data'!G129))),'Data Summary'!DB135="Yes"),OFFSET('Sanitation Data'!$G$10,0,10*ROW('Sanitation Data'!G129)),NA())</f>
        <v>#N/A</v>
      </c>
      <c r="AN135" s="96" t="e">
        <f ca="true">+IF(AND(ISNUMBER(OFFSET('Sanitation Data'!$G$11,0,10*ROW('Sanitation Data'!G129))),'Data Summary'!DC135="Yes"),OFFSET('Sanitation Data'!$G$11,0,10*ROW('Sanitation Data'!G129)),NA())</f>
        <v>#N/A</v>
      </c>
      <c r="AO135" s="96" t="e">
        <f ca="true">+IF(AND(ISNUMBER(OFFSET('Sanitation Data'!$G$12,0,10*ROW('Sanitation Data'!G129))),'Data Summary'!DD135="Yes"),OFFSET('Sanitation Data'!$G$12,0,10*ROW('Sanitation Data'!G129)),NA())</f>
        <v>#N/A</v>
      </c>
      <c r="AP135" s="96" t="e">
        <f ca="true">+IF(AND(ISNUMBER(OFFSET('Sanitation Data'!$H$4,0,10*ROW('Sanitation Data'!H129))),'Data Summary'!DE135="Yes"),100-OFFSET('Sanitation Data'!$H$4,0,10*ROW('Sanitation Data'!H129)),NA())</f>
        <v>#N/A</v>
      </c>
      <c r="AQ135" s="96" t="e">
        <f ca="true">+IF(AND(ISNUMBER(OFFSET('Sanitation Data'!$H$6,0,10*ROW('Sanitation Data'!H129))),'Data Summary'!DF135="Yes"),OFFSET('Sanitation Data'!$H$6,0,10*ROW('Sanitation Data'!H129)),NA())</f>
        <v>#N/A</v>
      </c>
      <c r="AR135" s="96" t="e">
        <f ca="true">+IF(AND(ISNUMBER(OFFSET('Sanitation Data'!$H$10,0,10*ROW('Sanitation Data'!H129))),'Data Summary'!DG135="Yes"),OFFSET('Sanitation Data'!$H$10,0,10*ROW('Sanitation Data'!H129)),NA())</f>
        <v>#N/A</v>
      </c>
      <c r="AS135" s="96" t="e">
        <f ca="true">+IF(AND(ISNUMBER(OFFSET('Sanitation Data'!$H$11,0,10*ROW('Sanitation Data'!H129))),'Data Summary'!DH135="Yes"),OFFSET('Sanitation Data'!$H$11,0,10*ROW('Sanitation Data'!H129)),NA())</f>
        <v>#N/A</v>
      </c>
      <c r="AT135" s="96" t="e">
        <f ca="true">+IF(AND(ISNUMBER(OFFSET('Sanitation Data'!$H$12,0,10*ROW('Sanitation Data'!H129))),'Data Summary'!DI135="Yes"),OFFSET('Sanitation Data'!$H$12,0,10*ROW('Sanitation Data'!H129)),NA())</f>
        <v>#N/A</v>
      </c>
      <c r="AU135" s="96" t="e">
        <f ca="true">+IF(AND(ISNUMBER(OFFSET('Sanitation Data'!$I$4,0,10*ROW('Sanitation Data'!I129))),'Data Summary'!DJ135="Yes"),100-OFFSET('Sanitation Data'!$I$4,0,10*ROW('Sanitation Data'!I129)),NA())</f>
        <v>#N/A</v>
      </c>
      <c r="AV135" s="96" t="e">
        <f ca="true">+IF(AND(ISNUMBER(OFFSET('Sanitation Data'!$I$6,0,10*ROW('Sanitation Data'!I129))),'Data Summary'!DK135="Yes"),OFFSET('Sanitation Data'!$I$6,0,10*ROW('Sanitation Data'!I129)),NA())</f>
        <v>#N/A</v>
      </c>
      <c r="AW135" s="96" t="e">
        <f ca="true">+IF(AND(ISNUMBER(OFFSET('Sanitation Data'!$I$10,0,10*ROW('Sanitation Data'!I129))),'Data Summary'!DL135="Yes"),OFFSET('Sanitation Data'!$I$10,0,10*ROW('Sanitation Data'!I129)),NA())</f>
        <v>#N/A</v>
      </c>
      <c r="AX135" s="96" t="e">
        <f ca="true">+IF(AND(ISNUMBER(OFFSET('Sanitation Data'!$I$11,0,10*ROW('Sanitation Data'!I129))),'Data Summary'!DM135="Yes"),OFFSET('Sanitation Data'!$I$11,0,10*ROW('Sanitation Data'!I129)),NA())</f>
        <v>#N/A</v>
      </c>
      <c r="AY135" s="96" t="e">
        <f ca="true">+IF(AND(ISNUMBER(OFFSET('Sanitation Data'!$I$12,0,10*ROW('Sanitation Data'!I129))),'Data Summary'!DN135="Yes"),OFFSET('Sanitation Data'!$I$12,0,10*ROW('Sanitation Data'!I129)),NA())</f>
        <v>#N/A</v>
      </c>
      <c r="AZ135" s="97" t="e">
        <f ca="true">+IF(AND(ISNUMBER(OFFSET('Hygiene Data'!$D$5,0,10*ROW('Hygiene Data'!D129))),'Data Summary'!DO135="Yes"),OFFSET('Hygiene Data'!$D$5,0,10*ROW('Hygiene Data'!D129)),NA())</f>
        <v>#N/A</v>
      </c>
      <c r="BA135" s="97" t="e">
        <f ca="true">+IF(AND(ISNUMBER(OFFSET('Hygiene Data'!$D$7,0,10*ROW('Hygiene Data'!D129))),'Data Summary'!DP135="Yes"),OFFSET('Hygiene Data'!$D$7,0,10*ROW('Hygiene Data'!D129)),NA())</f>
        <v>#N/A</v>
      </c>
      <c r="BB135" s="97" t="e">
        <f ca="true">+IF(AND(ISNUMBER(OFFSET('Hygiene Data'!$D$9,0,10*ROW('Hygiene Data'!D129))),'Data Summary'!DQ135="Yes"),OFFSET('Hygiene Data'!$D$9,0,10*ROW('Hygiene Data'!D129)),NA())</f>
        <v>#N/A</v>
      </c>
      <c r="BC135" s="97" t="e">
        <f ca="true">+IF(AND(ISNUMBER(OFFSET('Hygiene Data'!$E$5,0,10*ROW('Hygiene Data'!E129))),'Data Summary'!DR135="Yes"),OFFSET('Hygiene Data'!$E$5,0,10*ROW('Hygiene Data'!E129)),NA())</f>
        <v>#N/A</v>
      </c>
      <c r="BD135" s="97" t="e">
        <f ca="true">+IF(AND(ISNUMBER(OFFSET('Hygiene Data'!$E$7,0,10*ROW('Hygiene Data'!E129))),'Data Summary'!DS135="Yes"),OFFSET('Hygiene Data'!$E$7,0,10*ROW('Hygiene Data'!E129)),NA())</f>
        <v>#N/A</v>
      </c>
      <c r="BE135" s="97" t="e">
        <f ca="true">+IF(AND(ISNUMBER(OFFSET('Hygiene Data'!$E$9,0,10*ROW('Hygiene Data'!E129))),'Data Summary'!DT135="Yes"),OFFSET('Hygiene Data'!$E$9,0,10*ROW('Hygiene Data'!E129)),NA())</f>
        <v>#N/A</v>
      </c>
      <c r="BF135" s="97" t="e">
        <f ca="true">+IF(AND(ISNUMBER(OFFSET('Hygiene Data'!$F$5,0,10*ROW('Hygiene Data'!F129))),'Data Summary'!DU135="Yes"),OFFSET('Hygiene Data'!$F$5,0,10*ROW('Hygiene Data'!F129)),NA())</f>
        <v>#N/A</v>
      </c>
      <c r="BG135" s="97" t="e">
        <f ca="true">+IF(AND(ISNUMBER(OFFSET('Hygiene Data'!$F$7,0,10*ROW('Hygiene Data'!F129))),'Data Summary'!DV135="Yes"),OFFSET('Hygiene Data'!$F$7,0,10*ROW('Hygiene Data'!F129)),NA())</f>
        <v>#N/A</v>
      </c>
      <c r="BH135" s="97" t="e">
        <f ca="true">+IF(AND(ISNUMBER(OFFSET('Hygiene Data'!$F$9,0,10*ROW('Hygiene Data'!F129))),'Data Summary'!DW135="Yes"),OFFSET('Hygiene Data'!$F$9,0,10*ROW('Hygiene Data'!F129)),NA())</f>
        <v>#N/A</v>
      </c>
      <c r="BI135" s="97" t="e">
        <f ca="true">+IF(AND(ISNUMBER(OFFSET('Hygiene Data'!$G$5,0,10*ROW('Hygiene Data'!G129))),'Data Summary'!DX135="Yes"),OFFSET('Hygiene Data'!$G$5,0,10*ROW('Hygiene Data'!G129)),NA())</f>
        <v>#N/A</v>
      </c>
      <c r="BJ135" s="97" t="e">
        <f ca="true">+IF(AND(ISNUMBER(OFFSET('Hygiene Data'!$G$7,0,10*ROW('Hygiene Data'!G129))),'Data Summary'!DY135="Yes"),OFFSET('Hygiene Data'!$G$7,0,10*ROW('Hygiene Data'!G129)),NA())</f>
        <v>#N/A</v>
      </c>
      <c r="BK135" s="97" t="e">
        <f ca="true">+IF(AND(ISNUMBER(OFFSET('Hygiene Data'!$G$9,0,10*ROW('Hygiene Data'!G129))),'Data Summary'!DZ135="Yes"),OFFSET('Hygiene Data'!$G$9,0,10*ROW('Hygiene Data'!G129)),NA())</f>
        <v>#N/A</v>
      </c>
      <c r="BL135" s="97" t="e">
        <f ca="true">+IF(AND(ISNUMBER(OFFSET('Hygiene Data'!$H$5,0,10*ROW('Hygiene Data'!H129))),'Data Summary'!EA135="Yes"),OFFSET('Hygiene Data'!$H$5,0,10*ROW('Hygiene Data'!H129)),NA())</f>
        <v>#N/A</v>
      </c>
      <c r="BM135" s="97" t="e">
        <f ca="true">+IF(AND(ISNUMBER(OFFSET('Hygiene Data'!$H$7,0,10*ROW('Hygiene Data'!H129))),'Data Summary'!EB135="Yes"),OFFSET('Hygiene Data'!$H$7,0,10*ROW('Hygiene Data'!H129)),NA())</f>
        <v>#N/A</v>
      </c>
      <c r="BN135" s="97" t="e">
        <f ca="true">+IF(AND(ISNUMBER(OFFSET('Hygiene Data'!$H$9,0,10*ROW('Hygiene Data'!H129))),'Data Summary'!EC135="Yes"),OFFSET('Hygiene Data'!$H$9,0,10*ROW('Hygiene Data'!H129)),NA())</f>
        <v>#N/A</v>
      </c>
      <c r="BO135" s="97" t="e">
        <f ca="true">+IF(AND(ISNUMBER(OFFSET('Hygiene Data'!$I$5,0,10*ROW('Hygiene Data'!I129))),'Data Summary'!ED135="Yes"),OFFSET('Hygiene Data'!$I$5,0,10*ROW('Hygiene Data'!I129)),NA())</f>
        <v>#N/A</v>
      </c>
      <c r="BP135" s="97" t="e">
        <f ca="true">+IF(AND(ISNUMBER(OFFSET('Hygiene Data'!$I$7,0,10*ROW('Hygiene Data'!I129))),'Data Summary'!EE135="Yes"),OFFSET('Hygiene Data'!$I$7,0,10*ROW('Hygiene Data'!I129)),NA())</f>
        <v>#N/A</v>
      </c>
      <c r="BQ135" s="97"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6" t="str">
        <f ca="true">+IF(ISTEXT('Data Summary'!B136),'Data Summary'!B136,"")</f>
        <v/>
      </c>
      <c r="C136" s="330" t="e">
        <f ca="true">+VALUE('Data Summary'!C136)</f>
        <v>#VALUE!</v>
      </c>
      <c r="D136" s="95" t="e">
        <f ca="true">+IF(AND(ISNUMBER(OFFSET('Water Data'!$D$4,0,10*ROW('Water Data'!D130))),'Data Summary'!BS136="Yes"),100-OFFSET('Water Data'!$D$4,0,10*ROW('Water Data'!D130)),NA())</f>
        <v>#N/A</v>
      </c>
      <c r="E136" s="95" t="e">
        <f ca="true">+IF(AND(ISNUMBER(OFFSET('Water Data'!$D$6,0,10*ROW('Water Data'!D130))),'Data Summary'!BT136="Yes"),OFFSET('Water Data'!$D$6,0,10*ROW('Water Data'!D130)),NA())</f>
        <v>#N/A</v>
      </c>
      <c r="F136" s="95" t="e">
        <f ca="true">+IF(AND(ISNUMBER(OFFSET('Water Data'!$D$9,0,10*ROW('Water Data'!D130))),'Data Summary'!BU136="Yes"),OFFSET('Water Data'!$D$9,0,10*ROW('Water Data'!D130)),NA())</f>
        <v>#N/A</v>
      </c>
      <c r="G136" s="95" t="e">
        <f ca="true">+IF(AND(ISNUMBER(OFFSET('Water Data'!$E$4,0,10*ROW('Water Data'!E130))),'Data Summary'!BV136="Yes"),100-OFFSET('Water Data'!$E$4,0,10*ROW('Water Data'!E130)),NA())</f>
        <v>#N/A</v>
      </c>
      <c r="H136" s="95" t="e">
        <f ca="true">+IF(AND(ISNUMBER(OFFSET('Water Data'!$E$6,0,10*ROW('Water Data'!E130))),'Data Summary'!BW136="Yes"),OFFSET('Water Data'!$E$6,0,10*ROW('Water Data'!E130)),NA())</f>
        <v>#N/A</v>
      </c>
      <c r="I136" s="95" t="e">
        <f ca="true">+IF(AND(ISNUMBER(OFFSET('Water Data'!$E$9,0,10*ROW('Water Data'!E130))),'Data Summary'!BX136="Yes"),OFFSET('Water Data'!$E$9,0,10*ROW('Water Data'!E130)),NA())</f>
        <v>#N/A</v>
      </c>
      <c r="J136" s="95" t="e">
        <f ca="true">+IF(AND(ISNUMBER(OFFSET('Water Data'!$F$4,0,10*ROW('Water Data'!F130))),'Data Summary'!BY136="Yes"),100-OFFSET('Water Data'!$F$4,0,10*ROW('Water Data'!F130)),NA())</f>
        <v>#N/A</v>
      </c>
      <c r="K136" s="95" t="e">
        <f ca="true">+IF(AND(ISNUMBER(OFFSET('Water Data'!$F$6,0,10*ROW('Water Data'!F130))),'Data Summary'!BZ136="Yes"),OFFSET('Water Data'!$F$6,0,10*ROW('Water Data'!F130)),NA())</f>
        <v>#N/A</v>
      </c>
      <c r="L136" s="95" t="e">
        <f ca="true">+IF(AND(ISNUMBER(OFFSET('Water Data'!$F$9,0,10*ROW('Water Data'!F130))),'Data Summary'!CA136="Yes"),OFFSET('Water Data'!$F$9,0,10*ROW('Water Data'!F130)),NA())</f>
        <v>#N/A</v>
      </c>
      <c r="M136" s="95" t="e">
        <f ca="true">+IF(AND(ISNUMBER(OFFSET('Water Data'!$G$4,0,10*ROW('Water Data'!G130))),'Data Summary'!CB136="Yes"),100-OFFSET('Water Data'!$G$4,0,10*ROW('Water Data'!G130)),NA())</f>
        <v>#N/A</v>
      </c>
      <c r="N136" s="95" t="e">
        <f ca="true">+IF(AND(ISNUMBER(OFFSET('Water Data'!$G$6,0,10*ROW('Water Data'!G130))),'Data Summary'!CC136="Yes"),OFFSET('Water Data'!$G$6,0,10*ROW('Water Data'!G130)),NA())</f>
        <v>#N/A</v>
      </c>
      <c r="O136" s="95" t="e">
        <f ca="true">+IF(AND(ISNUMBER(OFFSET('Water Data'!$G$9,0,10*ROW('Water Data'!G130))),'Data Summary'!CD136="Yes"),OFFSET('Water Data'!$G$9,0,10*ROW('Water Data'!G130)),NA())</f>
        <v>#N/A</v>
      </c>
      <c r="P136" s="95" t="e">
        <f ca="true">+IF(AND(ISNUMBER(OFFSET('Water Data'!$H$4,0,10*ROW('Water Data'!H130))),'Data Summary'!CE136="Yes"),100-OFFSET('Water Data'!$H$4,0,10*ROW('Water Data'!H130)),NA())</f>
        <v>#N/A</v>
      </c>
      <c r="Q136" s="95" t="e">
        <f ca="true">+IF(AND(ISNUMBER(OFFSET('Water Data'!$H$6,0,10*ROW('Water Data'!H130))),'Data Summary'!CF136="Yes"),OFFSET('Water Data'!$H$6,0,10*ROW('Water Data'!H130)),NA())</f>
        <v>#N/A</v>
      </c>
      <c r="R136" s="95" t="e">
        <f ca="true">+IF(AND(ISNUMBER(OFFSET('Water Data'!$H$9,0,10*ROW('Water Data'!H130))),'Data Summary'!CG136="Yes"),OFFSET('Water Data'!$H$9,0,10*ROW('Water Data'!H130)),NA())</f>
        <v>#N/A</v>
      </c>
      <c r="S136" s="95" t="e">
        <f ca="true">+IF(AND(ISNUMBER(OFFSET('Water Data'!$I$4,0,10*ROW('Water Data'!I130))),'Data Summary'!CH136="Yes"),100-OFFSET('Water Data'!$I$4,0,10*ROW('Water Data'!I130)),NA())</f>
        <v>#N/A</v>
      </c>
      <c r="T136" s="95" t="e">
        <f ca="true">+IF(AND(ISNUMBER(OFFSET('Water Data'!$I$6,0,10*ROW('Water Data'!I130))),'Data Summary'!CI136="Yes"),OFFSET('Water Data'!$I$6,0,10*ROW('Water Data'!I130)),NA())</f>
        <v>#N/A</v>
      </c>
      <c r="U136" s="95" t="e">
        <f ca="true">+IF(AND(ISNUMBER(OFFSET('Water Data'!$I$9,0,10*ROW('Water Data'!I130))),'Data Summary'!CJ136="Yes"),OFFSET('Water Data'!$I$9,0,10*ROW('Water Data'!I130)),NA())</f>
        <v>#N/A</v>
      </c>
      <c r="V136" s="96" t="e">
        <f ca="true">+IF(AND(ISNUMBER(OFFSET('Sanitation Data'!$D$4,0,10*ROW('Sanitation Data'!D130))),'Data Summary'!CK136="Yes"),100-OFFSET('Sanitation Data'!$D$4,0,10*ROW('Sanitation Data'!D130)),NA())</f>
        <v>#N/A</v>
      </c>
      <c r="W136" s="96" t="e">
        <f ca="true">+IF(AND(ISNUMBER(OFFSET('Sanitation Data'!$D$6,0,10*ROW('Sanitation Data'!D130))),'Data Summary'!CL136="Yes"),OFFSET('Sanitation Data'!$D$6,0,10*ROW('Sanitation Data'!D130)),NA())</f>
        <v>#N/A</v>
      </c>
      <c r="X136" s="96" t="e">
        <f ca="true">+IF(AND(ISNUMBER(OFFSET('Sanitation Data'!$D$10,0,10*ROW('Sanitation Data'!D130))),'Data Summary'!CM136="Yes"),OFFSET('Sanitation Data'!$D$10,0,10*ROW('Sanitation Data'!D130)),NA())</f>
        <v>#N/A</v>
      </c>
      <c r="Y136" s="96" t="e">
        <f ca="true">+IF(AND(ISNUMBER(OFFSET('Sanitation Data'!$D$11,0,10*ROW('Sanitation Data'!D130))),'Data Summary'!CN136="Yes"),OFFSET('Sanitation Data'!$D$11,0,10*ROW('Sanitation Data'!D130)),NA())</f>
        <v>#N/A</v>
      </c>
      <c r="Z136" s="96" t="e">
        <f ca="true">+IF(AND(ISNUMBER(OFFSET('Sanitation Data'!$D$12,0,10*ROW('Sanitation Data'!D130))),'Data Summary'!CO136="Yes"),OFFSET('Sanitation Data'!$D$12,0,10*ROW('Sanitation Data'!D130)),NA())</f>
        <v>#N/A</v>
      </c>
      <c r="AA136" s="96" t="e">
        <f ca="true">+IF(AND(ISNUMBER(OFFSET('Sanitation Data'!$E$4,0,10*ROW('Sanitation Data'!E130))),'Data Summary'!CP136="Yes"),100-OFFSET('Sanitation Data'!$E$4,0,10*ROW('Sanitation Data'!E130)),NA())</f>
        <v>#N/A</v>
      </c>
      <c r="AB136" s="96" t="e">
        <f ca="true">+IF(AND(ISNUMBER(OFFSET('Sanitation Data'!$E$6,0,10*ROW('Sanitation Data'!E130))),'Data Summary'!CQ136="Yes"),OFFSET('Sanitation Data'!$E$6,0,10*ROW('Sanitation Data'!E130)),NA())</f>
        <v>#N/A</v>
      </c>
      <c r="AC136" s="96" t="e">
        <f ca="true">+IF(AND(ISNUMBER(OFFSET('Sanitation Data'!$E$10,0,10*ROW('Sanitation Data'!E130))),'Data Summary'!CR136="Yes"),OFFSET('Sanitation Data'!$E$10,0,10*ROW('Sanitation Data'!E130)),NA())</f>
        <v>#N/A</v>
      </c>
      <c r="AD136" s="96" t="e">
        <f ca="true">+IF(AND(ISNUMBER(OFFSET('Sanitation Data'!$E$11,0,10*ROW('Sanitation Data'!E130))),'Data Summary'!CS136="Yes"),OFFSET('Sanitation Data'!$E$11,0,10*ROW('Sanitation Data'!E130)),NA())</f>
        <v>#N/A</v>
      </c>
      <c r="AE136" s="96" t="e">
        <f ca="true">+IF(AND(ISNUMBER(OFFSET('Sanitation Data'!$E$12,0,10*ROW('Sanitation Data'!E130))),'Data Summary'!CT136="Yes"),OFFSET('Sanitation Data'!$E$12,0,10*ROW('Sanitation Data'!E130)),NA())</f>
        <v>#N/A</v>
      </c>
      <c r="AF136" s="96" t="e">
        <f ca="true">+IF(AND(ISNUMBER(OFFSET('Sanitation Data'!$F$4,0,10*ROW('Sanitation Data'!F130))),'Data Summary'!CU136="Yes"),100-OFFSET('Sanitation Data'!$F$4,0,10*ROW('Sanitation Data'!F130)),NA())</f>
        <v>#N/A</v>
      </c>
      <c r="AG136" s="96" t="e">
        <f ca="true">+IF(AND(ISNUMBER(OFFSET('Sanitation Data'!$F$6,0,10*ROW('Sanitation Data'!F130))),'Data Summary'!CV136="Yes"),OFFSET('Sanitation Data'!$F$6,0,10*ROW('Sanitation Data'!F130)),NA())</f>
        <v>#N/A</v>
      </c>
      <c r="AH136" s="96" t="e">
        <f ca="true">+IF(AND(ISNUMBER(OFFSET('Sanitation Data'!$F$10,0,10*ROW('Sanitation Data'!F130))),'Data Summary'!CW136="Yes"),OFFSET('Sanitation Data'!$F$10,0,10*ROW('Sanitation Data'!F130)),NA())</f>
        <v>#N/A</v>
      </c>
      <c r="AI136" s="96" t="e">
        <f ca="true">+IF(AND(ISNUMBER(OFFSET('Sanitation Data'!$F$11,0,10*ROW('Sanitation Data'!F130))),'Data Summary'!CX136="Yes"),OFFSET('Sanitation Data'!$F$11,0,10*ROW('Sanitation Data'!F130)),NA())</f>
        <v>#N/A</v>
      </c>
      <c r="AJ136" s="96" t="e">
        <f ca="true">+IF(AND(ISNUMBER(OFFSET('Sanitation Data'!$F$12,0,10*ROW('Sanitation Data'!F130))),'Data Summary'!CY136="Yes"),OFFSET('Sanitation Data'!$F$12,0,10*ROW('Sanitation Data'!F130)),NA())</f>
        <v>#N/A</v>
      </c>
      <c r="AK136" s="96" t="e">
        <f ca="true">+IF(AND(ISNUMBER(OFFSET('Sanitation Data'!$G$4,0,10*ROW('Sanitation Data'!G130))),'Data Summary'!CZ136="Yes"),100-OFFSET('Sanitation Data'!$G$4,0,10*ROW('Sanitation Data'!G130)),NA())</f>
        <v>#N/A</v>
      </c>
      <c r="AL136" s="96" t="e">
        <f ca="true">+IF(AND(ISNUMBER(OFFSET('Sanitation Data'!$G$6,0,10*ROW('Sanitation Data'!G130))),'Data Summary'!DA136="Yes"),OFFSET('Sanitation Data'!$G$6,0,10*ROW('Sanitation Data'!G130)),NA())</f>
        <v>#N/A</v>
      </c>
      <c r="AM136" s="96" t="e">
        <f ca="true">+IF(AND(ISNUMBER(OFFSET('Sanitation Data'!$G$10,0,10*ROW('Sanitation Data'!G130))),'Data Summary'!DB136="Yes"),OFFSET('Sanitation Data'!$G$10,0,10*ROW('Sanitation Data'!G130)),NA())</f>
        <v>#N/A</v>
      </c>
      <c r="AN136" s="96" t="e">
        <f ca="true">+IF(AND(ISNUMBER(OFFSET('Sanitation Data'!$G$11,0,10*ROW('Sanitation Data'!G130))),'Data Summary'!DC136="Yes"),OFFSET('Sanitation Data'!$G$11,0,10*ROW('Sanitation Data'!G130)),NA())</f>
        <v>#N/A</v>
      </c>
      <c r="AO136" s="96" t="e">
        <f ca="true">+IF(AND(ISNUMBER(OFFSET('Sanitation Data'!$G$12,0,10*ROW('Sanitation Data'!G130))),'Data Summary'!DD136="Yes"),OFFSET('Sanitation Data'!$G$12,0,10*ROW('Sanitation Data'!G130)),NA())</f>
        <v>#N/A</v>
      </c>
      <c r="AP136" s="96" t="e">
        <f ca="true">+IF(AND(ISNUMBER(OFFSET('Sanitation Data'!$H$4,0,10*ROW('Sanitation Data'!H130))),'Data Summary'!DE136="Yes"),100-OFFSET('Sanitation Data'!$H$4,0,10*ROW('Sanitation Data'!H130)),NA())</f>
        <v>#N/A</v>
      </c>
      <c r="AQ136" s="96" t="e">
        <f ca="true">+IF(AND(ISNUMBER(OFFSET('Sanitation Data'!$H$6,0,10*ROW('Sanitation Data'!H130))),'Data Summary'!DF136="Yes"),OFFSET('Sanitation Data'!$H$6,0,10*ROW('Sanitation Data'!H130)),NA())</f>
        <v>#N/A</v>
      </c>
      <c r="AR136" s="96" t="e">
        <f ca="true">+IF(AND(ISNUMBER(OFFSET('Sanitation Data'!$H$10,0,10*ROW('Sanitation Data'!H130))),'Data Summary'!DG136="Yes"),OFFSET('Sanitation Data'!$H$10,0,10*ROW('Sanitation Data'!H130)),NA())</f>
        <v>#N/A</v>
      </c>
      <c r="AS136" s="96" t="e">
        <f ca="true">+IF(AND(ISNUMBER(OFFSET('Sanitation Data'!$H$11,0,10*ROW('Sanitation Data'!H130))),'Data Summary'!DH136="Yes"),OFFSET('Sanitation Data'!$H$11,0,10*ROW('Sanitation Data'!H130)),NA())</f>
        <v>#N/A</v>
      </c>
      <c r="AT136" s="96" t="e">
        <f ca="true">+IF(AND(ISNUMBER(OFFSET('Sanitation Data'!$H$12,0,10*ROW('Sanitation Data'!H130))),'Data Summary'!DI136="Yes"),OFFSET('Sanitation Data'!$H$12,0,10*ROW('Sanitation Data'!H130)),NA())</f>
        <v>#N/A</v>
      </c>
      <c r="AU136" s="96" t="e">
        <f ca="true">+IF(AND(ISNUMBER(OFFSET('Sanitation Data'!$I$4,0,10*ROW('Sanitation Data'!I130))),'Data Summary'!DJ136="Yes"),100-OFFSET('Sanitation Data'!$I$4,0,10*ROW('Sanitation Data'!I130)),NA())</f>
        <v>#N/A</v>
      </c>
      <c r="AV136" s="96" t="e">
        <f ca="true">+IF(AND(ISNUMBER(OFFSET('Sanitation Data'!$I$6,0,10*ROW('Sanitation Data'!I130))),'Data Summary'!DK136="Yes"),OFFSET('Sanitation Data'!$I$6,0,10*ROW('Sanitation Data'!I130)),NA())</f>
        <v>#N/A</v>
      </c>
      <c r="AW136" s="96" t="e">
        <f ca="true">+IF(AND(ISNUMBER(OFFSET('Sanitation Data'!$I$10,0,10*ROW('Sanitation Data'!I130))),'Data Summary'!DL136="Yes"),OFFSET('Sanitation Data'!$I$10,0,10*ROW('Sanitation Data'!I130)),NA())</f>
        <v>#N/A</v>
      </c>
      <c r="AX136" s="96" t="e">
        <f ca="true">+IF(AND(ISNUMBER(OFFSET('Sanitation Data'!$I$11,0,10*ROW('Sanitation Data'!I130))),'Data Summary'!DM136="Yes"),OFFSET('Sanitation Data'!$I$11,0,10*ROW('Sanitation Data'!I130)),NA())</f>
        <v>#N/A</v>
      </c>
      <c r="AY136" s="96" t="e">
        <f ca="true">+IF(AND(ISNUMBER(OFFSET('Sanitation Data'!$I$12,0,10*ROW('Sanitation Data'!I130))),'Data Summary'!DN136="Yes"),OFFSET('Sanitation Data'!$I$12,0,10*ROW('Sanitation Data'!I130)),NA())</f>
        <v>#N/A</v>
      </c>
      <c r="AZ136" s="97" t="e">
        <f ca="true">+IF(AND(ISNUMBER(OFFSET('Hygiene Data'!$D$5,0,10*ROW('Hygiene Data'!D130))),'Data Summary'!DO136="Yes"),OFFSET('Hygiene Data'!$D$5,0,10*ROW('Hygiene Data'!D130)),NA())</f>
        <v>#N/A</v>
      </c>
      <c r="BA136" s="97" t="e">
        <f ca="true">+IF(AND(ISNUMBER(OFFSET('Hygiene Data'!$D$7,0,10*ROW('Hygiene Data'!D130))),'Data Summary'!DP136="Yes"),OFFSET('Hygiene Data'!$D$7,0,10*ROW('Hygiene Data'!D130)),NA())</f>
        <v>#N/A</v>
      </c>
      <c r="BB136" s="97" t="e">
        <f ca="true">+IF(AND(ISNUMBER(OFFSET('Hygiene Data'!$D$9,0,10*ROW('Hygiene Data'!D130))),'Data Summary'!DQ136="Yes"),OFFSET('Hygiene Data'!$D$9,0,10*ROW('Hygiene Data'!D130)),NA())</f>
        <v>#N/A</v>
      </c>
      <c r="BC136" s="97" t="e">
        <f ca="true">+IF(AND(ISNUMBER(OFFSET('Hygiene Data'!$E$5,0,10*ROW('Hygiene Data'!E130))),'Data Summary'!DR136="Yes"),OFFSET('Hygiene Data'!$E$5,0,10*ROW('Hygiene Data'!E130)),NA())</f>
        <v>#N/A</v>
      </c>
      <c r="BD136" s="97" t="e">
        <f ca="true">+IF(AND(ISNUMBER(OFFSET('Hygiene Data'!$E$7,0,10*ROW('Hygiene Data'!E130))),'Data Summary'!DS136="Yes"),OFFSET('Hygiene Data'!$E$7,0,10*ROW('Hygiene Data'!E130)),NA())</f>
        <v>#N/A</v>
      </c>
      <c r="BE136" s="97" t="e">
        <f ca="true">+IF(AND(ISNUMBER(OFFSET('Hygiene Data'!$E$9,0,10*ROW('Hygiene Data'!E130))),'Data Summary'!DT136="Yes"),OFFSET('Hygiene Data'!$E$9,0,10*ROW('Hygiene Data'!E130)),NA())</f>
        <v>#N/A</v>
      </c>
      <c r="BF136" s="97" t="e">
        <f ca="true">+IF(AND(ISNUMBER(OFFSET('Hygiene Data'!$F$5,0,10*ROW('Hygiene Data'!F130))),'Data Summary'!DU136="Yes"),OFFSET('Hygiene Data'!$F$5,0,10*ROW('Hygiene Data'!F130)),NA())</f>
        <v>#N/A</v>
      </c>
      <c r="BG136" s="97" t="e">
        <f ca="true">+IF(AND(ISNUMBER(OFFSET('Hygiene Data'!$F$7,0,10*ROW('Hygiene Data'!F130))),'Data Summary'!DV136="Yes"),OFFSET('Hygiene Data'!$F$7,0,10*ROW('Hygiene Data'!F130)),NA())</f>
        <v>#N/A</v>
      </c>
      <c r="BH136" s="97" t="e">
        <f ca="true">+IF(AND(ISNUMBER(OFFSET('Hygiene Data'!$F$9,0,10*ROW('Hygiene Data'!F130))),'Data Summary'!DW136="Yes"),OFFSET('Hygiene Data'!$F$9,0,10*ROW('Hygiene Data'!F130)),NA())</f>
        <v>#N/A</v>
      </c>
      <c r="BI136" s="97" t="e">
        <f ca="true">+IF(AND(ISNUMBER(OFFSET('Hygiene Data'!$G$5,0,10*ROW('Hygiene Data'!G130))),'Data Summary'!DX136="Yes"),OFFSET('Hygiene Data'!$G$5,0,10*ROW('Hygiene Data'!G130)),NA())</f>
        <v>#N/A</v>
      </c>
      <c r="BJ136" s="97" t="e">
        <f ca="true">+IF(AND(ISNUMBER(OFFSET('Hygiene Data'!$G$7,0,10*ROW('Hygiene Data'!G130))),'Data Summary'!DY136="Yes"),OFFSET('Hygiene Data'!$G$7,0,10*ROW('Hygiene Data'!G130)),NA())</f>
        <v>#N/A</v>
      </c>
      <c r="BK136" s="97" t="e">
        <f ca="true">+IF(AND(ISNUMBER(OFFSET('Hygiene Data'!$G$9,0,10*ROW('Hygiene Data'!G130))),'Data Summary'!DZ136="Yes"),OFFSET('Hygiene Data'!$G$9,0,10*ROW('Hygiene Data'!G130)),NA())</f>
        <v>#N/A</v>
      </c>
      <c r="BL136" s="97" t="e">
        <f ca="true">+IF(AND(ISNUMBER(OFFSET('Hygiene Data'!$H$5,0,10*ROW('Hygiene Data'!H130))),'Data Summary'!EA136="Yes"),OFFSET('Hygiene Data'!$H$5,0,10*ROW('Hygiene Data'!H130)),NA())</f>
        <v>#N/A</v>
      </c>
      <c r="BM136" s="97" t="e">
        <f ca="true">+IF(AND(ISNUMBER(OFFSET('Hygiene Data'!$H$7,0,10*ROW('Hygiene Data'!H130))),'Data Summary'!EB136="Yes"),OFFSET('Hygiene Data'!$H$7,0,10*ROW('Hygiene Data'!H130)),NA())</f>
        <v>#N/A</v>
      </c>
      <c r="BN136" s="97" t="e">
        <f ca="true">+IF(AND(ISNUMBER(OFFSET('Hygiene Data'!$H$9,0,10*ROW('Hygiene Data'!H130))),'Data Summary'!EC136="Yes"),OFFSET('Hygiene Data'!$H$9,0,10*ROW('Hygiene Data'!H130)),NA())</f>
        <v>#N/A</v>
      </c>
      <c r="BO136" s="97" t="e">
        <f ca="true">+IF(AND(ISNUMBER(OFFSET('Hygiene Data'!$I$5,0,10*ROW('Hygiene Data'!I130))),'Data Summary'!ED136="Yes"),OFFSET('Hygiene Data'!$I$5,0,10*ROW('Hygiene Data'!I130)),NA())</f>
        <v>#N/A</v>
      </c>
      <c r="BP136" s="97" t="e">
        <f ca="true">+IF(AND(ISNUMBER(OFFSET('Hygiene Data'!$I$7,0,10*ROW('Hygiene Data'!I130))),'Data Summary'!EE136="Yes"),OFFSET('Hygiene Data'!$I$7,0,10*ROW('Hygiene Data'!I130)),NA())</f>
        <v>#N/A</v>
      </c>
      <c r="BQ136" s="97"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6" t="str">
        <f ca="true">+IF(ISTEXT('Data Summary'!B137),'Data Summary'!B137,"")</f>
        <v/>
      </c>
      <c r="C137" s="330" t="e">
        <f ca="true">+VALUE('Data Summary'!C137)</f>
        <v>#VALUE!</v>
      </c>
      <c r="D137" s="95" t="e">
        <f ca="true">+IF(AND(ISNUMBER(OFFSET('Water Data'!$D$4,0,10*ROW('Water Data'!D131))),'Data Summary'!BS137="Yes"),100-OFFSET('Water Data'!$D$4,0,10*ROW('Water Data'!D131)),NA())</f>
        <v>#N/A</v>
      </c>
      <c r="E137" s="95" t="e">
        <f ca="true">+IF(AND(ISNUMBER(OFFSET('Water Data'!$D$6,0,10*ROW('Water Data'!D131))),'Data Summary'!BT137="Yes"),OFFSET('Water Data'!$D$6,0,10*ROW('Water Data'!D131)),NA())</f>
        <v>#N/A</v>
      </c>
      <c r="F137" s="95" t="e">
        <f ca="true">+IF(AND(ISNUMBER(OFFSET('Water Data'!$D$9,0,10*ROW('Water Data'!D131))),'Data Summary'!BU137="Yes"),OFFSET('Water Data'!$D$9,0,10*ROW('Water Data'!D131)),NA())</f>
        <v>#N/A</v>
      </c>
      <c r="G137" s="95" t="e">
        <f ca="true">+IF(AND(ISNUMBER(OFFSET('Water Data'!$E$4,0,10*ROW('Water Data'!E131))),'Data Summary'!BV137="Yes"),100-OFFSET('Water Data'!$E$4,0,10*ROW('Water Data'!E131)),NA())</f>
        <v>#N/A</v>
      </c>
      <c r="H137" s="95" t="e">
        <f ca="true">+IF(AND(ISNUMBER(OFFSET('Water Data'!$E$6,0,10*ROW('Water Data'!E131))),'Data Summary'!BW137="Yes"),OFFSET('Water Data'!$E$6,0,10*ROW('Water Data'!E131)),NA())</f>
        <v>#N/A</v>
      </c>
      <c r="I137" s="95" t="e">
        <f ca="true">+IF(AND(ISNUMBER(OFFSET('Water Data'!$E$9,0,10*ROW('Water Data'!E131))),'Data Summary'!BX137="Yes"),OFFSET('Water Data'!$E$9,0,10*ROW('Water Data'!E131)),NA())</f>
        <v>#N/A</v>
      </c>
      <c r="J137" s="95" t="e">
        <f ca="true">+IF(AND(ISNUMBER(OFFSET('Water Data'!$F$4,0,10*ROW('Water Data'!F131))),'Data Summary'!BY137="Yes"),100-OFFSET('Water Data'!$F$4,0,10*ROW('Water Data'!F131)),NA())</f>
        <v>#N/A</v>
      </c>
      <c r="K137" s="95" t="e">
        <f ca="true">+IF(AND(ISNUMBER(OFFSET('Water Data'!$F$6,0,10*ROW('Water Data'!F131))),'Data Summary'!BZ137="Yes"),OFFSET('Water Data'!$F$6,0,10*ROW('Water Data'!F131)),NA())</f>
        <v>#N/A</v>
      </c>
      <c r="L137" s="95" t="e">
        <f ca="true">+IF(AND(ISNUMBER(OFFSET('Water Data'!$F$9,0,10*ROW('Water Data'!F131))),'Data Summary'!CA137="Yes"),OFFSET('Water Data'!$F$9,0,10*ROW('Water Data'!F131)),NA())</f>
        <v>#N/A</v>
      </c>
      <c r="M137" s="95" t="e">
        <f ca="true">+IF(AND(ISNUMBER(OFFSET('Water Data'!$G$4,0,10*ROW('Water Data'!G131))),'Data Summary'!CB137="Yes"),100-OFFSET('Water Data'!$G$4,0,10*ROW('Water Data'!G131)),NA())</f>
        <v>#N/A</v>
      </c>
      <c r="N137" s="95" t="e">
        <f ca="true">+IF(AND(ISNUMBER(OFFSET('Water Data'!$G$6,0,10*ROW('Water Data'!G131))),'Data Summary'!CC137="Yes"),OFFSET('Water Data'!$G$6,0,10*ROW('Water Data'!G131)),NA())</f>
        <v>#N/A</v>
      </c>
      <c r="O137" s="95" t="e">
        <f ca="true">+IF(AND(ISNUMBER(OFFSET('Water Data'!$G$9,0,10*ROW('Water Data'!G131))),'Data Summary'!CD137="Yes"),OFFSET('Water Data'!$G$9,0,10*ROW('Water Data'!G131)),NA())</f>
        <v>#N/A</v>
      </c>
      <c r="P137" s="95" t="e">
        <f ca="true">+IF(AND(ISNUMBER(OFFSET('Water Data'!$H$4,0,10*ROW('Water Data'!H131))),'Data Summary'!CE137="Yes"),100-OFFSET('Water Data'!$H$4,0,10*ROW('Water Data'!H131)),NA())</f>
        <v>#N/A</v>
      </c>
      <c r="Q137" s="95" t="e">
        <f ca="true">+IF(AND(ISNUMBER(OFFSET('Water Data'!$H$6,0,10*ROW('Water Data'!H131))),'Data Summary'!CF137="Yes"),OFFSET('Water Data'!$H$6,0,10*ROW('Water Data'!H131)),NA())</f>
        <v>#N/A</v>
      </c>
      <c r="R137" s="95" t="e">
        <f ca="true">+IF(AND(ISNUMBER(OFFSET('Water Data'!$H$9,0,10*ROW('Water Data'!H131))),'Data Summary'!CG137="Yes"),OFFSET('Water Data'!$H$9,0,10*ROW('Water Data'!H131)),NA())</f>
        <v>#N/A</v>
      </c>
      <c r="S137" s="95" t="e">
        <f ca="true">+IF(AND(ISNUMBER(OFFSET('Water Data'!$I$4,0,10*ROW('Water Data'!I131))),'Data Summary'!CH137="Yes"),100-OFFSET('Water Data'!$I$4,0,10*ROW('Water Data'!I131)),NA())</f>
        <v>#N/A</v>
      </c>
      <c r="T137" s="95" t="e">
        <f ca="true">+IF(AND(ISNUMBER(OFFSET('Water Data'!$I$6,0,10*ROW('Water Data'!I131))),'Data Summary'!CI137="Yes"),OFFSET('Water Data'!$I$6,0,10*ROW('Water Data'!I131)),NA())</f>
        <v>#N/A</v>
      </c>
      <c r="U137" s="95" t="e">
        <f ca="true">+IF(AND(ISNUMBER(OFFSET('Water Data'!$I$9,0,10*ROW('Water Data'!I131))),'Data Summary'!CJ137="Yes"),OFFSET('Water Data'!$I$9,0,10*ROW('Water Data'!I131)),NA())</f>
        <v>#N/A</v>
      </c>
      <c r="V137" s="96" t="e">
        <f ca="true">+IF(AND(ISNUMBER(OFFSET('Sanitation Data'!$D$4,0,10*ROW('Sanitation Data'!D131))),'Data Summary'!CK137="Yes"),100-OFFSET('Sanitation Data'!$D$4,0,10*ROW('Sanitation Data'!D131)),NA())</f>
        <v>#N/A</v>
      </c>
      <c r="W137" s="96" t="e">
        <f ca="true">+IF(AND(ISNUMBER(OFFSET('Sanitation Data'!$D$6,0,10*ROW('Sanitation Data'!D131))),'Data Summary'!CL137="Yes"),OFFSET('Sanitation Data'!$D$6,0,10*ROW('Sanitation Data'!D131)),NA())</f>
        <v>#N/A</v>
      </c>
      <c r="X137" s="96" t="e">
        <f ca="true">+IF(AND(ISNUMBER(OFFSET('Sanitation Data'!$D$10,0,10*ROW('Sanitation Data'!D131))),'Data Summary'!CM137="Yes"),OFFSET('Sanitation Data'!$D$10,0,10*ROW('Sanitation Data'!D131)),NA())</f>
        <v>#N/A</v>
      </c>
      <c r="Y137" s="96" t="e">
        <f ca="true">+IF(AND(ISNUMBER(OFFSET('Sanitation Data'!$D$11,0,10*ROW('Sanitation Data'!D131))),'Data Summary'!CN137="Yes"),OFFSET('Sanitation Data'!$D$11,0,10*ROW('Sanitation Data'!D131)),NA())</f>
        <v>#N/A</v>
      </c>
      <c r="Z137" s="96" t="e">
        <f ca="true">+IF(AND(ISNUMBER(OFFSET('Sanitation Data'!$D$12,0,10*ROW('Sanitation Data'!D131))),'Data Summary'!CO137="Yes"),OFFSET('Sanitation Data'!$D$12,0,10*ROW('Sanitation Data'!D131)),NA())</f>
        <v>#N/A</v>
      </c>
      <c r="AA137" s="96" t="e">
        <f ca="true">+IF(AND(ISNUMBER(OFFSET('Sanitation Data'!$E$4,0,10*ROW('Sanitation Data'!E131))),'Data Summary'!CP137="Yes"),100-OFFSET('Sanitation Data'!$E$4,0,10*ROW('Sanitation Data'!E131)),NA())</f>
        <v>#N/A</v>
      </c>
      <c r="AB137" s="96" t="e">
        <f ca="true">+IF(AND(ISNUMBER(OFFSET('Sanitation Data'!$E$6,0,10*ROW('Sanitation Data'!E131))),'Data Summary'!CQ137="Yes"),OFFSET('Sanitation Data'!$E$6,0,10*ROW('Sanitation Data'!E131)),NA())</f>
        <v>#N/A</v>
      </c>
      <c r="AC137" s="96" t="e">
        <f ca="true">+IF(AND(ISNUMBER(OFFSET('Sanitation Data'!$E$10,0,10*ROW('Sanitation Data'!E131))),'Data Summary'!CR137="Yes"),OFFSET('Sanitation Data'!$E$10,0,10*ROW('Sanitation Data'!E131)),NA())</f>
        <v>#N/A</v>
      </c>
      <c r="AD137" s="96" t="e">
        <f ca="true">+IF(AND(ISNUMBER(OFFSET('Sanitation Data'!$E$11,0,10*ROW('Sanitation Data'!E131))),'Data Summary'!CS137="Yes"),OFFSET('Sanitation Data'!$E$11,0,10*ROW('Sanitation Data'!E131)),NA())</f>
        <v>#N/A</v>
      </c>
      <c r="AE137" s="96" t="e">
        <f ca="true">+IF(AND(ISNUMBER(OFFSET('Sanitation Data'!$E$12,0,10*ROW('Sanitation Data'!E131))),'Data Summary'!CT137="Yes"),OFFSET('Sanitation Data'!$E$12,0,10*ROW('Sanitation Data'!E131)),NA())</f>
        <v>#N/A</v>
      </c>
      <c r="AF137" s="96" t="e">
        <f ca="true">+IF(AND(ISNUMBER(OFFSET('Sanitation Data'!$F$4,0,10*ROW('Sanitation Data'!F131))),'Data Summary'!CU137="Yes"),100-OFFSET('Sanitation Data'!$F$4,0,10*ROW('Sanitation Data'!F131)),NA())</f>
        <v>#N/A</v>
      </c>
      <c r="AG137" s="96" t="e">
        <f ca="true">+IF(AND(ISNUMBER(OFFSET('Sanitation Data'!$F$6,0,10*ROW('Sanitation Data'!F131))),'Data Summary'!CV137="Yes"),OFFSET('Sanitation Data'!$F$6,0,10*ROW('Sanitation Data'!F131)),NA())</f>
        <v>#N/A</v>
      </c>
      <c r="AH137" s="96" t="e">
        <f ca="true">+IF(AND(ISNUMBER(OFFSET('Sanitation Data'!$F$10,0,10*ROW('Sanitation Data'!F131))),'Data Summary'!CW137="Yes"),OFFSET('Sanitation Data'!$F$10,0,10*ROW('Sanitation Data'!F131)),NA())</f>
        <v>#N/A</v>
      </c>
      <c r="AI137" s="96" t="e">
        <f ca="true">+IF(AND(ISNUMBER(OFFSET('Sanitation Data'!$F$11,0,10*ROW('Sanitation Data'!F131))),'Data Summary'!CX137="Yes"),OFFSET('Sanitation Data'!$F$11,0,10*ROW('Sanitation Data'!F131)),NA())</f>
        <v>#N/A</v>
      </c>
      <c r="AJ137" s="96" t="e">
        <f ca="true">+IF(AND(ISNUMBER(OFFSET('Sanitation Data'!$F$12,0,10*ROW('Sanitation Data'!F131))),'Data Summary'!CY137="Yes"),OFFSET('Sanitation Data'!$F$12,0,10*ROW('Sanitation Data'!F131)),NA())</f>
        <v>#N/A</v>
      </c>
      <c r="AK137" s="96" t="e">
        <f ca="true">+IF(AND(ISNUMBER(OFFSET('Sanitation Data'!$G$4,0,10*ROW('Sanitation Data'!G131))),'Data Summary'!CZ137="Yes"),100-OFFSET('Sanitation Data'!$G$4,0,10*ROW('Sanitation Data'!G131)),NA())</f>
        <v>#N/A</v>
      </c>
      <c r="AL137" s="96" t="e">
        <f ca="true">+IF(AND(ISNUMBER(OFFSET('Sanitation Data'!$G$6,0,10*ROW('Sanitation Data'!G131))),'Data Summary'!DA137="Yes"),OFFSET('Sanitation Data'!$G$6,0,10*ROW('Sanitation Data'!G131)),NA())</f>
        <v>#N/A</v>
      </c>
      <c r="AM137" s="96" t="e">
        <f ca="true">+IF(AND(ISNUMBER(OFFSET('Sanitation Data'!$G$10,0,10*ROW('Sanitation Data'!G131))),'Data Summary'!DB137="Yes"),OFFSET('Sanitation Data'!$G$10,0,10*ROW('Sanitation Data'!G131)),NA())</f>
        <v>#N/A</v>
      </c>
      <c r="AN137" s="96" t="e">
        <f ca="true">+IF(AND(ISNUMBER(OFFSET('Sanitation Data'!$G$11,0,10*ROW('Sanitation Data'!G131))),'Data Summary'!DC137="Yes"),OFFSET('Sanitation Data'!$G$11,0,10*ROW('Sanitation Data'!G131)),NA())</f>
        <v>#N/A</v>
      </c>
      <c r="AO137" s="96" t="e">
        <f ca="true">+IF(AND(ISNUMBER(OFFSET('Sanitation Data'!$G$12,0,10*ROW('Sanitation Data'!G131))),'Data Summary'!DD137="Yes"),OFFSET('Sanitation Data'!$G$12,0,10*ROW('Sanitation Data'!G131)),NA())</f>
        <v>#N/A</v>
      </c>
      <c r="AP137" s="96" t="e">
        <f ca="true">+IF(AND(ISNUMBER(OFFSET('Sanitation Data'!$H$4,0,10*ROW('Sanitation Data'!H131))),'Data Summary'!DE137="Yes"),100-OFFSET('Sanitation Data'!$H$4,0,10*ROW('Sanitation Data'!H131)),NA())</f>
        <v>#N/A</v>
      </c>
      <c r="AQ137" s="96" t="e">
        <f ca="true">+IF(AND(ISNUMBER(OFFSET('Sanitation Data'!$H$6,0,10*ROW('Sanitation Data'!H131))),'Data Summary'!DF137="Yes"),OFFSET('Sanitation Data'!$H$6,0,10*ROW('Sanitation Data'!H131)),NA())</f>
        <v>#N/A</v>
      </c>
      <c r="AR137" s="96" t="e">
        <f ca="true">+IF(AND(ISNUMBER(OFFSET('Sanitation Data'!$H$10,0,10*ROW('Sanitation Data'!H131))),'Data Summary'!DG137="Yes"),OFFSET('Sanitation Data'!$H$10,0,10*ROW('Sanitation Data'!H131)),NA())</f>
        <v>#N/A</v>
      </c>
      <c r="AS137" s="96" t="e">
        <f ca="true">+IF(AND(ISNUMBER(OFFSET('Sanitation Data'!$H$11,0,10*ROW('Sanitation Data'!H131))),'Data Summary'!DH137="Yes"),OFFSET('Sanitation Data'!$H$11,0,10*ROW('Sanitation Data'!H131)),NA())</f>
        <v>#N/A</v>
      </c>
      <c r="AT137" s="96" t="e">
        <f ca="true">+IF(AND(ISNUMBER(OFFSET('Sanitation Data'!$H$12,0,10*ROW('Sanitation Data'!H131))),'Data Summary'!DI137="Yes"),OFFSET('Sanitation Data'!$H$12,0,10*ROW('Sanitation Data'!H131)),NA())</f>
        <v>#N/A</v>
      </c>
      <c r="AU137" s="96" t="e">
        <f ca="true">+IF(AND(ISNUMBER(OFFSET('Sanitation Data'!$I$4,0,10*ROW('Sanitation Data'!I131))),'Data Summary'!DJ137="Yes"),100-OFFSET('Sanitation Data'!$I$4,0,10*ROW('Sanitation Data'!I131)),NA())</f>
        <v>#N/A</v>
      </c>
      <c r="AV137" s="96" t="e">
        <f ca="true">+IF(AND(ISNUMBER(OFFSET('Sanitation Data'!$I$6,0,10*ROW('Sanitation Data'!I131))),'Data Summary'!DK137="Yes"),OFFSET('Sanitation Data'!$I$6,0,10*ROW('Sanitation Data'!I131)),NA())</f>
        <v>#N/A</v>
      </c>
      <c r="AW137" s="96" t="e">
        <f ca="true">+IF(AND(ISNUMBER(OFFSET('Sanitation Data'!$I$10,0,10*ROW('Sanitation Data'!I131))),'Data Summary'!DL137="Yes"),OFFSET('Sanitation Data'!$I$10,0,10*ROW('Sanitation Data'!I131)),NA())</f>
        <v>#N/A</v>
      </c>
      <c r="AX137" s="96" t="e">
        <f ca="true">+IF(AND(ISNUMBER(OFFSET('Sanitation Data'!$I$11,0,10*ROW('Sanitation Data'!I131))),'Data Summary'!DM137="Yes"),OFFSET('Sanitation Data'!$I$11,0,10*ROW('Sanitation Data'!I131)),NA())</f>
        <v>#N/A</v>
      </c>
      <c r="AY137" s="96" t="e">
        <f ca="true">+IF(AND(ISNUMBER(OFFSET('Sanitation Data'!$I$12,0,10*ROW('Sanitation Data'!I131))),'Data Summary'!DN137="Yes"),OFFSET('Sanitation Data'!$I$12,0,10*ROW('Sanitation Data'!I131)),NA())</f>
        <v>#N/A</v>
      </c>
      <c r="AZ137" s="97" t="e">
        <f ca="true">+IF(AND(ISNUMBER(OFFSET('Hygiene Data'!$D$5,0,10*ROW('Hygiene Data'!D131))),'Data Summary'!DO137="Yes"),OFFSET('Hygiene Data'!$D$5,0,10*ROW('Hygiene Data'!D131)),NA())</f>
        <v>#N/A</v>
      </c>
      <c r="BA137" s="97" t="e">
        <f ca="true">+IF(AND(ISNUMBER(OFFSET('Hygiene Data'!$D$7,0,10*ROW('Hygiene Data'!D131))),'Data Summary'!DP137="Yes"),OFFSET('Hygiene Data'!$D$7,0,10*ROW('Hygiene Data'!D131)),NA())</f>
        <v>#N/A</v>
      </c>
      <c r="BB137" s="97" t="e">
        <f ca="true">+IF(AND(ISNUMBER(OFFSET('Hygiene Data'!$D$9,0,10*ROW('Hygiene Data'!D131))),'Data Summary'!DQ137="Yes"),OFFSET('Hygiene Data'!$D$9,0,10*ROW('Hygiene Data'!D131)),NA())</f>
        <v>#N/A</v>
      </c>
      <c r="BC137" s="97" t="e">
        <f ca="true">+IF(AND(ISNUMBER(OFFSET('Hygiene Data'!$E$5,0,10*ROW('Hygiene Data'!E131))),'Data Summary'!DR137="Yes"),OFFSET('Hygiene Data'!$E$5,0,10*ROW('Hygiene Data'!E131)),NA())</f>
        <v>#N/A</v>
      </c>
      <c r="BD137" s="97" t="e">
        <f ca="true">+IF(AND(ISNUMBER(OFFSET('Hygiene Data'!$E$7,0,10*ROW('Hygiene Data'!E131))),'Data Summary'!DS137="Yes"),OFFSET('Hygiene Data'!$E$7,0,10*ROW('Hygiene Data'!E131)),NA())</f>
        <v>#N/A</v>
      </c>
      <c r="BE137" s="97" t="e">
        <f ca="true">+IF(AND(ISNUMBER(OFFSET('Hygiene Data'!$E$9,0,10*ROW('Hygiene Data'!E131))),'Data Summary'!DT137="Yes"),OFFSET('Hygiene Data'!$E$9,0,10*ROW('Hygiene Data'!E131)),NA())</f>
        <v>#N/A</v>
      </c>
      <c r="BF137" s="97" t="e">
        <f ca="true">+IF(AND(ISNUMBER(OFFSET('Hygiene Data'!$F$5,0,10*ROW('Hygiene Data'!F131))),'Data Summary'!DU137="Yes"),OFFSET('Hygiene Data'!$F$5,0,10*ROW('Hygiene Data'!F131)),NA())</f>
        <v>#N/A</v>
      </c>
      <c r="BG137" s="97" t="e">
        <f ca="true">+IF(AND(ISNUMBER(OFFSET('Hygiene Data'!$F$7,0,10*ROW('Hygiene Data'!F131))),'Data Summary'!DV137="Yes"),OFFSET('Hygiene Data'!$F$7,0,10*ROW('Hygiene Data'!F131)),NA())</f>
        <v>#N/A</v>
      </c>
      <c r="BH137" s="97" t="e">
        <f ca="true">+IF(AND(ISNUMBER(OFFSET('Hygiene Data'!$F$9,0,10*ROW('Hygiene Data'!F131))),'Data Summary'!DW137="Yes"),OFFSET('Hygiene Data'!$F$9,0,10*ROW('Hygiene Data'!F131)),NA())</f>
        <v>#N/A</v>
      </c>
      <c r="BI137" s="97" t="e">
        <f ca="true">+IF(AND(ISNUMBER(OFFSET('Hygiene Data'!$G$5,0,10*ROW('Hygiene Data'!G131))),'Data Summary'!DX137="Yes"),OFFSET('Hygiene Data'!$G$5,0,10*ROW('Hygiene Data'!G131)),NA())</f>
        <v>#N/A</v>
      </c>
      <c r="BJ137" s="97" t="e">
        <f ca="true">+IF(AND(ISNUMBER(OFFSET('Hygiene Data'!$G$7,0,10*ROW('Hygiene Data'!G131))),'Data Summary'!DY137="Yes"),OFFSET('Hygiene Data'!$G$7,0,10*ROW('Hygiene Data'!G131)),NA())</f>
        <v>#N/A</v>
      </c>
      <c r="BK137" s="97" t="e">
        <f ca="true">+IF(AND(ISNUMBER(OFFSET('Hygiene Data'!$G$9,0,10*ROW('Hygiene Data'!G131))),'Data Summary'!DZ137="Yes"),OFFSET('Hygiene Data'!$G$9,0,10*ROW('Hygiene Data'!G131)),NA())</f>
        <v>#N/A</v>
      </c>
      <c r="BL137" s="97" t="e">
        <f ca="true">+IF(AND(ISNUMBER(OFFSET('Hygiene Data'!$H$5,0,10*ROW('Hygiene Data'!H131))),'Data Summary'!EA137="Yes"),OFFSET('Hygiene Data'!$H$5,0,10*ROW('Hygiene Data'!H131)),NA())</f>
        <v>#N/A</v>
      </c>
      <c r="BM137" s="97" t="e">
        <f ca="true">+IF(AND(ISNUMBER(OFFSET('Hygiene Data'!$H$7,0,10*ROW('Hygiene Data'!H131))),'Data Summary'!EB137="Yes"),OFFSET('Hygiene Data'!$H$7,0,10*ROW('Hygiene Data'!H131)),NA())</f>
        <v>#N/A</v>
      </c>
      <c r="BN137" s="97" t="e">
        <f ca="true">+IF(AND(ISNUMBER(OFFSET('Hygiene Data'!$H$9,0,10*ROW('Hygiene Data'!H131))),'Data Summary'!EC137="Yes"),OFFSET('Hygiene Data'!$H$9,0,10*ROW('Hygiene Data'!H131)),NA())</f>
        <v>#N/A</v>
      </c>
      <c r="BO137" s="97" t="e">
        <f ca="true">+IF(AND(ISNUMBER(OFFSET('Hygiene Data'!$I$5,0,10*ROW('Hygiene Data'!I131))),'Data Summary'!ED137="Yes"),OFFSET('Hygiene Data'!$I$5,0,10*ROW('Hygiene Data'!I131)),NA())</f>
        <v>#N/A</v>
      </c>
      <c r="BP137" s="97" t="e">
        <f ca="true">+IF(AND(ISNUMBER(OFFSET('Hygiene Data'!$I$7,0,10*ROW('Hygiene Data'!I131))),'Data Summary'!EE137="Yes"),OFFSET('Hygiene Data'!$I$7,0,10*ROW('Hygiene Data'!I131)),NA())</f>
        <v>#N/A</v>
      </c>
      <c r="BQ137" s="97"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6" t="str">
        <f ca="true">+IF(ISTEXT('Data Summary'!B138),'Data Summary'!B138,"")</f>
        <v/>
      </c>
      <c r="C138" s="330" t="e">
        <f ca="true">+VALUE('Data Summary'!C138)</f>
        <v>#VALUE!</v>
      </c>
      <c r="D138" s="95" t="e">
        <f ca="true">+IF(AND(ISNUMBER(OFFSET('Water Data'!$D$4,0,10*ROW('Water Data'!D132))),'Data Summary'!BS138="Yes"),100-OFFSET('Water Data'!$D$4,0,10*ROW('Water Data'!D132)),NA())</f>
        <v>#N/A</v>
      </c>
      <c r="E138" s="95" t="e">
        <f ca="true">+IF(AND(ISNUMBER(OFFSET('Water Data'!$D$6,0,10*ROW('Water Data'!D132))),'Data Summary'!BT138="Yes"),OFFSET('Water Data'!$D$6,0,10*ROW('Water Data'!D132)),NA())</f>
        <v>#N/A</v>
      </c>
      <c r="F138" s="95" t="e">
        <f ca="true">+IF(AND(ISNUMBER(OFFSET('Water Data'!$D$9,0,10*ROW('Water Data'!D132))),'Data Summary'!BU138="Yes"),OFFSET('Water Data'!$D$9,0,10*ROW('Water Data'!D132)),NA())</f>
        <v>#N/A</v>
      </c>
      <c r="G138" s="95" t="e">
        <f ca="true">+IF(AND(ISNUMBER(OFFSET('Water Data'!$E$4,0,10*ROW('Water Data'!E132))),'Data Summary'!BV138="Yes"),100-OFFSET('Water Data'!$E$4,0,10*ROW('Water Data'!E132)),NA())</f>
        <v>#N/A</v>
      </c>
      <c r="H138" s="95" t="e">
        <f ca="true">+IF(AND(ISNUMBER(OFFSET('Water Data'!$E$6,0,10*ROW('Water Data'!E132))),'Data Summary'!BW138="Yes"),OFFSET('Water Data'!$E$6,0,10*ROW('Water Data'!E132)),NA())</f>
        <v>#N/A</v>
      </c>
      <c r="I138" s="95" t="e">
        <f ca="true">+IF(AND(ISNUMBER(OFFSET('Water Data'!$E$9,0,10*ROW('Water Data'!E132))),'Data Summary'!BX138="Yes"),OFFSET('Water Data'!$E$9,0,10*ROW('Water Data'!E132)),NA())</f>
        <v>#N/A</v>
      </c>
      <c r="J138" s="95" t="e">
        <f ca="true">+IF(AND(ISNUMBER(OFFSET('Water Data'!$F$4,0,10*ROW('Water Data'!F132))),'Data Summary'!BY138="Yes"),100-OFFSET('Water Data'!$F$4,0,10*ROW('Water Data'!F132)),NA())</f>
        <v>#N/A</v>
      </c>
      <c r="K138" s="95" t="e">
        <f ca="true">+IF(AND(ISNUMBER(OFFSET('Water Data'!$F$6,0,10*ROW('Water Data'!F132))),'Data Summary'!BZ138="Yes"),OFFSET('Water Data'!$F$6,0,10*ROW('Water Data'!F132)),NA())</f>
        <v>#N/A</v>
      </c>
      <c r="L138" s="95" t="e">
        <f ca="true">+IF(AND(ISNUMBER(OFFSET('Water Data'!$F$9,0,10*ROW('Water Data'!F132))),'Data Summary'!CA138="Yes"),OFFSET('Water Data'!$F$9,0,10*ROW('Water Data'!F132)),NA())</f>
        <v>#N/A</v>
      </c>
      <c r="M138" s="95" t="e">
        <f ca="true">+IF(AND(ISNUMBER(OFFSET('Water Data'!$G$4,0,10*ROW('Water Data'!G132))),'Data Summary'!CB138="Yes"),100-OFFSET('Water Data'!$G$4,0,10*ROW('Water Data'!G132)),NA())</f>
        <v>#N/A</v>
      </c>
      <c r="N138" s="95" t="e">
        <f ca="true">+IF(AND(ISNUMBER(OFFSET('Water Data'!$G$6,0,10*ROW('Water Data'!G132))),'Data Summary'!CC138="Yes"),OFFSET('Water Data'!$G$6,0,10*ROW('Water Data'!G132)),NA())</f>
        <v>#N/A</v>
      </c>
      <c r="O138" s="95" t="e">
        <f ca="true">+IF(AND(ISNUMBER(OFFSET('Water Data'!$G$9,0,10*ROW('Water Data'!G132))),'Data Summary'!CD138="Yes"),OFFSET('Water Data'!$G$9,0,10*ROW('Water Data'!G132)),NA())</f>
        <v>#N/A</v>
      </c>
      <c r="P138" s="95" t="e">
        <f ca="true">+IF(AND(ISNUMBER(OFFSET('Water Data'!$H$4,0,10*ROW('Water Data'!H132))),'Data Summary'!CE138="Yes"),100-OFFSET('Water Data'!$H$4,0,10*ROW('Water Data'!H132)),NA())</f>
        <v>#N/A</v>
      </c>
      <c r="Q138" s="95" t="e">
        <f ca="true">+IF(AND(ISNUMBER(OFFSET('Water Data'!$H$6,0,10*ROW('Water Data'!H132))),'Data Summary'!CF138="Yes"),OFFSET('Water Data'!$H$6,0,10*ROW('Water Data'!H132)),NA())</f>
        <v>#N/A</v>
      </c>
      <c r="R138" s="95" t="e">
        <f ca="true">+IF(AND(ISNUMBER(OFFSET('Water Data'!$H$9,0,10*ROW('Water Data'!H132))),'Data Summary'!CG138="Yes"),OFFSET('Water Data'!$H$9,0,10*ROW('Water Data'!H132)),NA())</f>
        <v>#N/A</v>
      </c>
      <c r="S138" s="95" t="e">
        <f ca="true">+IF(AND(ISNUMBER(OFFSET('Water Data'!$I$4,0,10*ROW('Water Data'!I132))),'Data Summary'!CH138="Yes"),100-OFFSET('Water Data'!$I$4,0,10*ROW('Water Data'!I132)),NA())</f>
        <v>#N/A</v>
      </c>
      <c r="T138" s="95" t="e">
        <f ca="true">+IF(AND(ISNUMBER(OFFSET('Water Data'!$I$6,0,10*ROW('Water Data'!I132))),'Data Summary'!CI138="Yes"),OFFSET('Water Data'!$I$6,0,10*ROW('Water Data'!I132)),NA())</f>
        <v>#N/A</v>
      </c>
      <c r="U138" s="95" t="e">
        <f ca="true">+IF(AND(ISNUMBER(OFFSET('Water Data'!$I$9,0,10*ROW('Water Data'!I132))),'Data Summary'!CJ138="Yes"),OFFSET('Water Data'!$I$9,0,10*ROW('Water Data'!I132)),NA())</f>
        <v>#N/A</v>
      </c>
      <c r="V138" s="96" t="e">
        <f ca="true">+IF(AND(ISNUMBER(OFFSET('Sanitation Data'!$D$4,0,10*ROW('Sanitation Data'!D132))),'Data Summary'!CK138="Yes"),100-OFFSET('Sanitation Data'!$D$4,0,10*ROW('Sanitation Data'!D132)),NA())</f>
        <v>#N/A</v>
      </c>
      <c r="W138" s="96" t="e">
        <f ca="true">+IF(AND(ISNUMBER(OFFSET('Sanitation Data'!$D$6,0,10*ROW('Sanitation Data'!D132))),'Data Summary'!CL138="Yes"),OFFSET('Sanitation Data'!$D$6,0,10*ROW('Sanitation Data'!D132)),NA())</f>
        <v>#N/A</v>
      </c>
      <c r="X138" s="96" t="e">
        <f ca="true">+IF(AND(ISNUMBER(OFFSET('Sanitation Data'!$D$10,0,10*ROW('Sanitation Data'!D132))),'Data Summary'!CM138="Yes"),OFFSET('Sanitation Data'!$D$10,0,10*ROW('Sanitation Data'!D132)),NA())</f>
        <v>#N/A</v>
      </c>
      <c r="Y138" s="96" t="e">
        <f ca="true">+IF(AND(ISNUMBER(OFFSET('Sanitation Data'!$D$11,0,10*ROW('Sanitation Data'!D132))),'Data Summary'!CN138="Yes"),OFFSET('Sanitation Data'!$D$11,0,10*ROW('Sanitation Data'!D132)),NA())</f>
        <v>#N/A</v>
      </c>
      <c r="Z138" s="96" t="e">
        <f ca="true">+IF(AND(ISNUMBER(OFFSET('Sanitation Data'!$D$12,0,10*ROW('Sanitation Data'!D132))),'Data Summary'!CO138="Yes"),OFFSET('Sanitation Data'!$D$12,0,10*ROW('Sanitation Data'!D132)),NA())</f>
        <v>#N/A</v>
      </c>
      <c r="AA138" s="96" t="e">
        <f ca="true">+IF(AND(ISNUMBER(OFFSET('Sanitation Data'!$E$4,0,10*ROW('Sanitation Data'!E132))),'Data Summary'!CP138="Yes"),100-OFFSET('Sanitation Data'!$E$4,0,10*ROW('Sanitation Data'!E132)),NA())</f>
        <v>#N/A</v>
      </c>
      <c r="AB138" s="96" t="e">
        <f ca="true">+IF(AND(ISNUMBER(OFFSET('Sanitation Data'!$E$6,0,10*ROW('Sanitation Data'!E132))),'Data Summary'!CQ138="Yes"),OFFSET('Sanitation Data'!$E$6,0,10*ROW('Sanitation Data'!E132)),NA())</f>
        <v>#N/A</v>
      </c>
      <c r="AC138" s="96" t="e">
        <f ca="true">+IF(AND(ISNUMBER(OFFSET('Sanitation Data'!$E$10,0,10*ROW('Sanitation Data'!E132))),'Data Summary'!CR138="Yes"),OFFSET('Sanitation Data'!$E$10,0,10*ROW('Sanitation Data'!E132)),NA())</f>
        <v>#N/A</v>
      </c>
      <c r="AD138" s="96" t="e">
        <f ca="true">+IF(AND(ISNUMBER(OFFSET('Sanitation Data'!$E$11,0,10*ROW('Sanitation Data'!E132))),'Data Summary'!CS138="Yes"),OFFSET('Sanitation Data'!$E$11,0,10*ROW('Sanitation Data'!E132)),NA())</f>
        <v>#N/A</v>
      </c>
      <c r="AE138" s="96" t="e">
        <f ca="true">+IF(AND(ISNUMBER(OFFSET('Sanitation Data'!$E$12,0,10*ROW('Sanitation Data'!E132))),'Data Summary'!CT138="Yes"),OFFSET('Sanitation Data'!$E$12,0,10*ROW('Sanitation Data'!E132)),NA())</f>
        <v>#N/A</v>
      </c>
      <c r="AF138" s="96" t="e">
        <f ca="true">+IF(AND(ISNUMBER(OFFSET('Sanitation Data'!$F$4,0,10*ROW('Sanitation Data'!F132))),'Data Summary'!CU138="Yes"),100-OFFSET('Sanitation Data'!$F$4,0,10*ROW('Sanitation Data'!F132)),NA())</f>
        <v>#N/A</v>
      </c>
      <c r="AG138" s="96" t="e">
        <f ca="true">+IF(AND(ISNUMBER(OFFSET('Sanitation Data'!$F$6,0,10*ROW('Sanitation Data'!F132))),'Data Summary'!CV138="Yes"),OFFSET('Sanitation Data'!$F$6,0,10*ROW('Sanitation Data'!F132)),NA())</f>
        <v>#N/A</v>
      </c>
      <c r="AH138" s="96" t="e">
        <f ca="true">+IF(AND(ISNUMBER(OFFSET('Sanitation Data'!$F$10,0,10*ROW('Sanitation Data'!F132))),'Data Summary'!CW138="Yes"),OFFSET('Sanitation Data'!$F$10,0,10*ROW('Sanitation Data'!F132)),NA())</f>
        <v>#N/A</v>
      </c>
      <c r="AI138" s="96" t="e">
        <f ca="true">+IF(AND(ISNUMBER(OFFSET('Sanitation Data'!$F$11,0,10*ROW('Sanitation Data'!F132))),'Data Summary'!CX138="Yes"),OFFSET('Sanitation Data'!$F$11,0,10*ROW('Sanitation Data'!F132)),NA())</f>
        <v>#N/A</v>
      </c>
      <c r="AJ138" s="96" t="e">
        <f ca="true">+IF(AND(ISNUMBER(OFFSET('Sanitation Data'!$F$12,0,10*ROW('Sanitation Data'!F132))),'Data Summary'!CY138="Yes"),OFFSET('Sanitation Data'!$F$12,0,10*ROW('Sanitation Data'!F132)),NA())</f>
        <v>#N/A</v>
      </c>
      <c r="AK138" s="96" t="e">
        <f ca="true">+IF(AND(ISNUMBER(OFFSET('Sanitation Data'!$G$4,0,10*ROW('Sanitation Data'!G132))),'Data Summary'!CZ138="Yes"),100-OFFSET('Sanitation Data'!$G$4,0,10*ROW('Sanitation Data'!G132)),NA())</f>
        <v>#N/A</v>
      </c>
      <c r="AL138" s="96" t="e">
        <f ca="true">+IF(AND(ISNUMBER(OFFSET('Sanitation Data'!$G$6,0,10*ROW('Sanitation Data'!G132))),'Data Summary'!DA138="Yes"),OFFSET('Sanitation Data'!$G$6,0,10*ROW('Sanitation Data'!G132)),NA())</f>
        <v>#N/A</v>
      </c>
      <c r="AM138" s="96" t="e">
        <f ca="true">+IF(AND(ISNUMBER(OFFSET('Sanitation Data'!$G$10,0,10*ROW('Sanitation Data'!G132))),'Data Summary'!DB138="Yes"),OFFSET('Sanitation Data'!$G$10,0,10*ROW('Sanitation Data'!G132)),NA())</f>
        <v>#N/A</v>
      </c>
      <c r="AN138" s="96" t="e">
        <f ca="true">+IF(AND(ISNUMBER(OFFSET('Sanitation Data'!$G$11,0,10*ROW('Sanitation Data'!G132))),'Data Summary'!DC138="Yes"),OFFSET('Sanitation Data'!$G$11,0,10*ROW('Sanitation Data'!G132)),NA())</f>
        <v>#N/A</v>
      </c>
      <c r="AO138" s="96" t="e">
        <f ca="true">+IF(AND(ISNUMBER(OFFSET('Sanitation Data'!$G$12,0,10*ROW('Sanitation Data'!G132))),'Data Summary'!DD138="Yes"),OFFSET('Sanitation Data'!$G$12,0,10*ROW('Sanitation Data'!G132)),NA())</f>
        <v>#N/A</v>
      </c>
      <c r="AP138" s="96" t="e">
        <f ca="true">+IF(AND(ISNUMBER(OFFSET('Sanitation Data'!$H$4,0,10*ROW('Sanitation Data'!H132))),'Data Summary'!DE138="Yes"),100-OFFSET('Sanitation Data'!$H$4,0,10*ROW('Sanitation Data'!H132)),NA())</f>
        <v>#N/A</v>
      </c>
      <c r="AQ138" s="96" t="e">
        <f ca="true">+IF(AND(ISNUMBER(OFFSET('Sanitation Data'!$H$6,0,10*ROW('Sanitation Data'!H132))),'Data Summary'!DF138="Yes"),OFFSET('Sanitation Data'!$H$6,0,10*ROW('Sanitation Data'!H132)),NA())</f>
        <v>#N/A</v>
      </c>
      <c r="AR138" s="96" t="e">
        <f ca="true">+IF(AND(ISNUMBER(OFFSET('Sanitation Data'!$H$10,0,10*ROW('Sanitation Data'!H132))),'Data Summary'!DG138="Yes"),OFFSET('Sanitation Data'!$H$10,0,10*ROW('Sanitation Data'!H132)),NA())</f>
        <v>#N/A</v>
      </c>
      <c r="AS138" s="96" t="e">
        <f ca="true">+IF(AND(ISNUMBER(OFFSET('Sanitation Data'!$H$11,0,10*ROW('Sanitation Data'!H132))),'Data Summary'!DH138="Yes"),OFFSET('Sanitation Data'!$H$11,0,10*ROW('Sanitation Data'!H132)),NA())</f>
        <v>#N/A</v>
      </c>
      <c r="AT138" s="96" t="e">
        <f ca="true">+IF(AND(ISNUMBER(OFFSET('Sanitation Data'!$H$12,0,10*ROW('Sanitation Data'!H132))),'Data Summary'!DI138="Yes"),OFFSET('Sanitation Data'!$H$12,0,10*ROW('Sanitation Data'!H132)),NA())</f>
        <v>#N/A</v>
      </c>
      <c r="AU138" s="96" t="e">
        <f ca="true">+IF(AND(ISNUMBER(OFFSET('Sanitation Data'!$I$4,0,10*ROW('Sanitation Data'!I132))),'Data Summary'!DJ138="Yes"),100-OFFSET('Sanitation Data'!$I$4,0,10*ROW('Sanitation Data'!I132)),NA())</f>
        <v>#N/A</v>
      </c>
      <c r="AV138" s="96" t="e">
        <f ca="true">+IF(AND(ISNUMBER(OFFSET('Sanitation Data'!$I$6,0,10*ROW('Sanitation Data'!I132))),'Data Summary'!DK138="Yes"),OFFSET('Sanitation Data'!$I$6,0,10*ROW('Sanitation Data'!I132)),NA())</f>
        <v>#N/A</v>
      </c>
      <c r="AW138" s="96" t="e">
        <f ca="true">+IF(AND(ISNUMBER(OFFSET('Sanitation Data'!$I$10,0,10*ROW('Sanitation Data'!I132))),'Data Summary'!DL138="Yes"),OFFSET('Sanitation Data'!$I$10,0,10*ROW('Sanitation Data'!I132)),NA())</f>
        <v>#N/A</v>
      </c>
      <c r="AX138" s="96" t="e">
        <f ca="true">+IF(AND(ISNUMBER(OFFSET('Sanitation Data'!$I$11,0,10*ROW('Sanitation Data'!I132))),'Data Summary'!DM138="Yes"),OFFSET('Sanitation Data'!$I$11,0,10*ROW('Sanitation Data'!I132)),NA())</f>
        <v>#N/A</v>
      </c>
      <c r="AY138" s="96" t="e">
        <f ca="true">+IF(AND(ISNUMBER(OFFSET('Sanitation Data'!$I$12,0,10*ROW('Sanitation Data'!I132))),'Data Summary'!DN138="Yes"),OFFSET('Sanitation Data'!$I$12,0,10*ROW('Sanitation Data'!I132)),NA())</f>
        <v>#N/A</v>
      </c>
      <c r="AZ138" s="97" t="e">
        <f ca="true">+IF(AND(ISNUMBER(OFFSET('Hygiene Data'!$D$5,0,10*ROW('Hygiene Data'!D132))),'Data Summary'!DO138="Yes"),OFFSET('Hygiene Data'!$D$5,0,10*ROW('Hygiene Data'!D132)),NA())</f>
        <v>#N/A</v>
      </c>
      <c r="BA138" s="97" t="e">
        <f ca="true">+IF(AND(ISNUMBER(OFFSET('Hygiene Data'!$D$7,0,10*ROW('Hygiene Data'!D132))),'Data Summary'!DP138="Yes"),OFFSET('Hygiene Data'!$D$7,0,10*ROW('Hygiene Data'!D132)),NA())</f>
        <v>#N/A</v>
      </c>
      <c r="BB138" s="97" t="e">
        <f ca="true">+IF(AND(ISNUMBER(OFFSET('Hygiene Data'!$D$9,0,10*ROW('Hygiene Data'!D132))),'Data Summary'!DQ138="Yes"),OFFSET('Hygiene Data'!$D$9,0,10*ROW('Hygiene Data'!D132)),NA())</f>
        <v>#N/A</v>
      </c>
      <c r="BC138" s="97" t="e">
        <f ca="true">+IF(AND(ISNUMBER(OFFSET('Hygiene Data'!$E$5,0,10*ROW('Hygiene Data'!E132))),'Data Summary'!DR138="Yes"),OFFSET('Hygiene Data'!$E$5,0,10*ROW('Hygiene Data'!E132)),NA())</f>
        <v>#N/A</v>
      </c>
      <c r="BD138" s="97" t="e">
        <f ca="true">+IF(AND(ISNUMBER(OFFSET('Hygiene Data'!$E$7,0,10*ROW('Hygiene Data'!E132))),'Data Summary'!DS138="Yes"),OFFSET('Hygiene Data'!$E$7,0,10*ROW('Hygiene Data'!E132)),NA())</f>
        <v>#N/A</v>
      </c>
      <c r="BE138" s="97" t="e">
        <f ca="true">+IF(AND(ISNUMBER(OFFSET('Hygiene Data'!$E$9,0,10*ROW('Hygiene Data'!E132))),'Data Summary'!DT138="Yes"),OFFSET('Hygiene Data'!$E$9,0,10*ROW('Hygiene Data'!E132)),NA())</f>
        <v>#N/A</v>
      </c>
      <c r="BF138" s="97" t="e">
        <f ca="true">+IF(AND(ISNUMBER(OFFSET('Hygiene Data'!$F$5,0,10*ROW('Hygiene Data'!F132))),'Data Summary'!DU138="Yes"),OFFSET('Hygiene Data'!$F$5,0,10*ROW('Hygiene Data'!F132)),NA())</f>
        <v>#N/A</v>
      </c>
      <c r="BG138" s="97" t="e">
        <f ca="true">+IF(AND(ISNUMBER(OFFSET('Hygiene Data'!$F$7,0,10*ROW('Hygiene Data'!F132))),'Data Summary'!DV138="Yes"),OFFSET('Hygiene Data'!$F$7,0,10*ROW('Hygiene Data'!F132)),NA())</f>
        <v>#N/A</v>
      </c>
      <c r="BH138" s="97" t="e">
        <f ca="true">+IF(AND(ISNUMBER(OFFSET('Hygiene Data'!$F$9,0,10*ROW('Hygiene Data'!F132))),'Data Summary'!DW138="Yes"),OFFSET('Hygiene Data'!$F$9,0,10*ROW('Hygiene Data'!F132)),NA())</f>
        <v>#N/A</v>
      </c>
      <c r="BI138" s="97" t="e">
        <f ca="true">+IF(AND(ISNUMBER(OFFSET('Hygiene Data'!$G$5,0,10*ROW('Hygiene Data'!G132))),'Data Summary'!DX138="Yes"),OFFSET('Hygiene Data'!$G$5,0,10*ROW('Hygiene Data'!G132)),NA())</f>
        <v>#N/A</v>
      </c>
      <c r="BJ138" s="97" t="e">
        <f ca="true">+IF(AND(ISNUMBER(OFFSET('Hygiene Data'!$G$7,0,10*ROW('Hygiene Data'!G132))),'Data Summary'!DY138="Yes"),OFFSET('Hygiene Data'!$G$7,0,10*ROW('Hygiene Data'!G132)),NA())</f>
        <v>#N/A</v>
      </c>
      <c r="BK138" s="97" t="e">
        <f ca="true">+IF(AND(ISNUMBER(OFFSET('Hygiene Data'!$G$9,0,10*ROW('Hygiene Data'!G132))),'Data Summary'!DZ138="Yes"),OFFSET('Hygiene Data'!$G$9,0,10*ROW('Hygiene Data'!G132)),NA())</f>
        <v>#N/A</v>
      </c>
      <c r="BL138" s="97" t="e">
        <f ca="true">+IF(AND(ISNUMBER(OFFSET('Hygiene Data'!$H$5,0,10*ROW('Hygiene Data'!H132))),'Data Summary'!EA138="Yes"),OFFSET('Hygiene Data'!$H$5,0,10*ROW('Hygiene Data'!H132)),NA())</f>
        <v>#N/A</v>
      </c>
      <c r="BM138" s="97" t="e">
        <f ca="true">+IF(AND(ISNUMBER(OFFSET('Hygiene Data'!$H$7,0,10*ROW('Hygiene Data'!H132))),'Data Summary'!EB138="Yes"),OFFSET('Hygiene Data'!$H$7,0,10*ROW('Hygiene Data'!H132)),NA())</f>
        <v>#N/A</v>
      </c>
      <c r="BN138" s="97" t="e">
        <f ca="true">+IF(AND(ISNUMBER(OFFSET('Hygiene Data'!$H$9,0,10*ROW('Hygiene Data'!H132))),'Data Summary'!EC138="Yes"),OFFSET('Hygiene Data'!$H$9,0,10*ROW('Hygiene Data'!H132)),NA())</f>
        <v>#N/A</v>
      </c>
      <c r="BO138" s="97" t="e">
        <f ca="true">+IF(AND(ISNUMBER(OFFSET('Hygiene Data'!$I$5,0,10*ROW('Hygiene Data'!I132))),'Data Summary'!ED138="Yes"),OFFSET('Hygiene Data'!$I$5,0,10*ROW('Hygiene Data'!I132)),NA())</f>
        <v>#N/A</v>
      </c>
      <c r="BP138" s="97" t="e">
        <f ca="true">+IF(AND(ISNUMBER(OFFSET('Hygiene Data'!$I$7,0,10*ROW('Hygiene Data'!I132))),'Data Summary'!EE138="Yes"),OFFSET('Hygiene Data'!$I$7,0,10*ROW('Hygiene Data'!I132)),NA())</f>
        <v>#N/A</v>
      </c>
      <c r="BQ138" s="97"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6" t="str">
        <f ca="true">+IF(ISTEXT('Data Summary'!B139),'Data Summary'!B139,"")</f>
        <v/>
      </c>
      <c r="C139" s="330" t="e">
        <f ca="true">+VALUE('Data Summary'!C139)</f>
        <v>#VALUE!</v>
      </c>
      <c r="D139" s="95" t="e">
        <f ca="true">+IF(AND(ISNUMBER(OFFSET('Water Data'!$D$4,0,10*ROW('Water Data'!D133))),'Data Summary'!BS139="Yes"),100-OFFSET('Water Data'!$D$4,0,10*ROW('Water Data'!D133)),NA())</f>
        <v>#N/A</v>
      </c>
      <c r="E139" s="95" t="e">
        <f ca="true">+IF(AND(ISNUMBER(OFFSET('Water Data'!$D$6,0,10*ROW('Water Data'!D133))),'Data Summary'!BT139="Yes"),OFFSET('Water Data'!$D$6,0,10*ROW('Water Data'!D133)),NA())</f>
        <v>#N/A</v>
      </c>
      <c r="F139" s="95" t="e">
        <f ca="true">+IF(AND(ISNUMBER(OFFSET('Water Data'!$D$9,0,10*ROW('Water Data'!D133))),'Data Summary'!BU139="Yes"),OFFSET('Water Data'!$D$9,0,10*ROW('Water Data'!D133)),NA())</f>
        <v>#N/A</v>
      </c>
      <c r="G139" s="95" t="e">
        <f ca="true">+IF(AND(ISNUMBER(OFFSET('Water Data'!$E$4,0,10*ROW('Water Data'!E133))),'Data Summary'!BV139="Yes"),100-OFFSET('Water Data'!$E$4,0,10*ROW('Water Data'!E133)),NA())</f>
        <v>#N/A</v>
      </c>
      <c r="H139" s="95" t="e">
        <f ca="true">+IF(AND(ISNUMBER(OFFSET('Water Data'!$E$6,0,10*ROW('Water Data'!E133))),'Data Summary'!BW139="Yes"),OFFSET('Water Data'!$E$6,0,10*ROW('Water Data'!E133)),NA())</f>
        <v>#N/A</v>
      </c>
      <c r="I139" s="95" t="e">
        <f ca="true">+IF(AND(ISNUMBER(OFFSET('Water Data'!$E$9,0,10*ROW('Water Data'!E133))),'Data Summary'!BX139="Yes"),OFFSET('Water Data'!$E$9,0,10*ROW('Water Data'!E133)),NA())</f>
        <v>#N/A</v>
      </c>
      <c r="J139" s="95" t="e">
        <f ca="true">+IF(AND(ISNUMBER(OFFSET('Water Data'!$F$4,0,10*ROW('Water Data'!F133))),'Data Summary'!BY139="Yes"),100-OFFSET('Water Data'!$F$4,0,10*ROW('Water Data'!F133)),NA())</f>
        <v>#N/A</v>
      </c>
      <c r="K139" s="95" t="e">
        <f ca="true">+IF(AND(ISNUMBER(OFFSET('Water Data'!$F$6,0,10*ROW('Water Data'!F133))),'Data Summary'!BZ139="Yes"),OFFSET('Water Data'!$F$6,0,10*ROW('Water Data'!F133)),NA())</f>
        <v>#N/A</v>
      </c>
      <c r="L139" s="95" t="e">
        <f ca="true">+IF(AND(ISNUMBER(OFFSET('Water Data'!$F$9,0,10*ROW('Water Data'!F133))),'Data Summary'!CA139="Yes"),OFFSET('Water Data'!$F$9,0,10*ROW('Water Data'!F133)),NA())</f>
        <v>#N/A</v>
      </c>
      <c r="M139" s="95" t="e">
        <f ca="true">+IF(AND(ISNUMBER(OFFSET('Water Data'!$G$4,0,10*ROW('Water Data'!G133))),'Data Summary'!CB139="Yes"),100-OFFSET('Water Data'!$G$4,0,10*ROW('Water Data'!G133)),NA())</f>
        <v>#N/A</v>
      </c>
      <c r="N139" s="95" t="e">
        <f ca="true">+IF(AND(ISNUMBER(OFFSET('Water Data'!$G$6,0,10*ROW('Water Data'!G133))),'Data Summary'!CC139="Yes"),OFFSET('Water Data'!$G$6,0,10*ROW('Water Data'!G133)),NA())</f>
        <v>#N/A</v>
      </c>
      <c r="O139" s="95" t="e">
        <f ca="true">+IF(AND(ISNUMBER(OFFSET('Water Data'!$G$9,0,10*ROW('Water Data'!G133))),'Data Summary'!CD139="Yes"),OFFSET('Water Data'!$G$9,0,10*ROW('Water Data'!G133)),NA())</f>
        <v>#N/A</v>
      </c>
      <c r="P139" s="95" t="e">
        <f ca="true">+IF(AND(ISNUMBER(OFFSET('Water Data'!$H$4,0,10*ROW('Water Data'!H133))),'Data Summary'!CE139="Yes"),100-OFFSET('Water Data'!$H$4,0,10*ROW('Water Data'!H133)),NA())</f>
        <v>#N/A</v>
      </c>
      <c r="Q139" s="95" t="e">
        <f ca="true">+IF(AND(ISNUMBER(OFFSET('Water Data'!$H$6,0,10*ROW('Water Data'!H133))),'Data Summary'!CF139="Yes"),OFFSET('Water Data'!$H$6,0,10*ROW('Water Data'!H133)),NA())</f>
        <v>#N/A</v>
      </c>
      <c r="R139" s="95" t="e">
        <f ca="true">+IF(AND(ISNUMBER(OFFSET('Water Data'!$H$9,0,10*ROW('Water Data'!H133))),'Data Summary'!CG139="Yes"),OFFSET('Water Data'!$H$9,0,10*ROW('Water Data'!H133)),NA())</f>
        <v>#N/A</v>
      </c>
      <c r="S139" s="95" t="e">
        <f ca="true">+IF(AND(ISNUMBER(OFFSET('Water Data'!$I$4,0,10*ROW('Water Data'!I133))),'Data Summary'!CH139="Yes"),100-OFFSET('Water Data'!$I$4,0,10*ROW('Water Data'!I133)),NA())</f>
        <v>#N/A</v>
      </c>
      <c r="T139" s="95" t="e">
        <f ca="true">+IF(AND(ISNUMBER(OFFSET('Water Data'!$I$6,0,10*ROW('Water Data'!I133))),'Data Summary'!CI139="Yes"),OFFSET('Water Data'!$I$6,0,10*ROW('Water Data'!I133)),NA())</f>
        <v>#N/A</v>
      </c>
      <c r="U139" s="95" t="e">
        <f ca="true">+IF(AND(ISNUMBER(OFFSET('Water Data'!$I$9,0,10*ROW('Water Data'!I133))),'Data Summary'!CJ139="Yes"),OFFSET('Water Data'!$I$9,0,10*ROW('Water Data'!I133)),NA())</f>
        <v>#N/A</v>
      </c>
      <c r="V139" s="96" t="e">
        <f ca="true">+IF(AND(ISNUMBER(OFFSET('Sanitation Data'!$D$4,0,10*ROW('Sanitation Data'!D133))),'Data Summary'!CK139="Yes"),100-OFFSET('Sanitation Data'!$D$4,0,10*ROW('Sanitation Data'!D133)),NA())</f>
        <v>#N/A</v>
      </c>
      <c r="W139" s="96" t="e">
        <f ca="true">+IF(AND(ISNUMBER(OFFSET('Sanitation Data'!$D$6,0,10*ROW('Sanitation Data'!D133))),'Data Summary'!CL139="Yes"),OFFSET('Sanitation Data'!$D$6,0,10*ROW('Sanitation Data'!D133)),NA())</f>
        <v>#N/A</v>
      </c>
      <c r="X139" s="96" t="e">
        <f ca="true">+IF(AND(ISNUMBER(OFFSET('Sanitation Data'!$D$10,0,10*ROW('Sanitation Data'!D133))),'Data Summary'!CM139="Yes"),OFFSET('Sanitation Data'!$D$10,0,10*ROW('Sanitation Data'!D133)),NA())</f>
        <v>#N/A</v>
      </c>
      <c r="Y139" s="96" t="e">
        <f ca="true">+IF(AND(ISNUMBER(OFFSET('Sanitation Data'!$D$11,0,10*ROW('Sanitation Data'!D133))),'Data Summary'!CN139="Yes"),OFFSET('Sanitation Data'!$D$11,0,10*ROW('Sanitation Data'!D133)),NA())</f>
        <v>#N/A</v>
      </c>
      <c r="Z139" s="96" t="e">
        <f ca="true">+IF(AND(ISNUMBER(OFFSET('Sanitation Data'!$D$12,0,10*ROW('Sanitation Data'!D133))),'Data Summary'!CO139="Yes"),OFFSET('Sanitation Data'!$D$12,0,10*ROW('Sanitation Data'!D133)),NA())</f>
        <v>#N/A</v>
      </c>
      <c r="AA139" s="96" t="e">
        <f ca="true">+IF(AND(ISNUMBER(OFFSET('Sanitation Data'!$E$4,0,10*ROW('Sanitation Data'!E133))),'Data Summary'!CP139="Yes"),100-OFFSET('Sanitation Data'!$E$4,0,10*ROW('Sanitation Data'!E133)),NA())</f>
        <v>#N/A</v>
      </c>
      <c r="AB139" s="96" t="e">
        <f ca="true">+IF(AND(ISNUMBER(OFFSET('Sanitation Data'!$E$6,0,10*ROW('Sanitation Data'!E133))),'Data Summary'!CQ139="Yes"),OFFSET('Sanitation Data'!$E$6,0,10*ROW('Sanitation Data'!E133)),NA())</f>
        <v>#N/A</v>
      </c>
      <c r="AC139" s="96" t="e">
        <f ca="true">+IF(AND(ISNUMBER(OFFSET('Sanitation Data'!$E$10,0,10*ROW('Sanitation Data'!E133))),'Data Summary'!CR139="Yes"),OFFSET('Sanitation Data'!$E$10,0,10*ROW('Sanitation Data'!E133)),NA())</f>
        <v>#N/A</v>
      </c>
      <c r="AD139" s="96" t="e">
        <f ca="true">+IF(AND(ISNUMBER(OFFSET('Sanitation Data'!$E$11,0,10*ROW('Sanitation Data'!E133))),'Data Summary'!CS139="Yes"),OFFSET('Sanitation Data'!$E$11,0,10*ROW('Sanitation Data'!E133)),NA())</f>
        <v>#N/A</v>
      </c>
      <c r="AE139" s="96" t="e">
        <f ca="true">+IF(AND(ISNUMBER(OFFSET('Sanitation Data'!$E$12,0,10*ROW('Sanitation Data'!E133))),'Data Summary'!CT139="Yes"),OFFSET('Sanitation Data'!$E$12,0,10*ROW('Sanitation Data'!E133)),NA())</f>
        <v>#N/A</v>
      </c>
      <c r="AF139" s="96" t="e">
        <f ca="true">+IF(AND(ISNUMBER(OFFSET('Sanitation Data'!$F$4,0,10*ROW('Sanitation Data'!F133))),'Data Summary'!CU139="Yes"),100-OFFSET('Sanitation Data'!$F$4,0,10*ROW('Sanitation Data'!F133)),NA())</f>
        <v>#N/A</v>
      </c>
      <c r="AG139" s="96" t="e">
        <f ca="true">+IF(AND(ISNUMBER(OFFSET('Sanitation Data'!$F$6,0,10*ROW('Sanitation Data'!F133))),'Data Summary'!CV139="Yes"),OFFSET('Sanitation Data'!$F$6,0,10*ROW('Sanitation Data'!F133)),NA())</f>
        <v>#N/A</v>
      </c>
      <c r="AH139" s="96" t="e">
        <f ca="true">+IF(AND(ISNUMBER(OFFSET('Sanitation Data'!$F$10,0,10*ROW('Sanitation Data'!F133))),'Data Summary'!CW139="Yes"),OFFSET('Sanitation Data'!$F$10,0,10*ROW('Sanitation Data'!F133)),NA())</f>
        <v>#N/A</v>
      </c>
      <c r="AI139" s="96" t="e">
        <f ca="true">+IF(AND(ISNUMBER(OFFSET('Sanitation Data'!$F$11,0,10*ROW('Sanitation Data'!F133))),'Data Summary'!CX139="Yes"),OFFSET('Sanitation Data'!$F$11,0,10*ROW('Sanitation Data'!F133)),NA())</f>
        <v>#N/A</v>
      </c>
      <c r="AJ139" s="96" t="e">
        <f ca="true">+IF(AND(ISNUMBER(OFFSET('Sanitation Data'!$F$12,0,10*ROW('Sanitation Data'!F133))),'Data Summary'!CY139="Yes"),OFFSET('Sanitation Data'!$F$12,0,10*ROW('Sanitation Data'!F133)),NA())</f>
        <v>#N/A</v>
      </c>
      <c r="AK139" s="96" t="e">
        <f ca="true">+IF(AND(ISNUMBER(OFFSET('Sanitation Data'!$G$4,0,10*ROW('Sanitation Data'!G133))),'Data Summary'!CZ139="Yes"),100-OFFSET('Sanitation Data'!$G$4,0,10*ROW('Sanitation Data'!G133)),NA())</f>
        <v>#N/A</v>
      </c>
      <c r="AL139" s="96" t="e">
        <f ca="true">+IF(AND(ISNUMBER(OFFSET('Sanitation Data'!$G$6,0,10*ROW('Sanitation Data'!G133))),'Data Summary'!DA139="Yes"),OFFSET('Sanitation Data'!$G$6,0,10*ROW('Sanitation Data'!G133)),NA())</f>
        <v>#N/A</v>
      </c>
      <c r="AM139" s="96" t="e">
        <f ca="true">+IF(AND(ISNUMBER(OFFSET('Sanitation Data'!$G$10,0,10*ROW('Sanitation Data'!G133))),'Data Summary'!DB139="Yes"),OFFSET('Sanitation Data'!$G$10,0,10*ROW('Sanitation Data'!G133)),NA())</f>
        <v>#N/A</v>
      </c>
      <c r="AN139" s="96" t="e">
        <f ca="true">+IF(AND(ISNUMBER(OFFSET('Sanitation Data'!$G$11,0,10*ROW('Sanitation Data'!G133))),'Data Summary'!DC139="Yes"),OFFSET('Sanitation Data'!$G$11,0,10*ROW('Sanitation Data'!G133)),NA())</f>
        <v>#N/A</v>
      </c>
      <c r="AO139" s="96" t="e">
        <f ca="true">+IF(AND(ISNUMBER(OFFSET('Sanitation Data'!$G$12,0,10*ROW('Sanitation Data'!G133))),'Data Summary'!DD139="Yes"),OFFSET('Sanitation Data'!$G$12,0,10*ROW('Sanitation Data'!G133)),NA())</f>
        <v>#N/A</v>
      </c>
      <c r="AP139" s="96" t="e">
        <f ca="true">+IF(AND(ISNUMBER(OFFSET('Sanitation Data'!$H$4,0,10*ROW('Sanitation Data'!H133))),'Data Summary'!DE139="Yes"),100-OFFSET('Sanitation Data'!$H$4,0,10*ROW('Sanitation Data'!H133)),NA())</f>
        <v>#N/A</v>
      </c>
      <c r="AQ139" s="96" t="e">
        <f ca="true">+IF(AND(ISNUMBER(OFFSET('Sanitation Data'!$H$6,0,10*ROW('Sanitation Data'!H133))),'Data Summary'!DF139="Yes"),OFFSET('Sanitation Data'!$H$6,0,10*ROW('Sanitation Data'!H133)),NA())</f>
        <v>#N/A</v>
      </c>
      <c r="AR139" s="96" t="e">
        <f ca="true">+IF(AND(ISNUMBER(OFFSET('Sanitation Data'!$H$10,0,10*ROW('Sanitation Data'!H133))),'Data Summary'!DG139="Yes"),OFFSET('Sanitation Data'!$H$10,0,10*ROW('Sanitation Data'!H133)),NA())</f>
        <v>#N/A</v>
      </c>
      <c r="AS139" s="96" t="e">
        <f ca="true">+IF(AND(ISNUMBER(OFFSET('Sanitation Data'!$H$11,0,10*ROW('Sanitation Data'!H133))),'Data Summary'!DH139="Yes"),OFFSET('Sanitation Data'!$H$11,0,10*ROW('Sanitation Data'!H133)),NA())</f>
        <v>#N/A</v>
      </c>
      <c r="AT139" s="96" t="e">
        <f ca="true">+IF(AND(ISNUMBER(OFFSET('Sanitation Data'!$H$12,0,10*ROW('Sanitation Data'!H133))),'Data Summary'!DI139="Yes"),OFFSET('Sanitation Data'!$H$12,0,10*ROW('Sanitation Data'!H133)),NA())</f>
        <v>#N/A</v>
      </c>
      <c r="AU139" s="96" t="e">
        <f ca="true">+IF(AND(ISNUMBER(OFFSET('Sanitation Data'!$I$4,0,10*ROW('Sanitation Data'!I133))),'Data Summary'!DJ139="Yes"),100-OFFSET('Sanitation Data'!$I$4,0,10*ROW('Sanitation Data'!I133)),NA())</f>
        <v>#N/A</v>
      </c>
      <c r="AV139" s="96" t="e">
        <f ca="true">+IF(AND(ISNUMBER(OFFSET('Sanitation Data'!$I$6,0,10*ROW('Sanitation Data'!I133))),'Data Summary'!DK139="Yes"),OFFSET('Sanitation Data'!$I$6,0,10*ROW('Sanitation Data'!I133)),NA())</f>
        <v>#N/A</v>
      </c>
      <c r="AW139" s="96" t="e">
        <f ca="true">+IF(AND(ISNUMBER(OFFSET('Sanitation Data'!$I$10,0,10*ROW('Sanitation Data'!I133))),'Data Summary'!DL139="Yes"),OFFSET('Sanitation Data'!$I$10,0,10*ROW('Sanitation Data'!I133)),NA())</f>
        <v>#N/A</v>
      </c>
      <c r="AX139" s="96" t="e">
        <f ca="true">+IF(AND(ISNUMBER(OFFSET('Sanitation Data'!$I$11,0,10*ROW('Sanitation Data'!I133))),'Data Summary'!DM139="Yes"),OFFSET('Sanitation Data'!$I$11,0,10*ROW('Sanitation Data'!I133)),NA())</f>
        <v>#N/A</v>
      </c>
      <c r="AY139" s="96" t="e">
        <f ca="true">+IF(AND(ISNUMBER(OFFSET('Sanitation Data'!$I$12,0,10*ROW('Sanitation Data'!I133))),'Data Summary'!DN139="Yes"),OFFSET('Sanitation Data'!$I$12,0,10*ROW('Sanitation Data'!I133)),NA())</f>
        <v>#N/A</v>
      </c>
      <c r="AZ139" s="97" t="e">
        <f ca="true">+IF(AND(ISNUMBER(OFFSET('Hygiene Data'!$D$5,0,10*ROW('Hygiene Data'!D133))),'Data Summary'!DO139="Yes"),OFFSET('Hygiene Data'!$D$5,0,10*ROW('Hygiene Data'!D133)),NA())</f>
        <v>#N/A</v>
      </c>
      <c r="BA139" s="97" t="e">
        <f ca="true">+IF(AND(ISNUMBER(OFFSET('Hygiene Data'!$D$7,0,10*ROW('Hygiene Data'!D133))),'Data Summary'!DP139="Yes"),OFFSET('Hygiene Data'!$D$7,0,10*ROW('Hygiene Data'!D133)),NA())</f>
        <v>#N/A</v>
      </c>
      <c r="BB139" s="97" t="e">
        <f ca="true">+IF(AND(ISNUMBER(OFFSET('Hygiene Data'!$D$9,0,10*ROW('Hygiene Data'!D133))),'Data Summary'!DQ139="Yes"),OFFSET('Hygiene Data'!$D$9,0,10*ROW('Hygiene Data'!D133)),NA())</f>
        <v>#N/A</v>
      </c>
      <c r="BC139" s="97" t="e">
        <f ca="true">+IF(AND(ISNUMBER(OFFSET('Hygiene Data'!$E$5,0,10*ROW('Hygiene Data'!E133))),'Data Summary'!DR139="Yes"),OFFSET('Hygiene Data'!$E$5,0,10*ROW('Hygiene Data'!E133)),NA())</f>
        <v>#N/A</v>
      </c>
      <c r="BD139" s="97" t="e">
        <f ca="true">+IF(AND(ISNUMBER(OFFSET('Hygiene Data'!$E$7,0,10*ROW('Hygiene Data'!E133))),'Data Summary'!DS139="Yes"),OFFSET('Hygiene Data'!$E$7,0,10*ROW('Hygiene Data'!E133)),NA())</f>
        <v>#N/A</v>
      </c>
      <c r="BE139" s="97" t="e">
        <f ca="true">+IF(AND(ISNUMBER(OFFSET('Hygiene Data'!$E$9,0,10*ROW('Hygiene Data'!E133))),'Data Summary'!DT139="Yes"),OFFSET('Hygiene Data'!$E$9,0,10*ROW('Hygiene Data'!E133)),NA())</f>
        <v>#N/A</v>
      </c>
      <c r="BF139" s="97" t="e">
        <f ca="true">+IF(AND(ISNUMBER(OFFSET('Hygiene Data'!$F$5,0,10*ROW('Hygiene Data'!F133))),'Data Summary'!DU139="Yes"),OFFSET('Hygiene Data'!$F$5,0,10*ROW('Hygiene Data'!F133)),NA())</f>
        <v>#N/A</v>
      </c>
      <c r="BG139" s="97" t="e">
        <f ca="true">+IF(AND(ISNUMBER(OFFSET('Hygiene Data'!$F$7,0,10*ROW('Hygiene Data'!F133))),'Data Summary'!DV139="Yes"),OFFSET('Hygiene Data'!$F$7,0,10*ROW('Hygiene Data'!F133)),NA())</f>
        <v>#N/A</v>
      </c>
      <c r="BH139" s="97" t="e">
        <f ca="true">+IF(AND(ISNUMBER(OFFSET('Hygiene Data'!$F$9,0,10*ROW('Hygiene Data'!F133))),'Data Summary'!DW139="Yes"),OFFSET('Hygiene Data'!$F$9,0,10*ROW('Hygiene Data'!F133)),NA())</f>
        <v>#N/A</v>
      </c>
      <c r="BI139" s="97" t="e">
        <f ca="true">+IF(AND(ISNUMBER(OFFSET('Hygiene Data'!$G$5,0,10*ROW('Hygiene Data'!G133))),'Data Summary'!DX139="Yes"),OFFSET('Hygiene Data'!$G$5,0,10*ROW('Hygiene Data'!G133)),NA())</f>
        <v>#N/A</v>
      </c>
      <c r="BJ139" s="97" t="e">
        <f ca="true">+IF(AND(ISNUMBER(OFFSET('Hygiene Data'!$G$7,0,10*ROW('Hygiene Data'!G133))),'Data Summary'!DY139="Yes"),OFFSET('Hygiene Data'!$G$7,0,10*ROW('Hygiene Data'!G133)),NA())</f>
        <v>#N/A</v>
      </c>
      <c r="BK139" s="97" t="e">
        <f ca="true">+IF(AND(ISNUMBER(OFFSET('Hygiene Data'!$G$9,0,10*ROW('Hygiene Data'!G133))),'Data Summary'!DZ139="Yes"),OFFSET('Hygiene Data'!$G$9,0,10*ROW('Hygiene Data'!G133)),NA())</f>
        <v>#N/A</v>
      </c>
      <c r="BL139" s="97" t="e">
        <f ca="true">+IF(AND(ISNUMBER(OFFSET('Hygiene Data'!$H$5,0,10*ROW('Hygiene Data'!H133))),'Data Summary'!EA139="Yes"),OFFSET('Hygiene Data'!$H$5,0,10*ROW('Hygiene Data'!H133)),NA())</f>
        <v>#N/A</v>
      </c>
      <c r="BM139" s="97" t="e">
        <f ca="true">+IF(AND(ISNUMBER(OFFSET('Hygiene Data'!$H$7,0,10*ROW('Hygiene Data'!H133))),'Data Summary'!EB139="Yes"),OFFSET('Hygiene Data'!$H$7,0,10*ROW('Hygiene Data'!H133)),NA())</f>
        <v>#N/A</v>
      </c>
      <c r="BN139" s="97" t="e">
        <f ca="true">+IF(AND(ISNUMBER(OFFSET('Hygiene Data'!$H$9,0,10*ROW('Hygiene Data'!H133))),'Data Summary'!EC139="Yes"),OFFSET('Hygiene Data'!$H$9,0,10*ROW('Hygiene Data'!H133)),NA())</f>
        <v>#N/A</v>
      </c>
      <c r="BO139" s="97" t="e">
        <f ca="true">+IF(AND(ISNUMBER(OFFSET('Hygiene Data'!$I$5,0,10*ROW('Hygiene Data'!I133))),'Data Summary'!ED139="Yes"),OFFSET('Hygiene Data'!$I$5,0,10*ROW('Hygiene Data'!I133)),NA())</f>
        <v>#N/A</v>
      </c>
      <c r="BP139" s="97" t="e">
        <f ca="true">+IF(AND(ISNUMBER(OFFSET('Hygiene Data'!$I$7,0,10*ROW('Hygiene Data'!I133))),'Data Summary'!EE139="Yes"),OFFSET('Hygiene Data'!$I$7,0,10*ROW('Hygiene Data'!I133)),NA())</f>
        <v>#N/A</v>
      </c>
      <c r="BQ139" s="97"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6" t="str">
        <f ca="true">+IF(ISTEXT('Data Summary'!B140),'Data Summary'!B140,"")</f>
        <v/>
      </c>
      <c r="C140" s="330" t="e">
        <f ca="true">+VALUE('Data Summary'!C140)</f>
        <v>#VALUE!</v>
      </c>
      <c r="D140" s="95" t="e">
        <f ca="true">+IF(AND(ISNUMBER(OFFSET('Water Data'!$D$4,0,10*ROW('Water Data'!D134))),'Data Summary'!BS140="Yes"),100-OFFSET('Water Data'!$D$4,0,10*ROW('Water Data'!D134)),NA())</f>
        <v>#N/A</v>
      </c>
      <c r="E140" s="95" t="e">
        <f ca="true">+IF(AND(ISNUMBER(OFFSET('Water Data'!$D$6,0,10*ROW('Water Data'!D134))),'Data Summary'!BT140="Yes"),OFFSET('Water Data'!$D$6,0,10*ROW('Water Data'!D134)),NA())</f>
        <v>#N/A</v>
      </c>
      <c r="F140" s="95" t="e">
        <f ca="true">+IF(AND(ISNUMBER(OFFSET('Water Data'!$D$9,0,10*ROW('Water Data'!D134))),'Data Summary'!BU140="Yes"),OFFSET('Water Data'!$D$9,0,10*ROW('Water Data'!D134)),NA())</f>
        <v>#N/A</v>
      </c>
      <c r="G140" s="95" t="e">
        <f ca="true">+IF(AND(ISNUMBER(OFFSET('Water Data'!$E$4,0,10*ROW('Water Data'!E134))),'Data Summary'!BV140="Yes"),100-OFFSET('Water Data'!$E$4,0,10*ROW('Water Data'!E134)),NA())</f>
        <v>#N/A</v>
      </c>
      <c r="H140" s="95" t="e">
        <f ca="true">+IF(AND(ISNUMBER(OFFSET('Water Data'!$E$6,0,10*ROW('Water Data'!E134))),'Data Summary'!BW140="Yes"),OFFSET('Water Data'!$E$6,0,10*ROW('Water Data'!E134)),NA())</f>
        <v>#N/A</v>
      </c>
      <c r="I140" s="95" t="e">
        <f ca="true">+IF(AND(ISNUMBER(OFFSET('Water Data'!$E$9,0,10*ROW('Water Data'!E134))),'Data Summary'!BX140="Yes"),OFFSET('Water Data'!$E$9,0,10*ROW('Water Data'!E134)),NA())</f>
        <v>#N/A</v>
      </c>
      <c r="J140" s="95" t="e">
        <f ca="true">+IF(AND(ISNUMBER(OFFSET('Water Data'!$F$4,0,10*ROW('Water Data'!F134))),'Data Summary'!BY140="Yes"),100-OFFSET('Water Data'!$F$4,0,10*ROW('Water Data'!F134)),NA())</f>
        <v>#N/A</v>
      </c>
      <c r="K140" s="95" t="e">
        <f ca="true">+IF(AND(ISNUMBER(OFFSET('Water Data'!$F$6,0,10*ROW('Water Data'!F134))),'Data Summary'!BZ140="Yes"),OFFSET('Water Data'!$F$6,0,10*ROW('Water Data'!F134)),NA())</f>
        <v>#N/A</v>
      </c>
      <c r="L140" s="95" t="e">
        <f ca="true">+IF(AND(ISNUMBER(OFFSET('Water Data'!$F$9,0,10*ROW('Water Data'!F134))),'Data Summary'!CA140="Yes"),OFFSET('Water Data'!$F$9,0,10*ROW('Water Data'!F134)),NA())</f>
        <v>#N/A</v>
      </c>
      <c r="M140" s="95" t="e">
        <f ca="true">+IF(AND(ISNUMBER(OFFSET('Water Data'!$G$4,0,10*ROW('Water Data'!G134))),'Data Summary'!CB140="Yes"),100-OFFSET('Water Data'!$G$4,0,10*ROW('Water Data'!G134)),NA())</f>
        <v>#N/A</v>
      </c>
      <c r="N140" s="95" t="e">
        <f ca="true">+IF(AND(ISNUMBER(OFFSET('Water Data'!$G$6,0,10*ROW('Water Data'!G134))),'Data Summary'!CC140="Yes"),OFFSET('Water Data'!$G$6,0,10*ROW('Water Data'!G134)),NA())</f>
        <v>#N/A</v>
      </c>
      <c r="O140" s="95" t="e">
        <f ca="true">+IF(AND(ISNUMBER(OFFSET('Water Data'!$G$9,0,10*ROW('Water Data'!G134))),'Data Summary'!CD140="Yes"),OFFSET('Water Data'!$G$9,0,10*ROW('Water Data'!G134)),NA())</f>
        <v>#N/A</v>
      </c>
      <c r="P140" s="95" t="e">
        <f ca="true">+IF(AND(ISNUMBER(OFFSET('Water Data'!$H$4,0,10*ROW('Water Data'!H134))),'Data Summary'!CE140="Yes"),100-OFFSET('Water Data'!$H$4,0,10*ROW('Water Data'!H134)),NA())</f>
        <v>#N/A</v>
      </c>
      <c r="Q140" s="95" t="e">
        <f ca="true">+IF(AND(ISNUMBER(OFFSET('Water Data'!$H$6,0,10*ROW('Water Data'!H134))),'Data Summary'!CF140="Yes"),OFFSET('Water Data'!$H$6,0,10*ROW('Water Data'!H134)),NA())</f>
        <v>#N/A</v>
      </c>
      <c r="R140" s="95" t="e">
        <f ca="true">+IF(AND(ISNUMBER(OFFSET('Water Data'!$H$9,0,10*ROW('Water Data'!H134))),'Data Summary'!CG140="Yes"),OFFSET('Water Data'!$H$9,0,10*ROW('Water Data'!H134)),NA())</f>
        <v>#N/A</v>
      </c>
      <c r="S140" s="95" t="e">
        <f ca="true">+IF(AND(ISNUMBER(OFFSET('Water Data'!$I$4,0,10*ROW('Water Data'!I134))),'Data Summary'!CH140="Yes"),100-OFFSET('Water Data'!$I$4,0,10*ROW('Water Data'!I134)),NA())</f>
        <v>#N/A</v>
      </c>
      <c r="T140" s="95" t="e">
        <f ca="true">+IF(AND(ISNUMBER(OFFSET('Water Data'!$I$6,0,10*ROW('Water Data'!I134))),'Data Summary'!CI140="Yes"),OFFSET('Water Data'!$I$6,0,10*ROW('Water Data'!I134)),NA())</f>
        <v>#N/A</v>
      </c>
      <c r="U140" s="95" t="e">
        <f ca="true">+IF(AND(ISNUMBER(OFFSET('Water Data'!$I$9,0,10*ROW('Water Data'!I134))),'Data Summary'!CJ140="Yes"),OFFSET('Water Data'!$I$9,0,10*ROW('Water Data'!I134)),NA())</f>
        <v>#N/A</v>
      </c>
      <c r="V140" s="96" t="e">
        <f ca="true">+IF(AND(ISNUMBER(OFFSET('Sanitation Data'!$D$4,0,10*ROW('Sanitation Data'!D134))),'Data Summary'!CK140="Yes"),100-OFFSET('Sanitation Data'!$D$4,0,10*ROW('Sanitation Data'!D134)),NA())</f>
        <v>#N/A</v>
      </c>
      <c r="W140" s="96" t="e">
        <f ca="true">+IF(AND(ISNUMBER(OFFSET('Sanitation Data'!$D$6,0,10*ROW('Sanitation Data'!D134))),'Data Summary'!CL140="Yes"),OFFSET('Sanitation Data'!$D$6,0,10*ROW('Sanitation Data'!D134)),NA())</f>
        <v>#N/A</v>
      </c>
      <c r="X140" s="96" t="e">
        <f ca="true">+IF(AND(ISNUMBER(OFFSET('Sanitation Data'!$D$10,0,10*ROW('Sanitation Data'!D134))),'Data Summary'!CM140="Yes"),OFFSET('Sanitation Data'!$D$10,0,10*ROW('Sanitation Data'!D134)),NA())</f>
        <v>#N/A</v>
      </c>
      <c r="Y140" s="96" t="e">
        <f ca="true">+IF(AND(ISNUMBER(OFFSET('Sanitation Data'!$D$11,0,10*ROW('Sanitation Data'!D134))),'Data Summary'!CN140="Yes"),OFFSET('Sanitation Data'!$D$11,0,10*ROW('Sanitation Data'!D134)),NA())</f>
        <v>#N/A</v>
      </c>
      <c r="Z140" s="96" t="e">
        <f ca="true">+IF(AND(ISNUMBER(OFFSET('Sanitation Data'!$D$12,0,10*ROW('Sanitation Data'!D134))),'Data Summary'!CO140="Yes"),OFFSET('Sanitation Data'!$D$12,0,10*ROW('Sanitation Data'!D134)),NA())</f>
        <v>#N/A</v>
      </c>
      <c r="AA140" s="96" t="e">
        <f ca="true">+IF(AND(ISNUMBER(OFFSET('Sanitation Data'!$E$4,0,10*ROW('Sanitation Data'!E134))),'Data Summary'!CP140="Yes"),100-OFFSET('Sanitation Data'!$E$4,0,10*ROW('Sanitation Data'!E134)),NA())</f>
        <v>#N/A</v>
      </c>
      <c r="AB140" s="96" t="e">
        <f ca="true">+IF(AND(ISNUMBER(OFFSET('Sanitation Data'!$E$6,0,10*ROW('Sanitation Data'!E134))),'Data Summary'!CQ140="Yes"),OFFSET('Sanitation Data'!$E$6,0,10*ROW('Sanitation Data'!E134)),NA())</f>
        <v>#N/A</v>
      </c>
      <c r="AC140" s="96" t="e">
        <f ca="true">+IF(AND(ISNUMBER(OFFSET('Sanitation Data'!$E$10,0,10*ROW('Sanitation Data'!E134))),'Data Summary'!CR140="Yes"),OFFSET('Sanitation Data'!$E$10,0,10*ROW('Sanitation Data'!E134)),NA())</f>
        <v>#N/A</v>
      </c>
      <c r="AD140" s="96" t="e">
        <f ca="true">+IF(AND(ISNUMBER(OFFSET('Sanitation Data'!$E$11,0,10*ROW('Sanitation Data'!E134))),'Data Summary'!CS140="Yes"),OFFSET('Sanitation Data'!$E$11,0,10*ROW('Sanitation Data'!E134)),NA())</f>
        <v>#N/A</v>
      </c>
      <c r="AE140" s="96" t="e">
        <f ca="true">+IF(AND(ISNUMBER(OFFSET('Sanitation Data'!$E$12,0,10*ROW('Sanitation Data'!E134))),'Data Summary'!CT140="Yes"),OFFSET('Sanitation Data'!$E$12,0,10*ROW('Sanitation Data'!E134)),NA())</f>
        <v>#N/A</v>
      </c>
      <c r="AF140" s="96" t="e">
        <f ca="true">+IF(AND(ISNUMBER(OFFSET('Sanitation Data'!$F$4,0,10*ROW('Sanitation Data'!F134))),'Data Summary'!CU140="Yes"),100-OFFSET('Sanitation Data'!$F$4,0,10*ROW('Sanitation Data'!F134)),NA())</f>
        <v>#N/A</v>
      </c>
      <c r="AG140" s="96" t="e">
        <f ca="true">+IF(AND(ISNUMBER(OFFSET('Sanitation Data'!$F$6,0,10*ROW('Sanitation Data'!F134))),'Data Summary'!CV140="Yes"),OFFSET('Sanitation Data'!$F$6,0,10*ROW('Sanitation Data'!F134)),NA())</f>
        <v>#N/A</v>
      </c>
      <c r="AH140" s="96" t="e">
        <f ca="true">+IF(AND(ISNUMBER(OFFSET('Sanitation Data'!$F$10,0,10*ROW('Sanitation Data'!F134))),'Data Summary'!CW140="Yes"),OFFSET('Sanitation Data'!$F$10,0,10*ROW('Sanitation Data'!F134)),NA())</f>
        <v>#N/A</v>
      </c>
      <c r="AI140" s="96" t="e">
        <f ca="true">+IF(AND(ISNUMBER(OFFSET('Sanitation Data'!$F$11,0,10*ROW('Sanitation Data'!F134))),'Data Summary'!CX140="Yes"),OFFSET('Sanitation Data'!$F$11,0,10*ROW('Sanitation Data'!F134)),NA())</f>
        <v>#N/A</v>
      </c>
      <c r="AJ140" s="96" t="e">
        <f ca="true">+IF(AND(ISNUMBER(OFFSET('Sanitation Data'!$F$12,0,10*ROW('Sanitation Data'!F134))),'Data Summary'!CY140="Yes"),OFFSET('Sanitation Data'!$F$12,0,10*ROW('Sanitation Data'!F134)),NA())</f>
        <v>#N/A</v>
      </c>
      <c r="AK140" s="96" t="e">
        <f ca="true">+IF(AND(ISNUMBER(OFFSET('Sanitation Data'!$G$4,0,10*ROW('Sanitation Data'!G134))),'Data Summary'!CZ140="Yes"),100-OFFSET('Sanitation Data'!$G$4,0,10*ROW('Sanitation Data'!G134)),NA())</f>
        <v>#N/A</v>
      </c>
      <c r="AL140" s="96" t="e">
        <f ca="true">+IF(AND(ISNUMBER(OFFSET('Sanitation Data'!$G$6,0,10*ROW('Sanitation Data'!G134))),'Data Summary'!DA140="Yes"),OFFSET('Sanitation Data'!$G$6,0,10*ROW('Sanitation Data'!G134)),NA())</f>
        <v>#N/A</v>
      </c>
      <c r="AM140" s="96" t="e">
        <f ca="true">+IF(AND(ISNUMBER(OFFSET('Sanitation Data'!$G$10,0,10*ROW('Sanitation Data'!G134))),'Data Summary'!DB140="Yes"),OFFSET('Sanitation Data'!$G$10,0,10*ROW('Sanitation Data'!G134)),NA())</f>
        <v>#N/A</v>
      </c>
      <c r="AN140" s="96" t="e">
        <f ca="true">+IF(AND(ISNUMBER(OFFSET('Sanitation Data'!$G$11,0,10*ROW('Sanitation Data'!G134))),'Data Summary'!DC140="Yes"),OFFSET('Sanitation Data'!$G$11,0,10*ROW('Sanitation Data'!G134)),NA())</f>
        <v>#N/A</v>
      </c>
      <c r="AO140" s="96" t="e">
        <f ca="true">+IF(AND(ISNUMBER(OFFSET('Sanitation Data'!$G$12,0,10*ROW('Sanitation Data'!G134))),'Data Summary'!DD140="Yes"),OFFSET('Sanitation Data'!$G$12,0,10*ROW('Sanitation Data'!G134)),NA())</f>
        <v>#N/A</v>
      </c>
      <c r="AP140" s="96" t="e">
        <f ca="true">+IF(AND(ISNUMBER(OFFSET('Sanitation Data'!$H$4,0,10*ROW('Sanitation Data'!H134))),'Data Summary'!DE140="Yes"),100-OFFSET('Sanitation Data'!$H$4,0,10*ROW('Sanitation Data'!H134)),NA())</f>
        <v>#N/A</v>
      </c>
      <c r="AQ140" s="96" t="e">
        <f ca="true">+IF(AND(ISNUMBER(OFFSET('Sanitation Data'!$H$6,0,10*ROW('Sanitation Data'!H134))),'Data Summary'!DF140="Yes"),OFFSET('Sanitation Data'!$H$6,0,10*ROW('Sanitation Data'!H134)),NA())</f>
        <v>#N/A</v>
      </c>
      <c r="AR140" s="96" t="e">
        <f ca="true">+IF(AND(ISNUMBER(OFFSET('Sanitation Data'!$H$10,0,10*ROW('Sanitation Data'!H134))),'Data Summary'!DG140="Yes"),OFFSET('Sanitation Data'!$H$10,0,10*ROW('Sanitation Data'!H134)),NA())</f>
        <v>#N/A</v>
      </c>
      <c r="AS140" s="96" t="e">
        <f ca="true">+IF(AND(ISNUMBER(OFFSET('Sanitation Data'!$H$11,0,10*ROW('Sanitation Data'!H134))),'Data Summary'!DH140="Yes"),OFFSET('Sanitation Data'!$H$11,0,10*ROW('Sanitation Data'!H134)),NA())</f>
        <v>#N/A</v>
      </c>
      <c r="AT140" s="96" t="e">
        <f ca="true">+IF(AND(ISNUMBER(OFFSET('Sanitation Data'!$H$12,0,10*ROW('Sanitation Data'!H134))),'Data Summary'!DI140="Yes"),OFFSET('Sanitation Data'!$H$12,0,10*ROW('Sanitation Data'!H134)),NA())</f>
        <v>#N/A</v>
      </c>
      <c r="AU140" s="96" t="e">
        <f ca="true">+IF(AND(ISNUMBER(OFFSET('Sanitation Data'!$I$4,0,10*ROW('Sanitation Data'!I134))),'Data Summary'!DJ140="Yes"),100-OFFSET('Sanitation Data'!$I$4,0,10*ROW('Sanitation Data'!I134)),NA())</f>
        <v>#N/A</v>
      </c>
      <c r="AV140" s="96" t="e">
        <f ca="true">+IF(AND(ISNUMBER(OFFSET('Sanitation Data'!$I$6,0,10*ROW('Sanitation Data'!I134))),'Data Summary'!DK140="Yes"),OFFSET('Sanitation Data'!$I$6,0,10*ROW('Sanitation Data'!I134)),NA())</f>
        <v>#N/A</v>
      </c>
      <c r="AW140" s="96" t="e">
        <f ca="true">+IF(AND(ISNUMBER(OFFSET('Sanitation Data'!$I$10,0,10*ROW('Sanitation Data'!I134))),'Data Summary'!DL140="Yes"),OFFSET('Sanitation Data'!$I$10,0,10*ROW('Sanitation Data'!I134)),NA())</f>
        <v>#N/A</v>
      </c>
      <c r="AX140" s="96" t="e">
        <f ca="true">+IF(AND(ISNUMBER(OFFSET('Sanitation Data'!$I$11,0,10*ROW('Sanitation Data'!I134))),'Data Summary'!DM140="Yes"),OFFSET('Sanitation Data'!$I$11,0,10*ROW('Sanitation Data'!I134)),NA())</f>
        <v>#N/A</v>
      </c>
      <c r="AY140" s="96" t="e">
        <f ca="true">+IF(AND(ISNUMBER(OFFSET('Sanitation Data'!$I$12,0,10*ROW('Sanitation Data'!I134))),'Data Summary'!DN140="Yes"),OFFSET('Sanitation Data'!$I$12,0,10*ROW('Sanitation Data'!I134)),NA())</f>
        <v>#N/A</v>
      </c>
      <c r="AZ140" s="97" t="e">
        <f ca="true">+IF(AND(ISNUMBER(OFFSET('Hygiene Data'!$D$5,0,10*ROW('Hygiene Data'!D134))),'Data Summary'!DO140="Yes"),OFFSET('Hygiene Data'!$D$5,0,10*ROW('Hygiene Data'!D134)),NA())</f>
        <v>#N/A</v>
      </c>
      <c r="BA140" s="97" t="e">
        <f ca="true">+IF(AND(ISNUMBER(OFFSET('Hygiene Data'!$D$7,0,10*ROW('Hygiene Data'!D134))),'Data Summary'!DP140="Yes"),OFFSET('Hygiene Data'!$D$7,0,10*ROW('Hygiene Data'!D134)),NA())</f>
        <v>#N/A</v>
      </c>
      <c r="BB140" s="97" t="e">
        <f ca="true">+IF(AND(ISNUMBER(OFFSET('Hygiene Data'!$D$9,0,10*ROW('Hygiene Data'!D134))),'Data Summary'!DQ140="Yes"),OFFSET('Hygiene Data'!$D$9,0,10*ROW('Hygiene Data'!D134)),NA())</f>
        <v>#N/A</v>
      </c>
      <c r="BC140" s="97" t="e">
        <f ca="true">+IF(AND(ISNUMBER(OFFSET('Hygiene Data'!$E$5,0,10*ROW('Hygiene Data'!E134))),'Data Summary'!DR140="Yes"),OFFSET('Hygiene Data'!$E$5,0,10*ROW('Hygiene Data'!E134)),NA())</f>
        <v>#N/A</v>
      </c>
      <c r="BD140" s="97" t="e">
        <f ca="true">+IF(AND(ISNUMBER(OFFSET('Hygiene Data'!$E$7,0,10*ROW('Hygiene Data'!E134))),'Data Summary'!DS140="Yes"),OFFSET('Hygiene Data'!$E$7,0,10*ROW('Hygiene Data'!E134)),NA())</f>
        <v>#N/A</v>
      </c>
      <c r="BE140" s="97" t="e">
        <f ca="true">+IF(AND(ISNUMBER(OFFSET('Hygiene Data'!$E$9,0,10*ROW('Hygiene Data'!E134))),'Data Summary'!DT140="Yes"),OFFSET('Hygiene Data'!$E$9,0,10*ROW('Hygiene Data'!E134)),NA())</f>
        <v>#N/A</v>
      </c>
      <c r="BF140" s="97" t="e">
        <f ca="true">+IF(AND(ISNUMBER(OFFSET('Hygiene Data'!$F$5,0,10*ROW('Hygiene Data'!F134))),'Data Summary'!DU140="Yes"),OFFSET('Hygiene Data'!$F$5,0,10*ROW('Hygiene Data'!F134)),NA())</f>
        <v>#N/A</v>
      </c>
      <c r="BG140" s="97" t="e">
        <f ca="true">+IF(AND(ISNUMBER(OFFSET('Hygiene Data'!$F$7,0,10*ROW('Hygiene Data'!F134))),'Data Summary'!DV140="Yes"),OFFSET('Hygiene Data'!$F$7,0,10*ROW('Hygiene Data'!F134)),NA())</f>
        <v>#N/A</v>
      </c>
      <c r="BH140" s="97" t="e">
        <f ca="true">+IF(AND(ISNUMBER(OFFSET('Hygiene Data'!$F$9,0,10*ROW('Hygiene Data'!F134))),'Data Summary'!DW140="Yes"),OFFSET('Hygiene Data'!$F$9,0,10*ROW('Hygiene Data'!F134)),NA())</f>
        <v>#N/A</v>
      </c>
      <c r="BI140" s="97" t="e">
        <f ca="true">+IF(AND(ISNUMBER(OFFSET('Hygiene Data'!$G$5,0,10*ROW('Hygiene Data'!G134))),'Data Summary'!DX140="Yes"),OFFSET('Hygiene Data'!$G$5,0,10*ROW('Hygiene Data'!G134)),NA())</f>
        <v>#N/A</v>
      </c>
      <c r="BJ140" s="97" t="e">
        <f ca="true">+IF(AND(ISNUMBER(OFFSET('Hygiene Data'!$G$7,0,10*ROW('Hygiene Data'!G134))),'Data Summary'!DY140="Yes"),OFFSET('Hygiene Data'!$G$7,0,10*ROW('Hygiene Data'!G134)),NA())</f>
        <v>#N/A</v>
      </c>
      <c r="BK140" s="97" t="e">
        <f ca="true">+IF(AND(ISNUMBER(OFFSET('Hygiene Data'!$G$9,0,10*ROW('Hygiene Data'!G134))),'Data Summary'!DZ140="Yes"),OFFSET('Hygiene Data'!$G$9,0,10*ROW('Hygiene Data'!G134)),NA())</f>
        <v>#N/A</v>
      </c>
      <c r="BL140" s="97" t="e">
        <f ca="true">+IF(AND(ISNUMBER(OFFSET('Hygiene Data'!$H$5,0,10*ROW('Hygiene Data'!H134))),'Data Summary'!EA140="Yes"),OFFSET('Hygiene Data'!$H$5,0,10*ROW('Hygiene Data'!H134)),NA())</f>
        <v>#N/A</v>
      </c>
      <c r="BM140" s="97" t="e">
        <f ca="true">+IF(AND(ISNUMBER(OFFSET('Hygiene Data'!$H$7,0,10*ROW('Hygiene Data'!H134))),'Data Summary'!EB140="Yes"),OFFSET('Hygiene Data'!$H$7,0,10*ROW('Hygiene Data'!H134)),NA())</f>
        <v>#N/A</v>
      </c>
      <c r="BN140" s="97" t="e">
        <f ca="true">+IF(AND(ISNUMBER(OFFSET('Hygiene Data'!$H$9,0,10*ROW('Hygiene Data'!H134))),'Data Summary'!EC140="Yes"),OFFSET('Hygiene Data'!$H$9,0,10*ROW('Hygiene Data'!H134)),NA())</f>
        <v>#N/A</v>
      </c>
      <c r="BO140" s="97" t="e">
        <f ca="true">+IF(AND(ISNUMBER(OFFSET('Hygiene Data'!$I$5,0,10*ROW('Hygiene Data'!I134))),'Data Summary'!ED140="Yes"),OFFSET('Hygiene Data'!$I$5,0,10*ROW('Hygiene Data'!I134)),NA())</f>
        <v>#N/A</v>
      </c>
      <c r="BP140" s="97" t="e">
        <f ca="true">+IF(AND(ISNUMBER(OFFSET('Hygiene Data'!$I$7,0,10*ROW('Hygiene Data'!I134))),'Data Summary'!EE140="Yes"),OFFSET('Hygiene Data'!$I$7,0,10*ROW('Hygiene Data'!I134)),NA())</f>
        <v>#N/A</v>
      </c>
      <c r="BQ140" s="97"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6" t="str">
        <f ca="true">+IF(ISTEXT('Data Summary'!B141),'Data Summary'!B141,"")</f>
        <v/>
      </c>
      <c r="C141" s="330" t="e">
        <f ca="true">+VALUE('Data Summary'!C141)</f>
        <v>#VALUE!</v>
      </c>
      <c r="D141" s="95" t="e">
        <f ca="true">+IF(AND(ISNUMBER(OFFSET('Water Data'!$D$4,0,10*ROW('Water Data'!D135))),'Data Summary'!BS141="Yes"),100-OFFSET('Water Data'!$D$4,0,10*ROW('Water Data'!D135)),NA())</f>
        <v>#N/A</v>
      </c>
      <c r="E141" s="95" t="e">
        <f ca="true">+IF(AND(ISNUMBER(OFFSET('Water Data'!$D$6,0,10*ROW('Water Data'!D135))),'Data Summary'!BT141="Yes"),OFFSET('Water Data'!$D$6,0,10*ROW('Water Data'!D135)),NA())</f>
        <v>#N/A</v>
      </c>
      <c r="F141" s="95" t="e">
        <f ca="true">+IF(AND(ISNUMBER(OFFSET('Water Data'!$D$9,0,10*ROW('Water Data'!D135))),'Data Summary'!BU141="Yes"),OFFSET('Water Data'!$D$9,0,10*ROW('Water Data'!D135)),NA())</f>
        <v>#N/A</v>
      </c>
      <c r="G141" s="95" t="e">
        <f ca="true">+IF(AND(ISNUMBER(OFFSET('Water Data'!$E$4,0,10*ROW('Water Data'!E135))),'Data Summary'!BV141="Yes"),100-OFFSET('Water Data'!$E$4,0,10*ROW('Water Data'!E135)),NA())</f>
        <v>#N/A</v>
      </c>
      <c r="H141" s="95" t="e">
        <f ca="true">+IF(AND(ISNUMBER(OFFSET('Water Data'!$E$6,0,10*ROW('Water Data'!E135))),'Data Summary'!BW141="Yes"),OFFSET('Water Data'!$E$6,0,10*ROW('Water Data'!E135)),NA())</f>
        <v>#N/A</v>
      </c>
      <c r="I141" s="95" t="e">
        <f ca="true">+IF(AND(ISNUMBER(OFFSET('Water Data'!$E$9,0,10*ROW('Water Data'!E135))),'Data Summary'!BX141="Yes"),OFFSET('Water Data'!$E$9,0,10*ROW('Water Data'!E135)),NA())</f>
        <v>#N/A</v>
      </c>
      <c r="J141" s="95" t="e">
        <f ca="true">+IF(AND(ISNUMBER(OFFSET('Water Data'!$F$4,0,10*ROW('Water Data'!F135))),'Data Summary'!BY141="Yes"),100-OFFSET('Water Data'!$F$4,0,10*ROW('Water Data'!F135)),NA())</f>
        <v>#N/A</v>
      </c>
      <c r="K141" s="95" t="e">
        <f ca="true">+IF(AND(ISNUMBER(OFFSET('Water Data'!$F$6,0,10*ROW('Water Data'!F135))),'Data Summary'!BZ141="Yes"),OFFSET('Water Data'!$F$6,0,10*ROW('Water Data'!F135)),NA())</f>
        <v>#N/A</v>
      </c>
      <c r="L141" s="95" t="e">
        <f ca="true">+IF(AND(ISNUMBER(OFFSET('Water Data'!$F$9,0,10*ROW('Water Data'!F135))),'Data Summary'!CA141="Yes"),OFFSET('Water Data'!$F$9,0,10*ROW('Water Data'!F135)),NA())</f>
        <v>#N/A</v>
      </c>
      <c r="M141" s="95" t="e">
        <f ca="true">+IF(AND(ISNUMBER(OFFSET('Water Data'!$G$4,0,10*ROW('Water Data'!G135))),'Data Summary'!CB141="Yes"),100-OFFSET('Water Data'!$G$4,0,10*ROW('Water Data'!G135)),NA())</f>
        <v>#N/A</v>
      </c>
      <c r="N141" s="95" t="e">
        <f ca="true">+IF(AND(ISNUMBER(OFFSET('Water Data'!$G$6,0,10*ROW('Water Data'!G135))),'Data Summary'!CC141="Yes"),OFFSET('Water Data'!$G$6,0,10*ROW('Water Data'!G135)),NA())</f>
        <v>#N/A</v>
      </c>
      <c r="O141" s="95" t="e">
        <f ca="true">+IF(AND(ISNUMBER(OFFSET('Water Data'!$G$9,0,10*ROW('Water Data'!G135))),'Data Summary'!CD141="Yes"),OFFSET('Water Data'!$G$9,0,10*ROW('Water Data'!G135)),NA())</f>
        <v>#N/A</v>
      </c>
      <c r="P141" s="95" t="e">
        <f ca="true">+IF(AND(ISNUMBER(OFFSET('Water Data'!$H$4,0,10*ROW('Water Data'!H135))),'Data Summary'!CE141="Yes"),100-OFFSET('Water Data'!$H$4,0,10*ROW('Water Data'!H135)),NA())</f>
        <v>#N/A</v>
      </c>
      <c r="Q141" s="95" t="e">
        <f ca="true">+IF(AND(ISNUMBER(OFFSET('Water Data'!$H$6,0,10*ROW('Water Data'!H135))),'Data Summary'!CF141="Yes"),OFFSET('Water Data'!$H$6,0,10*ROW('Water Data'!H135)),NA())</f>
        <v>#N/A</v>
      </c>
      <c r="R141" s="95" t="e">
        <f ca="true">+IF(AND(ISNUMBER(OFFSET('Water Data'!$H$9,0,10*ROW('Water Data'!H135))),'Data Summary'!CG141="Yes"),OFFSET('Water Data'!$H$9,0,10*ROW('Water Data'!H135)),NA())</f>
        <v>#N/A</v>
      </c>
      <c r="S141" s="95" t="e">
        <f ca="true">+IF(AND(ISNUMBER(OFFSET('Water Data'!$I$4,0,10*ROW('Water Data'!I135))),'Data Summary'!CH141="Yes"),100-OFFSET('Water Data'!$I$4,0,10*ROW('Water Data'!I135)),NA())</f>
        <v>#N/A</v>
      </c>
      <c r="T141" s="95" t="e">
        <f ca="true">+IF(AND(ISNUMBER(OFFSET('Water Data'!$I$6,0,10*ROW('Water Data'!I135))),'Data Summary'!CI141="Yes"),OFFSET('Water Data'!$I$6,0,10*ROW('Water Data'!I135)),NA())</f>
        <v>#N/A</v>
      </c>
      <c r="U141" s="95" t="e">
        <f ca="true">+IF(AND(ISNUMBER(OFFSET('Water Data'!$I$9,0,10*ROW('Water Data'!I135))),'Data Summary'!CJ141="Yes"),OFFSET('Water Data'!$I$9,0,10*ROW('Water Data'!I135)),NA())</f>
        <v>#N/A</v>
      </c>
      <c r="V141" s="96" t="e">
        <f ca="true">+IF(AND(ISNUMBER(OFFSET('Sanitation Data'!$D$4,0,10*ROW('Sanitation Data'!D135))),'Data Summary'!CK141="Yes"),100-OFFSET('Sanitation Data'!$D$4,0,10*ROW('Sanitation Data'!D135)),NA())</f>
        <v>#N/A</v>
      </c>
      <c r="W141" s="96" t="e">
        <f ca="true">+IF(AND(ISNUMBER(OFFSET('Sanitation Data'!$D$6,0,10*ROW('Sanitation Data'!D135))),'Data Summary'!CL141="Yes"),OFFSET('Sanitation Data'!$D$6,0,10*ROW('Sanitation Data'!D135)),NA())</f>
        <v>#N/A</v>
      </c>
      <c r="X141" s="96" t="e">
        <f ca="true">+IF(AND(ISNUMBER(OFFSET('Sanitation Data'!$D$10,0,10*ROW('Sanitation Data'!D135))),'Data Summary'!CM141="Yes"),OFFSET('Sanitation Data'!$D$10,0,10*ROW('Sanitation Data'!D135)),NA())</f>
        <v>#N/A</v>
      </c>
      <c r="Y141" s="96" t="e">
        <f ca="true">+IF(AND(ISNUMBER(OFFSET('Sanitation Data'!$D$11,0,10*ROW('Sanitation Data'!D135))),'Data Summary'!CN141="Yes"),OFFSET('Sanitation Data'!$D$11,0,10*ROW('Sanitation Data'!D135)),NA())</f>
        <v>#N/A</v>
      </c>
      <c r="Z141" s="96" t="e">
        <f ca="true">+IF(AND(ISNUMBER(OFFSET('Sanitation Data'!$D$12,0,10*ROW('Sanitation Data'!D135))),'Data Summary'!CO141="Yes"),OFFSET('Sanitation Data'!$D$12,0,10*ROW('Sanitation Data'!D135)),NA())</f>
        <v>#N/A</v>
      </c>
      <c r="AA141" s="96" t="e">
        <f ca="true">+IF(AND(ISNUMBER(OFFSET('Sanitation Data'!$E$4,0,10*ROW('Sanitation Data'!E135))),'Data Summary'!CP141="Yes"),100-OFFSET('Sanitation Data'!$E$4,0,10*ROW('Sanitation Data'!E135)),NA())</f>
        <v>#N/A</v>
      </c>
      <c r="AB141" s="96" t="e">
        <f ca="true">+IF(AND(ISNUMBER(OFFSET('Sanitation Data'!$E$6,0,10*ROW('Sanitation Data'!E135))),'Data Summary'!CQ141="Yes"),OFFSET('Sanitation Data'!$E$6,0,10*ROW('Sanitation Data'!E135)),NA())</f>
        <v>#N/A</v>
      </c>
      <c r="AC141" s="96" t="e">
        <f ca="true">+IF(AND(ISNUMBER(OFFSET('Sanitation Data'!$E$10,0,10*ROW('Sanitation Data'!E135))),'Data Summary'!CR141="Yes"),OFFSET('Sanitation Data'!$E$10,0,10*ROW('Sanitation Data'!E135)),NA())</f>
        <v>#N/A</v>
      </c>
      <c r="AD141" s="96" t="e">
        <f ca="true">+IF(AND(ISNUMBER(OFFSET('Sanitation Data'!$E$11,0,10*ROW('Sanitation Data'!E135))),'Data Summary'!CS141="Yes"),OFFSET('Sanitation Data'!$E$11,0,10*ROW('Sanitation Data'!E135)),NA())</f>
        <v>#N/A</v>
      </c>
      <c r="AE141" s="96" t="e">
        <f ca="true">+IF(AND(ISNUMBER(OFFSET('Sanitation Data'!$E$12,0,10*ROW('Sanitation Data'!E135))),'Data Summary'!CT141="Yes"),OFFSET('Sanitation Data'!$E$12,0,10*ROW('Sanitation Data'!E135)),NA())</f>
        <v>#N/A</v>
      </c>
      <c r="AF141" s="96" t="e">
        <f ca="true">+IF(AND(ISNUMBER(OFFSET('Sanitation Data'!$F$4,0,10*ROW('Sanitation Data'!F135))),'Data Summary'!CU141="Yes"),100-OFFSET('Sanitation Data'!$F$4,0,10*ROW('Sanitation Data'!F135)),NA())</f>
        <v>#N/A</v>
      </c>
      <c r="AG141" s="96" t="e">
        <f ca="true">+IF(AND(ISNUMBER(OFFSET('Sanitation Data'!$F$6,0,10*ROW('Sanitation Data'!F135))),'Data Summary'!CV141="Yes"),OFFSET('Sanitation Data'!$F$6,0,10*ROW('Sanitation Data'!F135)),NA())</f>
        <v>#N/A</v>
      </c>
      <c r="AH141" s="96" t="e">
        <f ca="true">+IF(AND(ISNUMBER(OFFSET('Sanitation Data'!$F$10,0,10*ROW('Sanitation Data'!F135))),'Data Summary'!CW141="Yes"),OFFSET('Sanitation Data'!$F$10,0,10*ROW('Sanitation Data'!F135)),NA())</f>
        <v>#N/A</v>
      </c>
      <c r="AI141" s="96" t="e">
        <f ca="true">+IF(AND(ISNUMBER(OFFSET('Sanitation Data'!$F$11,0,10*ROW('Sanitation Data'!F135))),'Data Summary'!CX141="Yes"),OFFSET('Sanitation Data'!$F$11,0,10*ROW('Sanitation Data'!F135)),NA())</f>
        <v>#N/A</v>
      </c>
      <c r="AJ141" s="96" t="e">
        <f ca="true">+IF(AND(ISNUMBER(OFFSET('Sanitation Data'!$F$12,0,10*ROW('Sanitation Data'!F135))),'Data Summary'!CY141="Yes"),OFFSET('Sanitation Data'!$F$12,0,10*ROW('Sanitation Data'!F135)),NA())</f>
        <v>#N/A</v>
      </c>
      <c r="AK141" s="96" t="e">
        <f ca="true">+IF(AND(ISNUMBER(OFFSET('Sanitation Data'!$G$4,0,10*ROW('Sanitation Data'!G135))),'Data Summary'!CZ141="Yes"),100-OFFSET('Sanitation Data'!$G$4,0,10*ROW('Sanitation Data'!G135)),NA())</f>
        <v>#N/A</v>
      </c>
      <c r="AL141" s="96" t="e">
        <f ca="true">+IF(AND(ISNUMBER(OFFSET('Sanitation Data'!$G$6,0,10*ROW('Sanitation Data'!G135))),'Data Summary'!DA141="Yes"),OFFSET('Sanitation Data'!$G$6,0,10*ROW('Sanitation Data'!G135)),NA())</f>
        <v>#N/A</v>
      </c>
      <c r="AM141" s="96" t="e">
        <f ca="true">+IF(AND(ISNUMBER(OFFSET('Sanitation Data'!$G$10,0,10*ROW('Sanitation Data'!G135))),'Data Summary'!DB141="Yes"),OFFSET('Sanitation Data'!$G$10,0,10*ROW('Sanitation Data'!G135)),NA())</f>
        <v>#N/A</v>
      </c>
      <c r="AN141" s="96" t="e">
        <f ca="true">+IF(AND(ISNUMBER(OFFSET('Sanitation Data'!$G$11,0,10*ROW('Sanitation Data'!G135))),'Data Summary'!DC141="Yes"),OFFSET('Sanitation Data'!$G$11,0,10*ROW('Sanitation Data'!G135)),NA())</f>
        <v>#N/A</v>
      </c>
      <c r="AO141" s="96" t="e">
        <f ca="true">+IF(AND(ISNUMBER(OFFSET('Sanitation Data'!$G$12,0,10*ROW('Sanitation Data'!G135))),'Data Summary'!DD141="Yes"),OFFSET('Sanitation Data'!$G$12,0,10*ROW('Sanitation Data'!G135)),NA())</f>
        <v>#N/A</v>
      </c>
      <c r="AP141" s="96" t="e">
        <f ca="true">+IF(AND(ISNUMBER(OFFSET('Sanitation Data'!$H$4,0,10*ROW('Sanitation Data'!H135))),'Data Summary'!DE141="Yes"),100-OFFSET('Sanitation Data'!$H$4,0,10*ROW('Sanitation Data'!H135)),NA())</f>
        <v>#N/A</v>
      </c>
      <c r="AQ141" s="96" t="e">
        <f ca="true">+IF(AND(ISNUMBER(OFFSET('Sanitation Data'!$H$6,0,10*ROW('Sanitation Data'!H135))),'Data Summary'!DF141="Yes"),OFFSET('Sanitation Data'!$H$6,0,10*ROW('Sanitation Data'!H135)),NA())</f>
        <v>#N/A</v>
      </c>
      <c r="AR141" s="96" t="e">
        <f ca="true">+IF(AND(ISNUMBER(OFFSET('Sanitation Data'!$H$10,0,10*ROW('Sanitation Data'!H135))),'Data Summary'!DG141="Yes"),OFFSET('Sanitation Data'!$H$10,0,10*ROW('Sanitation Data'!H135)),NA())</f>
        <v>#N/A</v>
      </c>
      <c r="AS141" s="96" t="e">
        <f ca="true">+IF(AND(ISNUMBER(OFFSET('Sanitation Data'!$H$11,0,10*ROW('Sanitation Data'!H135))),'Data Summary'!DH141="Yes"),OFFSET('Sanitation Data'!$H$11,0,10*ROW('Sanitation Data'!H135)),NA())</f>
        <v>#N/A</v>
      </c>
      <c r="AT141" s="96" t="e">
        <f ca="true">+IF(AND(ISNUMBER(OFFSET('Sanitation Data'!$H$12,0,10*ROW('Sanitation Data'!H135))),'Data Summary'!DI141="Yes"),OFFSET('Sanitation Data'!$H$12,0,10*ROW('Sanitation Data'!H135)),NA())</f>
        <v>#N/A</v>
      </c>
      <c r="AU141" s="96" t="e">
        <f ca="true">+IF(AND(ISNUMBER(OFFSET('Sanitation Data'!$I$4,0,10*ROW('Sanitation Data'!I135))),'Data Summary'!DJ141="Yes"),100-OFFSET('Sanitation Data'!$I$4,0,10*ROW('Sanitation Data'!I135)),NA())</f>
        <v>#N/A</v>
      </c>
      <c r="AV141" s="96" t="e">
        <f ca="true">+IF(AND(ISNUMBER(OFFSET('Sanitation Data'!$I$6,0,10*ROW('Sanitation Data'!I135))),'Data Summary'!DK141="Yes"),OFFSET('Sanitation Data'!$I$6,0,10*ROW('Sanitation Data'!I135)),NA())</f>
        <v>#N/A</v>
      </c>
      <c r="AW141" s="96" t="e">
        <f ca="true">+IF(AND(ISNUMBER(OFFSET('Sanitation Data'!$I$10,0,10*ROW('Sanitation Data'!I135))),'Data Summary'!DL141="Yes"),OFFSET('Sanitation Data'!$I$10,0,10*ROW('Sanitation Data'!I135)),NA())</f>
        <v>#N/A</v>
      </c>
      <c r="AX141" s="96" t="e">
        <f ca="true">+IF(AND(ISNUMBER(OFFSET('Sanitation Data'!$I$11,0,10*ROW('Sanitation Data'!I135))),'Data Summary'!DM141="Yes"),OFFSET('Sanitation Data'!$I$11,0,10*ROW('Sanitation Data'!I135)),NA())</f>
        <v>#N/A</v>
      </c>
      <c r="AY141" s="96" t="e">
        <f ca="true">+IF(AND(ISNUMBER(OFFSET('Sanitation Data'!$I$12,0,10*ROW('Sanitation Data'!I135))),'Data Summary'!DN141="Yes"),OFFSET('Sanitation Data'!$I$12,0,10*ROW('Sanitation Data'!I135)),NA())</f>
        <v>#N/A</v>
      </c>
      <c r="AZ141" s="97" t="e">
        <f ca="true">+IF(AND(ISNUMBER(OFFSET('Hygiene Data'!$D$5,0,10*ROW('Hygiene Data'!D135))),'Data Summary'!DO141="Yes"),OFFSET('Hygiene Data'!$D$5,0,10*ROW('Hygiene Data'!D135)),NA())</f>
        <v>#N/A</v>
      </c>
      <c r="BA141" s="97" t="e">
        <f ca="true">+IF(AND(ISNUMBER(OFFSET('Hygiene Data'!$D$7,0,10*ROW('Hygiene Data'!D135))),'Data Summary'!DP141="Yes"),OFFSET('Hygiene Data'!$D$7,0,10*ROW('Hygiene Data'!D135)),NA())</f>
        <v>#N/A</v>
      </c>
      <c r="BB141" s="97" t="e">
        <f ca="true">+IF(AND(ISNUMBER(OFFSET('Hygiene Data'!$D$9,0,10*ROW('Hygiene Data'!D135))),'Data Summary'!DQ141="Yes"),OFFSET('Hygiene Data'!$D$9,0,10*ROW('Hygiene Data'!D135)),NA())</f>
        <v>#N/A</v>
      </c>
      <c r="BC141" s="97" t="e">
        <f ca="true">+IF(AND(ISNUMBER(OFFSET('Hygiene Data'!$E$5,0,10*ROW('Hygiene Data'!E135))),'Data Summary'!DR141="Yes"),OFFSET('Hygiene Data'!$E$5,0,10*ROW('Hygiene Data'!E135)),NA())</f>
        <v>#N/A</v>
      </c>
      <c r="BD141" s="97" t="e">
        <f ca="true">+IF(AND(ISNUMBER(OFFSET('Hygiene Data'!$E$7,0,10*ROW('Hygiene Data'!E135))),'Data Summary'!DS141="Yes"),OFFSET('Hygiene Data'!$E$7,0,10*ROW('Hygiene Data'!E135)),NA())</f>
        <v>#N/A</v>
      </c>
      <c r="BE141" s="97" t="e">
        <f ca="true">+IF(AND(ISNUMBER(OFFSET('Hygiene Data'!$E$9,0,10*ROW('Hygiene Data'!E135))),'Data Summary'!DT141="Yes"),OFFSET('Hygiene Data'!$E$9,0,10*ROW('Hygiene Data'!E135)),NA())</f>
        <v>#N/A</v>
      </c>
      <c r="BF141" s="97" t="e">
        <f ca="true">+IF(AND(ISNUMBER(OFFSET('Hygiene Data'!$F$5,0,10*ROW('Hygiene Data'!F135))),'Data Summary'!DU141="Yes"),OFFSET('Hygiene Data'!$F$5,0,10*ROW('Hygiene Data'!F135)),NA())</f>
        <v>#N/A</v>
      </c>
      <c r="BG141" s="97" t="e">
        <f ca="true">+IF(AND(ISNUMBER(OFFSET('Hygiene Data'!$F$7,0,10*ROW('Hygiene Data'!F135))),'Data Summary'!DV141="Yes"),OFFSET('Hygiene Data'!$F$7,0,10*ROW('Hygiene Data'!F135)),NA())</f>
        <v>#N/A</v>
      </c>
      <c r="BH141" s="97" t="e">
        <f ca="true">+IF(AND(ISNUMBER(OFFSET('Hygiene Data'!$F$9,0,10*ROW('Hygiene Data'!F135))),'Data Summary'!DW141="Yes"),OFFSET('Hygiene Data'!$F$9,0,10*ROW('Hygiene Data'!F135)),NA())</f>
        <v>#N/A</v>
      </c>
      <c r="BI141" s="97" t="e">
        <f ca="true">+IF(AND(ISNUMBER(OFFSET('Hygiene Data'!$G$5,0,10*ROW('Hygiene Data'!G135))),'Data Summary'!DX141="Yes"),OFFSET('Hygiene Data'!$G$5,0,10*ROW('Hygiene Data'!G135)),NA())</f>
        <v>#N/A</v>
      </c>
      <c r="BJ141" s="97" t="e">
        <f ca="true">+IF(AND(ISNUMBER(OFFSET('Hygiene Data'!$G$7,0,10*ROW('Hygiene Data'!G135))),'Data Summary'!DY141="Yes"),OFFSET('Hygiene Data'!$G$7,0,10*ROW('Hygiene Data'!G135)),NA())</f>
        <v>#N/A</v>
      </c>
      <c r="BK141" s="97" t="e">
        <f ca="true">+IF(AND(ISNUMBER(OFFSET('Hygiene Data'!$G$9,0,10*ROW('Hygiene Data'!G135))),'Data Summary'!DZ141="Yes"),OFFSET('Hygiene Data'!$G$9,0,10*ROW('Hygiene Data'!G135)),NA())</f>
        <v>#N/A</v>
      </c>
      <c r="BL141" s="97" t="e">
        <f ca="true">+IF(AND(ISNUMBER(OFFSET('Hygiene Data'!$H$5,0,10*ROW('Hygiene Data'!H135))),'Data Summary'!EA141="Yes"),OFFSET('Hygiene Data'!$H$5,0,10*ROW('Hygiene Data'!H135)),NA())</f>
        <v>#N/A</v>
      </c>
      <c r="BM141" s="97" t="e">
        <f ca="true">+IF(AND(ISNUMBER(OFFSET('Hygiene Data'!$H$7,0,10*ROW('Hygiene Data'!H135))),'Data Summary'!EB141="Yes"),OFFSET('Hygiene Data'!$H$7,0,10*ROW('Hygiene Data'!H135)),NA())</f>
        <v>#N/A</v>
      </c>
      <c r="BN141" s="97" t="e">
        <f ca="true">+IF(AND(ISNUMBER(OFFSET('Hygiene Data'!$H$9,0,10*ROW('Hygiene Data'!H135))),'Data Summary'!EC141="Yes"),OFFSET('Hygiene Data'!$H$9,0,10*ROW('Hygiene Data'!H135)),NA())</f>
        <v>#N/A</v>
      </c>
      <c r="BO141" s="97" t="e">
        <f ca="true">+IF(AND(ISNUMBER(OFFSET('Hygiene Data'!$I$5,0,10*ROW('Hygiene Data'!I135))),'Data Summary'!ED141="Yes"),OFFSET('Hygiene Data'!$I$5,0,10*ROW('Hygiene Data'!I135)),NA())</f>
        <v>#N/A</v>
      </c>
      <c r="BP141" s="97" t="e">
        <f ca="true">+IF(AND(ISNUMBER(OFFSET('Hygiene Data'!$I$7,0,10*ROW('Hygiene Data'!I135))),'Data Summary'!EE141="Yes"),OFFSET('Hygiene Data'!$I$7,0,10*ROW('Hygiene Data'!I135)),NA())</f>
        <v>#N/A</v>
      </c>
      <c r="BQ141" s="97"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6" t="str">
        <f ca="true">+IF(ISTEXT('Data Summary'!B142),'Data Summary'!B142,"")</f>
        <v/>
      </c>
      <c r="C142" s="330" t="e">
        <f ca="true">+VALUE('Data Summary'!C142)</f>
        <v>#VALUE!</v>
      </c>
      <c r="D142" s="95" t="e">
        <f ca="true">+IF(AND(ISNUMBER(OFFSET('Water Data'!$D$4,0,10*ROW('Water Data'!D136))),'Data Summary'!BS142="Yes"),100-OFFSET('Water Data'!$D$4,0,10*ROW('Water Data'!D136)),NA())</f>
        <v>#N/A</v>
      </c>
      <c r="E142" s="95" t="e">
        <f ca="true">+IF(AND(ISNUMBER(OFFSET('Water Data'!$D$6,0,10*ROW('Water Data'!D136))),'Data Summary'!BT142="Yes"),OFFSET('Water Data'!$D$6,0,10*ROW('Water Data'!D136)),NA())</f>
        <v>#N/A</v>
      </c>
      <c r="F142" s="95" t="e">
        <f ca="true">+IF(AND(ISNUMBER(OFFSET('Water Data'!$D$9,0,10*ROW('Water Data'!D136))),'Data Summary'!BU142="Yes"),OFFSET('Water Data'!$D$9,0,10*ROW('Water Data'!D136)),NA())</f>
        <v>#N/A</v>
      </c>
      <c r="G142" s="95" t="e">
        <f ca="true">+IF(AND(ISNUMBER(OFFSET('Water Data'!$E$4,0,10*ROW('Water Data'!E136))),'Data Summary'!BV142="Yes"),100-OFFSET('Water Data'!$E$4,0,10*ROW('Water Data'!E136)),NA())</f>
        <v>#N/A</v>
      </c>
      <c r="H142" s="95" t="e">
        <f ca="true">+IF(AND(ISNUMBER(OFFSET('Water Data'!$E$6,0,10*ROW('Water Data'!E136))),'Data Summary'!BW142="Yes"),OFFSET('Water Data'!$E$6,0,10*ROW('Water Data'!E136)),NA())</f>
        <v>#N/A</v>
      </c>
      <c r="I142" s="95" t="e">
        <f ca="true">+IF(AND(ISNUMBER(OFFSET('Water Data'!$E$9,0,10*ROW('Water Data'!E136))),'Data Summary'!BX142="Yes"),OFFSET('Water Data'!$E$9,0,10*ROW('Water Data'!E136)),NA())</f>
        <v>#N/A</v>
      </c>
      <c r="J142" s="95" t="e">
        <f ca="true">+IF(AND(ISNUMBER(OFFSET('Water Data'!$F$4,0,10*ROW('Water Data'!F136))),'Data Summary'!BY142="Yes"),100-OFFSET('Water Data'!$F$4,0,10*ROW('Water Data'!F136)),NA())</f>
        <v>#N/A</v>
      </c>
      <c r="K142" s="95" t="e">
        <f ca="true">+IF(AND(ISNUMBER(OFFSET('Water Data'!$F$6,0,10*ROW('Water Data'!F136))),'Data Summary'!BZ142="Yes"),OFFSET('Water Data'!$F$6,0,10*ROW('Water Data'!F136)),NA())</f>
        <v>#N/A</v>
      </c>
      <c r="L142" s="95" t="e">
        <f ca="true">+IF(AND(ISNUMBER(OFFSET('Water Data'!$F$9,0,10*ROW('Water Data'!F136))),'Data Summary'!CA142="Yes"),OFFSET('Water Data'!$F$9,0,10*ROW('Water Data'!F136)),NA())</f>
        <v>#N/A</v>
      </c>
      <c r="M142" s="95" t="e">
        <f ca="true">+IF(AND(ISNUMBER(OFFSET('Water Data'!$G$4,0,10*ROW('Water Data'!G136))),'Data Summary'!CB142="Yes"),100-OFFSET('Water Data'!$G$4,0,10*ROW('Water Data'!G136)),NA())</f>
        <v>#N/A</v>
      </c>
      <c r="N142" s="95" t="e">
        <f ca="true">+IF(AND(ISNUMBER(OFFSET('Water Data'!$G$6,0,10*ROW('Water Data'!G136))),'Data Summary'!CC142="Yes"),OFFSET('Water Data'!$G$6,0,10*ROW('Water Data'!G136)),NA())</f>
        <v>#N/A</v>
      </c>
      <c r="O142" s="95" t="e">
        <f ca="true">+IF(AND(ISNUMBER(OFFSET('Water Data'!$G$9,0,10*ROW('Water Data'!G136))),'Data Summary'!CD142="Yes"),OFFSET('Water Data'!$G$9,0,10*ROW('Water Data'!G136)),NA())</f>
        <v>#N/A</v>
      </c>
      <c r="P142" s="95" t="e">
        <f ca="true">+IF(AND(ISNUMBER(OFFSET('Water Data'!$H$4,0,10*ROW('Water Data'!H136))),'Data Summary'!CE142="Yes"),100-OFFSET('Water Data'!$H$4,0,10*ROW('Water Data'!H136)),NA())</f>
        <v>#N/A</v>
      </c>
      <c r="Q142" s="95" t="e">
        <f ca="true">+IF(AND(ISNUMBER(OFFSET('Water Data'!$H$6,0,10*ROW('Water Data'!H136))),'Data Summary'!CF142="Yes"),OFFSET('Water Data'!$H$6,0,10*ROW('Water Data'!H136)),NA())</f>
        <v>#N/A</v>
      </c>
      <c r="R142" s="95" t="e">
        <f ca="true">+IF(AND(ISNUMBER(OFFSET('Water Data'!$H$9,0,10*ROW('Water Data'!H136))),'Data Summary'!CG142="Yes"),OFFSET('Water Data'!$H$9,0,10*ROW('Water Data'!H136)),NA())</f>
        <v>#N/A</v>
      </c>
      <c r="S142" s="95" t="e">
        <f ca="true">+IF(AND(ISNUMBER(OFFSET('Water Data'!$I$4,0,10*ROW('Water Data'!I136))),'Data Summary'!CH142="Yes"),100-OFFSET('Water Data'!$I$4,0,10*ROW('Water Data'!I136)),NA())</f>
        <v>#N/A</v>
      </c>
      <c r="T142" s="95" t="e">
        <f ca="true">+IF(AND(ISNUMBER(OFFSET('Water Data'!$I$6,0,10*ROW('Water Data'!I136))),'Data Summary'!CI142="Yes"),OFFSET('Water Data'!$I$6,0,10*ROW('Water Data'!I136)),NA())</f>
        <v>#N/A</v>
      </c>
      <c r="U142" s="95" t="e">
        <f ca="true">+IF(AND(ISNUMBER(OFFSET('Water Data'!$I$9,0,10*ROW('Water Data'!I136))),'Data Summary'!CJ142="Yes"),OFFSET('Water Data'!$I$9,0,10*ROW('Water Data'!I136)),NA())</f>
        <v>#N/A</v>
      </c>
      <c r="V142" s="96" t="e">
        <f ca="true">+IF(AND(ISNUMBER(OFFSET('Sanitation Data'!$D$4,0,10*ROW('Sanitation Data'!D136))),'Data Summary'!CK142="Yes"),100-OFFSET('Sanitation Data'!$D$4,0,10*ROW('Sanitation Data'!D136)),NA())</f>
        <v>#N/A</v>
      </c>
      <c r="W142" s="96" t="e">
        <f ca="true">+IF(AND(ISNUMBER(OFFSET('Sanitation Data'!$D$6,0,10*ROW('Sanitation Data'!D136))),'Data Summary'!CL142="Yes"),OFFSET('Sanitation Data'!$D$6,0,10*ROW('Sanitation Data'!D136)),NA())</f>
        <v>#N/A</v>
      </c>
      <c r="X142" s="96" t="e">
        <f ca="true">+IF(AND(ISNUMBER(OFFSET('Sanitation Data'!$D$10,0,10*ROW('Sanitation Data'!D136))),'Data Summary'!CM142="Yes"),OFFSET('Sanitation Data'!$D$10,0,10*ROW('Sanitation Data'!D136)),NA())</f>
        <v>#N/A</v>
      </c>
      <c r="Y142" s="96" t="e">
        <f ca="true">+IF(AND(ISNUMBER(OFFSET('Sanitation Data'!$D$11,0,10*ROW('Sanitation Data'!D136))),'Data Summary'!CN142="Yes"),OFFSET('Sanitation Data'!$D$11,0,10*ROW('Sanitation Data'!D136)),NA())</f>
        <v>#N/A</v>
      </c>
      <c r="Z142" s="96" t="e">
        <f ca="true">+IF(AND(ISNUMBER(OFFSET('Sanitation Data'!$D$12,0,10*ROW('Sanitation Data'!D136))),'Data Summary'!CO142="Yes"),OFFSET('Sanitation Data'!$D$12,0,10*ROW('Sanitation Data'!D136)),NA())</f>
        <v>#N/A</v>
      </c>
      <c r="AA142" s="96" t="e">
        <f ca="true">+IF(AND(ISNUMBER(OFFSET('Sanitation Data'!$E$4,0,10*ROW('Sanitation Data'!E136))),'Data Summary'!CP142="Yes"),100-OFFSET('Sanitation Data'!$E$4,0,10*ROW('Sanitation Data'!E136)),NA())</f>
        <v>#N/A</v>
      </c>
      <c r="AB142" s="96" t="e">
        <f ca="true">+IF(AND(ISNUMBER(OFFSET('Sanitation Data'!$E$6,0,10*ROW('Sanitation Data'!E136))),'Data Summary'!CQ142="Yes"),OFFSET('Sanitation Data'!$E$6,0,10*ROW('Sanitation Data'!E136)),NA())</f>
        <v>#N/A</v>
      </c>
      <c r="AC142" s="96" t="e">
        <f ca="true">+IF(AND(ISNUMBER(OFFSET('Sanitation Data'!$E$10,0,10*ROW('Sanitation Data'!E136))),'Data Summary'!CR142="Yes"),OFFSET('Sanitation Data'!$E$10,0,10*ROW('Sanitation Data'!E136)),NA())</f>
        <v>#N/A</v>
      </c>
      <c r="AD142" s="96" t="e">
        <f ca="true">+IF(AND(ISNUMBER(OFFSET('Sanitation Data'!$E$11,0,10*ROW('Sanitation Data'!E136))),'Data Summary'!CS142="Yes"),OFFSET('Sanitation Data'!$E$11,0,10*ROW('Sanitation Data'!E136)),NA())</f>
        <v>#N/A</v>
      </c>
      <c r="AE142" s="96" t="e">
        <f ca="true">+IF(AND(ISNUMBER(OFFSET('Sanitation Data'!$E$12,0,10*ROW('Sanitation Data'!E136))),'Data Summary'!CT142="Yes"),OFFSET('Sanitation Data'!$E$12,0,10*ROW('Sanitation Data'!E136)),NA())</f>
        <v>#N/A</v>
      </c>
      <c r="AF142" s="96" t="e">
        <f ca="true">+IF(AND(ISNUMBER(OFFSET('Sanitation Data'!$F$4,0,10*ROW('Sanitation Data'!F136))),'Data Summary'!CU142="Yes"),100-OFFSET('Sanitation Data'!$F$4,0,10*ROW('Sanitation Data'!F136)),NA())</f>
        <v>#N/A</v>
      </c>
      <c r="AG142" s="96" t="e">
        <f ca="true">+IF(AND(ISNUMBER(OFFSET('Sanitation Data'!$F$6,0,10*ROW('Sanitation Data'!F136))),'Data Summary'!CV142="Yes"),OFFSET('Sanitation Data'!$F$6,0,10*ROW('Sanitation Data'!F136)),NA())</f>
        <v>#N/A</v>
      </c>
      <c r="AH142" s="96" t="e">
        <f ca="true">+IF(AND(ISNUMBER(OFFSET('Sanitation Data'!$F$10,0,10*ROW('Sanitation Data'!F136))),'Data Summary'!CW142="Yes"),OFFSET('Sanitation Data'!$F$10,0,10*ROW('Sanitation Data'!F136)),NA())</f>
        <v>#N/A</v>
      </c>
      <c r="AI142" s="96" t="e">
        <f ca="true">+IF(AND(ISNUMBER(OFFSET('Sanitation Data'!$F$11,0,10*ROW('Sanitation Data'!F136))),'Data Summary'!CX142="Yes"),OFFSET('Sanitation Data'!$F$11,0,10*ROW('Sanitation Data'!F136)),NA())</f>
        <v>#N/A</v>
      </c>
      <c r="AJ142" s="96" t="e">
        <f ca="true">+IF(AND(ISNUMBER(OFFSET('Sanitation Data'!$F$12,0,10*ROW('Sanitation Data'!F136))),'Data Summary'!CY142="Yes"),OFFSET('Sanitation Data'!$F$12,0,10*ROW('Sanitation Data'!F136)),NA())</f>
        <v>#N/A</v>
      </c>
      <c r="AK142" s="96" t="e">
        <f ca="true">+IF(AND(ISNUMBER(OFFSET('Sanitation Data'!$G$4,0,10*ROW('Sanitation Data'!G136))),'Data Summary'!CZ142="Yes"),100-OFFSET('Sanitation Data'!$G$4,0,10*ROW('Sanitation Data'!G136)),NA())</f>
        <v>#N/A</v>
      </c>
      <c r="AL142" s="96" t="e">
        <f ca="true">+IF(AND(ISNUMBER(OFFSET('Sanitation Data'!$G$6,0,10*ROW('Sanitation Data'!G136))),'Data Summary'!DA142="Yes"),OFFSET('Sanitation Data'!$G$6,0,10*ROW('Sanitation Data'!G136)),NA())</f>
        <v>#N/A</v>
      </c>
      <c r="AM142" s="96" t="e">
        <f ca="true">+IF(AND(ISNUMBER(OFFSET('Sanitation Data'!$G$10,0,10*ROW('Sanitation Data'!G136))),'Data Summary'!DB142="Yes"),OFFSET('Sanitation Data'!$G$10,0,10*ROW('Sanitation Data'!G136)),NA())</f>
        <v>#N/A</v>
      </c>
      <c r="AN142" s="96" t="e">
        <f ca="true">+IF(AND(ISNUMBER(OFFSET('Sanitation Data'!$G$11,0,10*ROW('Sanitation Data'!G136))),'Data Summary'!DC142="Yes"),OFFSET('Sanitation Data'!$G$11,0,10*ROW('Sanitation Data'!G136)),NA())</f>
        <v>#N/A</v>
      </c>
      <c r="AO142" s="96" t="e">
        <f ca="true">+IF(AND(ISNUMBER(OFFSET('Sanitation Data'!$G$12,0,10*ROW('Sanitation Data'!G136))),'Data Summary'!DD142="Yes"),OFFSET('Sanitation Data'!$G$12,0,10*ROW('Sanitation Data'!G136)),NA())</f>
        <v>#N/A</v>
      </c>
      <c r="AP142" s="96" t="e">
        <f ca="true">+IF(AND(ISNUMBER(OFFSET('Sanitation Data'!$H$4,0,10*ROW('Sanitation Data'!H136))),'Data Summary'!DE142="Yes"),100-OFFSET('Sanitation Data'!$H$4,0,10*ROW('Sanitation Data'!H136)),NA())</f>
        <v>#N/A</v>
      </c>
      <c r="AQ142" s="96" t="e">
        <f ca="true">+IF(AND(ISNUMBER(OFFSET('Sanitation Data'!$H$6,0,10*ROW('Sanitation Data'!H136))),'Data Summary'!DF142="Yes"),OFFSET('Sanitation Data'!$H$6,0,10*ROW('Sanitation Data'!H136)),NA())</f>
        <v>#N/A</v>
      </c>
      <c r="AR142" s="96" t="e">
        <f ca="true">+IF(AND(ISNUMBER(OFFSET('Sanitation Data'!$H$10,0,10*ROW('Sanitation Data'!H136))),'Data Summary'!DG142="Yes"),OFFSET('Sanitation Data'!$H$10,0,10*ROW('Sanitation Data'!H136)),NA())</f>
        <v>#N/A</v>
      </c>
      <c r="AS142" s="96" t="e">
        <f ca="true">+IF(AND(ISNUMBER(OFFSET('Sanitation Data'!$H$11,0,10*ROW('Sanitation Data'!H136))),'Data Summary'!DH142="Yes"),OFFSET('Sanitation Data'!$H$11,0,10*ROW('Sanitation Data'!H136)),NA())</f>
        <v>#N/A</v>
      </c>
      <c r="AT142" s="96" t="e">
        <f ca="true">+IF(AND(ISNUMBER(OFFSET('Sanitation Data'!$H$12,0,10*ROW('Sanitation Data'!H136))),'Data Summary'!DI142="Yes"),OFFSET('Sanitation Data'!$H$12,0,10*ROW('Sanitation Data'!H136)),NA())</f>
        <v>#N/A</v>
      </c>
      <c r="AU142" s="96" t="e">
        <f ca="true">+IF(AND(ISNUMBER(OFFSET('Sanitation Data'!$I$4,0,10*ROW('Sanitation Data'!I136))),'Data Summary'!DJ142="Yes"),100-OFFSET('Sanitation Data'!$I$4,0,10*ROW('Sanitation Data'!I136)),NA())</f>
        <v>#N/A</v>
      </c>
      <c r="AV142" s="96" t="e">
        <f ca="true">+IF(AND(ISNUMBER(OFFSET('Sanitation Data'!$I$6,0,10*ROW('Sanitation Data'!I136))),'Data Summary'!DK142="Yes"),OFFSET('Sanitation Data'!$I$6,0,10*ROW('Sanitation Data'!I136)),NA())</f>
        <v>#N/A</v>
      </c>
      <c r="AW142" s="96" t="e">
        <f ca="true">+IF(AND(ISNUMBER(OFFSET('Sanitation Data'!$I$10,0,10*ROW('Sanitation Data'!I136))),'Data Summary'!DL142="Yes"),OFFSET('Sanitation Data'!$I$10,0,10*ROW('Sanitation Data'!I136)),NA())</f>
        <v>#N/A</v>
      </c>
      <c r="AX142" s="96" t="e">
        <f ca="true">+IF(AND(ISNUMBER(OFFSET('Sanitation Data'!$I$11,0,10*ROW('Sanitation Data'!I136))),'Data Summary'!DM142="Yes"),OFFSET('Sanitation Data'!$I$11,0,10*ROW('Sanitation Data'!I136)),NA())</f>
        <v>#N/A</v>
      </c>
      <c r="AY142" s="96" t="e">
        <f ca="true">+IF(AND(ISNUMBER(OFFSET('Sanitation Data'!$I$12,0,10*ROW('Sanitation Data'!I136))),'Data Summary'!DN142="Yes"),OFFSET('Sanitation Data'!$I$12,0,10*ROW('Sanitation Data'!I136)),NA())</f>
        <v>#N/A</v>
      </c>
      <c r="AZ142" s="97" t="e">
        <f ca="true">+IF(AND(ISNUMBER(OFFSET('Hygiene Data'!$D$5,0,10*ROW('Hygiene Data'!D136))),'Data Summary'!DO142="Yes"),OFFSET('Hygiene Data'!$D$5,0,10*ROW('Hygiene Data'!D136)),NA())</f>
        <v>#N/A</v>
      </c>
      <c r="BA142" s="97" t="e">
        <f ca="true">+IF(AND(ISNUMBER(OFFSET('Hygiene Data'!$D$7,0,10*ROW('Hygiene Data'!D136))),'Data Summary'!DP142="Yes"),OFFSET('Hygiene Data'!$D$7,0,10*ROW('Hygiene Data'!D136)),NA())</f>
        <v>#N/A</v>
      </c>
      <c r="BB142" s="97" t="e">
        <f ca="true">+IF(AND(ISNUMBER(OFFSET('Hygiene Data'!$D$9,0,10*ROW('Hygiene Data'!D136))),'Data Summary'!DQ142="Yes"),OFFSET('Hygiene Data'!$D$9,0,10*ROW('Hygiene Data'!D136)),NA())</f>
        <v>#N/A</v>
      </c>
      <c r="BC142" s="97" t="e">
        <f ca="true">+IF(AND(ISNUMBER(OFFSET('Hygiene Data'!$E$5,0,10*ROW('Hygiene Data'!E136))),'Data Summary'!DR142="Yes"),OFFSET('Hygiene Data'!$E$5,0,10*ROW('Hygiene Data'!E136)),NA())</f>
        <v>#N/A</v>
      </c>
      <c r="BD142" s="97" t="e">
        <f ca="true">+IF(AND(ISNUMBER(OFFSET('Hygiene Data'!$E$7,0,10*ROW('Hygiene Data'!E136))),'Data Summary'!DS142="Yes"),OFFSET('Hygiene Data'!$E$7,0,10*ROW('Hygiene Data'!E136)),NA())</f>
        <v>#N/A</v>
      </c>
      <c r="BE142" s="97" t="e">
        <f ca="true">+IF(AND(ISNUMBER(OFFSET('Hygiene Data'!$E$9,0,10*ROW('Hygiene Data'!E136))),'Data Summary'!DT142="Yes"),OFFSET('Hygiene Data'!$E$9,0,10*ROW('Hygiene Data'!E136)),NA())</f>
        <v>#N/A</v>
      </c>
      <c r="BF142" s="97" t="e">
        <f ca="true">+IF(AND(ISNUMBER(OFFSET('Hygiene Data'!$F$5,0,10*ROW('Hygiene Data'!F136))),'Data Summary'!DU142="Yes"),OFFSET('Hygiene Data'!$F$5,0,10*ROW('Hygiene Data'!F136)),NA())</f>
        <v>#N/A</v>
      </c>
      <c r="BG142" s="97" t="e">
        <f ca="true">+IF(AND(ISNUMBER(OFFSET('Hygiene Data'!$F$7,0,10*ROW('Hygiene Data'!F136))),'Data Summary'!DV142="Yes"),OFFSET('Hygiene Data'!$F$7,0,10*ROW('Hygiene Data'!F136)),NA())</f>
        <v>#N/A</v>
      </c>
      <c r="BH142" s="97" t="e">
        <f ca="true">+IF(AND(ISNUMBER(OFFSET('Hygiene Data'!$F$9,0,10*ROW('Hygiene Data'!F136))),'Data Summary'!DW142="Yes"),OFFSET('Hygiene Data'!$F$9,0,10*ROW('Hygiene Data'!F136)),NA())</f>
        <v>#N/A</v>
      </c>
      <c r="BI142" s="97" t="e">
        <f ca="true">+IF(AND(ISNUMBER(OFFSET('Hygiene Data'!$G$5,0,10*ROW('Hygiene Data'!G136))),'Data Summary'!DX142="Yes"),OFFSET('Hygiene Data'!$G$5,0,10*ROW('Hygiene Data'!G136)),NA())</f>
        <v>#N/A</v>
      </c>
      <c r="BJ142" s="97" t="e">
        <f ca="true">+IF(AND(ISNUMBER(OFFSET('Hygiene Data'!$G$7,0,10*ROW('Hygiene Data'!G136))),'Data Summary'!DY142="Yes"),OFFSET('Hygiene Data'!$G$7,0,10*ROW('Hygiene Data'!G136)),NA())</f>
        <v>#N/A</v>
      </c>
      <c r="BK142" s="97" t="e">
        <f ca="true">+IF(AND(ISNUMBER(OFFSET('Hygiene Data'!$G$9,0,10*ROW('Hygiene Data'!G136))),'Data Summary'!DZ142="Yes"),OFFSET('Hygiene Data'!$G$9,0,10*ROW('Hygiene Data'!G136)),NA())</f>
        <v>#N/A</v>
      </c>
      <c r="BL142" s="97" t="e">
        <f ca="true">+IF(AND(ISNUMBER(OFFSET('Hygiene Data'!$H$5,0,10*ROW('Hygiene Data'!H136))),'Data Summary'!EA142="Yes"),OFFSET('Hygiene Data'!$H$5,0,10*ROW('Hygiene Data'!H136)),NA())</f>
        <v>#N/A</v>
      </c>
      <c r="BM142" s="97" t="e">
        <f ca="true">+IF(AND(ISNUMBER(OFFSET('Hygiene Data'!$H$7,0,10*ROW('Hygiene Data'!H136))),'Data Summary'!EB142="Yes"),OFFSET('Hygiene Data'!$H$7,0,10*ROW('Hygiene Data'!H136)),NA())</f>
        <v>#N/A</v>
      </c>
      <c r="BN142" s="97" t="e">
        <f ca="true">+IF(AND(ISNUMBER(OFFSET('Hygiene Data'!$H$9,0,10*ROW('Hygiene Data'!H136))),'Data Summary'!EC142="Yes"),OFFSET('Hygiene Data'!$H$9,0,10*ROW('Hygiene Data'!H136)),NA())</f>
        <v>#N/A</v>
      </c>
      <c r="BO142" s="97" t="e">
        <f ca="true">+IF(AND(ISNUMBER(OFFSET('Hygiene Data'!$I$5,0,10*ROW('Hygiene Data'!I136))),'Data Summary'!ED142="Yes"),OFFSET('Hygiene Data'!$I$5,0,10*ROW('Hygiene Data'!I136)),NA())</f>
        <v>#N/A</v>
      </c>
      <c r="BP142" s="97" t="e">
        <f ca="true">+IF(AND(ISNUMBER(OFFSET('Hygiene Data'!$I$7,0,10*ROW('Hygiene Data'!I136))),'Data Summary'!EE142="Yes"),OFFSET('Hygiene Data'!$I$7,0,10*ROW('Hygiene Data'!I136)),NA())</f>
        <v>#N/A</v>
      </c>
      <c r="BQ142" s="97"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6" t="str">
        <f ca="true">+IF(ISTEXT('Data Summary'!B143),'Data Summary'!B143,"")</f>
        <v/>
      </c>
      <c r="C143" s="330" t="e">
        <f ca="true">+VALUE('Data Summary'!C143)</f>
        <v>#VALUE!</v>
      </c>
      <c r="D143" s="95" t="e">
        <f ca="true">+IF(AND(ISNUMBER(OFFSET('Water Data'!$D$4,0,10*ROW('Water Data'!D137))),'Data Summary'!BS143="Yes"),100-OFFSET('Water Data'!$D$4,0,10*ROW('Water Data'!D137)),NA())</f>
        <v>#N/A</v>
      </c>
      <c r="E143" s="95" t="e">
        <f ca="true">+IF(AND(ISNUMBER(OFFSET('Water Data'!$D$6,0,10*ROW('Water Data'!D137))),'Data Summary'!BT143="Yes"),OFFSET('Water Data'!$D$6,0,10*ROW('Water Data'!D137)),NA())</f>
        <v>#N/A</v>
      </c>
      <c r="F143" s="95" t="e">
        <f ca="true">+IF(AND(ISNUMBER(OFFSET('Water Data'!$D$9,0,10*ROW('Water Data'!D137))),'Data Summary'!BU143="Yes"),OFFSET('Water Data'!$D$9,0,10*ROW('Water Data'!D137)),NA())</f>
        <v>#N/A</v>
      </c>
      <c r="G143" s="95" t="e">
        <f ca="true">+IF(AND(ISNUMBER(OFFSET('Water Data'!$E$4,0,10*ROW('Water Data'!E137))),'Data Summary'!BV143="Yes"),100-OFFSET('Water Data'!$E$4,0,10*ROW('Water Data'!E137)),NA())</f>
        <v>#N/A</v>
      </c>
      <c r="H143" s="95" t="e">
        <f ca="true">+IF(AND(ISNUMBER(OFFSET('Water Data'!$E$6,0,10*ROW('Water Data'!E137))),'Data Summary'!BW143="Yes"),OFFSET('Water Data'!$E$6,0,10*ROW('Water Data'!E137)),NA())</f>
        <v>#N/A</v>
      </c>
      <c r="I143" s="95" t="e">
        <f ca="true">+IF(AND(ISNUMBER(OFFSET('Water Data'!$E$9,0,10*ROW('Water Data'!E137))),'Data Summary'!BX143="Yes"),OFFSET('Water Data'!$E$9,0,10*ROW('Water Data'!E137)),NA())</f>
        <v>#N/A</v>
      </c>
      <c r="J143" s="95" t="e">
        <f ca="true">+IF(AND(ISNUMBER(OFFSET('Water Data'!$F$4,0,10*ROW('Water Data'!F137))),'Data Summary'!BY143="Yes"),100-OFFSET('Water Data'!$F$4,0,10*ROW('Water Data'!F137)),NA())</f>
        <v>#N/A</v>
      </c>
      <c r="K143" s="95" t="e">
        <f ca="true">+IF(AND(ISNUMBER(OFFSET('Water Data'!$F$6,0,10*ROW('Water Data'!F137))),'Data Summary'!BZ143="Yes"),OFFSET('Water Data'!$F$6,0,10*ROW('Water Data'!F137)),NA())</f>
        <v>#N/A</v>
      </c>
      <c r="L143" s="95" t="e">
        <f ca="true">+IF(AND(ISNUMBER(OFFSET('Water Data'!$F$9,0,10*ROW('Water Data'!F137))),'Data Summary'!CA143="Yes"),OFFSET('Water Data'!$F$9,0,10*ROW('Water Data'!F137)),NA())</f>
        <v>#N/A</v>
      </c>
      <c r="M143" s="95" t="e">
        <f ca="true">+IF(AND(ISNUMBER(OFFSET('Water Data'!$G$4,0,10*ROW('Water Data'!G137))),'Data Summary'!CB143="Yes"),100-OFFSET('Water Data'!$G$4,0,10*ROW('Water Data'!G137)),NA())</f>
        <v>#N/A</v>
      </c>
      <c r="N143" s="95" t="e">
        <f ca="true">+IF(AND(ISNUMBER(OFFSET('Water Data'!$G$6,0,10*ROW('Water Data'!G137))),'Data Summary'!CC143="Yes"),OFFSET('Water Data'!$G$6,0,10*ROW('Water Data'!G137)),NA())</f>
        <v>#N/A</v>
      </c>
      <c r="O143" s="95" t="e">
        <f ca="true">+IF(AND(ISNUMBER(OFFSET('Water Data'!$G$9,0,10*ROW('Water Data'!G137))),'Data Summary'!CD143="Yes"),OFFSET('Water Data'!$G$9,0,10*ROW('Water Data'!G137)),NA())</f>
        <v>#N/A</v>
      </c>
      <c r="P143" s="95" t="e">
        <f ca="true">+IF(AND(ISNUMBER(OFFSET('Water Data'!$H$4,0,10*ROW('Water Data'!H137))),'Data Summary'!CE143="Yes"),100-OFFSET('Water Data'!$H$4,0,10*ROW('Water Data'!H137)),NA())</f>
        <v>#N/A</v>
      </c>
      <c r="Q143" s="95" t="e">
        <f ca="true">+IF(AND(ISNUMBER(OFFSET('Water Data'!$H$6,0,10*ROW('Water Data'!H137))),'Data Summary'!CF143="Yes"),OFFSET('Water Data'!$H$6,0,10*ROW('Water Data'!H137)),NA())</f>
        <v>#N/A</v>
      </c>
      <c r="R143" s="95" t="e">
        <f ca="true">+IF(AND(ISNUMBER(OFFSET('Water Data'!$H$9,0,10*ROW('Water Data'!H137))),'Data Summary'!CG143="Yes"),OFFSET('Water Data'!$H$9,0,10*ROW('Water Data'!H137)),NA())</f>
        <v>#N/A</v>
      </c>
      <c r="S143" s="95" t="e">
        <f ca="true">+IF(AND(ISNUMBER(OFFSET('Water Data'!$I$4,0,10*ROW('Water Data'!I137))),'Data Summary'!CH143="Yes"),100-OFFSET('Water Data'!$I$4,0,10*ROW('Water Data'!I137)),NA())</f>
        <v>#N/A</v>
      </c>
      <c r="T143" s="95" t="e">
        <f ca="true">+IF(AND(ISNUMBER(OFFSET('Water Data'!$I$6,0,10*ROW('Water Data'!I137))),'Data Summary'!CI143="Yes"),OFFSET('Water Data'!$I$6,0,10*ROW('Water Data'!I137)),NA())</f>
        <v>#N/A</v>
      </c>
      <c r="U143" s="95" t="e">
        <f ca="true">+IF(AND(ISNUMBER(OFFSET('Water Data'!$I$9,0,10*ROW('Water Data'!I137))),'Data Summary'!CJ143="Yes"),OFFSET('Water Data'!$I$9,0,10*ROW('Water Data'!I137)),NA())</f>
        <v>#N/A</v>
      </c>
      <c r="V143" s="96" t="e">
        <f ca="true">+IF(AND(ISNUMBER(OFFSET('Sanitation Data'!$D$4,0,10*ROW('Sanitation Data'!D137))),'Data Summary'!CK143="Yes"),100-OFFSET('Sanitation Data'!$D$4,0,10*ROW('Sanitation Data'!D137)),NA())</f>
        <v>#N/A</v>
      </c>
      <c r="W143" s="96" t="e">
        <f ca="true">+IF(AND(ISNUMBER(OFFSET('Sanitation Data'!$D$6,0,10*ROW('Sanitation Data'!D137))),'Data Summary'!CL143="Yes"),OFFSET('Sanitation Data'!$D$6,0,10*ROW('Sanitation Data'!D137)),NA())</f>
        <v>#N/A</v>
      </c>
      <c r="X143" s="96" t="e">
        <f ca="true">+IF(AND(ISNUMBER(OFFSET('Sanitation Data'!$D$10,0,10*ROW('Sanitation Data'!D137))),'Data Summary'!CM143="Yes"),OFFSET('Sanitation Data'!$D$10,0,10*ROW('Sanitation Data'!D137)),NA())</f>
        <v>#N/A</v>
      </c>
      <c r="Y143" s="96" t="e">
        <f ca="true">+IF(AND(ISNUMBER(OFFSET('Sanitation Data'!$D$11,0,10*ROW('Sanitation Data'!D137))),'Data Summary'!CN143="Yes"),OFFSET('Sanitation Data'!$D$11,0,10*ROW('Sanitation Data'!D137)),NA())</f>
        <v>#N/A</v>
      </c>
      <c r="Z143" s="96" t="e">
        <f ca="true">+IF(AND(ISNUMBER(OFFSET('Sanitation Data'!$D$12,0,10*ROW('Sanitation Data'!D137))),'Data Summary'!CO143="Yes"),OFFSET('Sanitation Data'!$D$12,0,10*ROW('Sanitation Data'!D137)),NA())</f>
        <v>#N/A</v>
      </c>
      <c r="AA143" s="96" t="e">
        <f ca="true">+IF(AND(ISNUMBER(OFFSET('Sanitation Data'!$E$4,0,10*ROW('Sanitation Data'!E137))),'Data Summary'!CP143="Yes"),100-OFFSET('Sanitation Data'!$E$4,0,10*ROW('Sanitation Data'!E137)),NA())</f>
        <v>#N/A</v>
      </c>
      <c r="AB143" s="96" t="e">
        <f ca="true">+IF(AND(ISNUMBER(OFFSET('Sanitation Data'!$E$6,0,10*ROW('Sanitation Data'!E137))),'Data Summary'!CQ143="Yes"),OFFSET('Sanitation Data'!$E$6,0,10*ROW('Sanitation Data'!E137)),NA())</f>
        <v>#N/A</v>
      </c>
      <c r="AC143" s="96" t="e">
        <f ca="true">+IF(AND(ISNUMBER(OFFSET('Sanitation Data'!$E$10,0,10*ROW('Sanitation Data'!E137))),'Data Summary'!CR143="Yes"),OFFSET('Sanitation Data'!$E$10,0,10*ROW('Sanitation Data'!E137)),NA())</f>
        <v>#N/A</v>
      </c>
      <c r="AD143" s="96" t="e">
        <f ca="true">+IF(AND(ISNUMBER(OFFSET('Sanitation Data'!$E$11,0,10*ROW('Sanitation Data'!E137))),'Data Summary'!CS143="Yes"),OFFSET('Sanitation Data'!$E$11,0,10*ROW('Sanitation Data'!E137)),NA())</f>
        <v>#N/A</v>
      </c>
      <c r="AE143" s="96" t="e">
        <f ca="true">+IF(AND(ISNUMBER(OFFSET('Sanitation Data'!$E$12,0,10*ROW('Sanitation Data'!E137))),'Data Summary'!CT143="Yes"),OFFSET('Sanitation Data'!$E$12,0,10*ROW('Sanitation Data'!E137)),NA())</f>
        <v>#N/A</v>
      </c>
      <c r="AF143" s="96" t="e">
        <f ca="true">+IF(AND(ISNUMBER(OFFSET('Sanitation Data'!$F$4,0,10*ROW('Sanitation Data'!F137))),'Data Summary'!CU143="Yes"),100-OFFSET('Sanitation Data'!$F$4,0,10*ROW('Sanitation Data'!F137)),NA())</f>
        <v>#N/A</v>
      </c>
      <c r="AG143" s="96" t="e">
        <f ca="true">+IF(AND(ISNUMBER(OFFSET('Sanitation Data'!$F$6,0,10*ROW('Sanitation Data'!F137))),'Data Summary'!CV143="Yes"),OFFSET('Sanitation Data'!$F$6,0,10*ROW('Sanitation Data'!F137)),NA())</f>
        <v>#N/A</v>
      </c>
      <c r="AH143" s="96" t="e">
        <f ca="true">+IF(AND(ISNUMBER(OFFSET('Sanitation Data'!$F$10,0,10*ROW('Sanitation Data'!F137))),'Data Summary'!CW143="Yes"),OFFSET('Sanitation Data'!$F$10,0,10*ROW('Sanitation Data'!F137)),NA())</f>
        <v>#N/A</v>
      </c>
      <c r="AI143" s="96" t="e">
        <f ca="true">+IF(AND(ISNUMBER(OFFSET('Sanitation Data'!$F$11,0,10*ROW('Sanitation Data'!F137))),'Data Summary'!CX143="Yes"),OFFSET('Sanitation Data'!$F$11,0,10*ROW('Sanitation Data'!F137)),NA())</f>
        <v>#N/A</v>
      </c>
      <c r="AJ143" s="96" t="e">
        <f ca="true">+IF(AND(ISNUMBER(OFFSET('Sanitation Data'!$F$12,0,10*ROW('Sanitation Data'!F137))),'Data Summary'!CY143="Yes"),OFFSET('Sanitation Data'!$F$12,0,10*ROW('Sanitation Data'!F137)),NA())</f>
        <v>#N/A</v>
      </c>
      <c r="AK143" s="96" t="e">
        <f ca="true">+IF(AND(ISNUMBER(OFFSET('Sanitation Data'!$G$4,0,10*ROW('Sanitation Data'!G137))),'Data Summary'!CZ143="Yes"),100-OFFSET('Sanitation Data'!$G$4,0,10*ROW('Sanitation Data'!G137)),NA())</f>
        <v>#N/A</v>
      </c>
      <c r="AL143" s="96" t="e">
        <f ca="true">+IF(AND(ISNUMBER(OFFSET('Sanitation Data'!$G$6,0,10*ROW('Sanitation Data'!G137))),'Data Summary'!DA143="Yes"),OFFSET('Sanitation Data'!$G$6,0,10*ROW('Sanitation Data'!G137)),NA())</f>
        <v>#N/A</v>
      </c>
      <c r="AM143" s="96" t="e">
        <f ca="true">+IF(AND(ISNUMBER(OFFSET('Sanitation Data'!$G$10,0,10*ROW('Sanitation Data'!G137))),'Data Summary'!DB143="Yes"),OFFSET('Sanitation Data'!$G$10,0,10*ROW('Sanitation Data'!G137)),NA())</f>
        <v>#N/A</v>
      </c>
      <c r="AN143" s="96" t="e">
        <f ca="true">+IF(AND(ISNUMBER(OFFSET('Sanitation Data'!$G$11,0,10*ROW('Sanitation Data'!G137))),'Data Summary'!DC143="Yes"),OFFSET('Sanitation Data'!$G$11,0,10*ROW('Sanitation Data'!G137)),NA())</f>
        <v>#N/A</v>
      </c>
      <c r="AO143" s="96" t="e">
        <f ca="true">+IF(AND(ISNUMBER(OFFSET('Sanitation Data'!$G$12,0,10*ROW('Sanitation Data'!G137))),'Data Summary'!DD143="Yes"),OFFSET('Sanitation Data'!$G$12,0,10*ROW('Sanitation Data'!G137)),NA())</f>
        <v>#N/A</v>
      </c>
      <c r="AP143" s="96" t="e">
        <f ca="true">+IF(AND(ISNUMBER(OFFSET('Sanitation Data'!$H$4,0,10*ROW('Sanitation Data'!H137))),'Data Summary'!DE143="Yes"),100-OFFSET('Sanitation Data'!$H$4,0,10*ROW('Sanitation Data'!H137)),NA())</f>
        <v>#N/A</v>
      </c>
      <c r="AQ143" s="96" t="e">
        <f ca="true">+IF(AND(ISNUMBER(OFFSET('Sanitation Data'!$H$6,0,10*ROW('Sanitation Data'!H137))),'Data Summary'!DF143="Yes"),OFFSET('Sanitation Data'!$H$6,0,10*ROW('Sanitation Data'!H137)),NA())</f>
        <v>#N/A</v>
      </c>
      <c r="AR143" s="96" t="e">
        <f ca="true">+IF(AND(ISNUMBER(OFFSET('Sanitation Data'!$H$10,0,10*ROW('Sanitation Data'!H137))),'Data Summary'!DG143="Yes"),OFFSET('Sanitation Data'!$H$10,0,10*ROW('Sanitation Data'!H137)),NA())</f>
        <v>#N/A</v>
      </c>
      <c r="AS143" s="96" t="e">
        <f ca="true">+IF(AND(ISNUMBER(OFFSET('Sanitation Data'!$H$11,0,10*ROW('Sanitation Data'!H137))),'Data Summary'!DH143="Yes"),OFFSET('Sanitation Data'!$H$11,0,10*ROW('Sanitation Data'!H137)),NA())</f>
        <v>#N/A</v>
      </c>
      <c r="AT143" s="96" t="e">
        <f ca="true">+IF(AND(ISNUMBER(OFFSET('Sanitation Data'!$H$12,0,10*ROW('Sanitation Data'!H137))),'Data Summary'!DI143="Yes"),OFFSET('Sanitation Data'!$H$12,0,10*ROW('Sanitation Data'!H137)),NA())</f>
        <v>#N/A</v>
      </c>
      <c r="AU143" s="96" t="e">
        <f ca="true">+IF(AND(ISNUMBER(OFFSET('Sanitation Data'!$I$4,0,10*ROW('Sanitation Data'!I137))),'Data Summary'!DJ143="Yes"),100-OFFSET('Sanitation Data'!$I$4,0,10*ROW('Sanitation Data'!I137)),NA())</f>
        <v>#N/A</v>
      </c>
      <c r="AV143" s="96" t="e">
        <f ca="true">+IF(AND(ISNUMBER(OFFSET('Sanitation Data'!$I$6,0,10*ROW('Sanitation Data'!I137))),'Data Summary'!DK143="Yes"),OFFSET('Sanitation Data'!$I$6,0,10*ROW('Sanitation Data'!I137)),NA())</f>
        <v>#N/A</v>
      </c>
      <c r="AW143" s="96" t="e">
        <f ca="true">+IF(AND(ISNUMBER(OFFSET('Sanitation Data'!$I$10,0,10*ROW('Sanitation Data'!I137))),'Data Summary'!DL143="Yes"),OFFSET('Sanitation Data'!$I$10,0,10*ROW('Sanitation Data'!I137)),NA())</f>
        <v>#N/A</v>
      </c>
      <c r="AX143" s="96" t="e">
        <f ca="true">+IF(AND(ISNUMBER(OFFSET('Sanitation Data'!$I$11,0,10*ROW('Sanitation Data'!I137))),'Data Summary'!DM143="Yes"),OFFSET('Sanitation Data'!$I$11,0,10*ROW('Sanitation Data'!I137)),NA())</f>
        <v>#N/A</v>
      </c>
      <c r="AY143" s="96" t="e">
        <f ca="true">+IF(AND(ISNUMBER(OFFSET('Sanitation Data'!$I$12,0,10*ROW('Sanitation Data'!I137))),'Data Summary'!DN143="Yes"),OFFSET('Sanitation Data'!$I$12,0,10*ROW('Sanitation Data'!I137)),NA())</f>
        <v>#N/A</v>
      </c>
      <c r="AZ143" s="97" t="e">
        <f ca="true">+IF(AND(ISNUMBER(OFFSET('Hygiene Data'!$D$5,0,10*ROW('Hygiene Data'!D137))),'Data Summary'!DO143="Yes"),OFFSET('Hygiene Data'!$D$5,0,10*ROW('Hygiene Data'!D137)),NA())</f>
        <v>#N/A</v>
      </c>
      <c r="BA143" s="97" t="e">
        <f ca="true">+IF(AND(ISNUMBER(OFFSET('Hygiene Data'!$D$7,0,10*ROW('Hygiene Data'!D137))),'Data Summary'!DP143="Yes"),OFFSET('Hygiene Data'!$D$7,0,10*ROW('Hygiene Data'!D137)),NA())</f>
        <v>#N/A</v>
      </c>
      <c r="BB143" s="97" t="e">
        <f ca="true">+IF(AND(ISNUMBER(OFFSET('Hygiene Data'!$D$9,0,10*ROW('Hygiene Data'!D137))),'Data Summary'!DQ143="Yes"),OFFSET('Hygiene Data'!$D$9,0,10*ROW('Hygiene Data'!D137)),NA())</f>
        <v>#N/A</v>
      </c>
      <c r="BC143" s="97" t="e">
        <f ca="true">+IF(AND(ISNUMBER(OFFSET('Hygiene Data'!$E$5,0,10*ROW('Hygiene Data'!E137))),'Data Summary'!DR143="Yes"),OFFSET('Hygiene Data'!$E$5,0,10*ROW('Hygiene Data'!E137)),NA())</f>
        <v>#N/A</v>
      </c>
      <c r="BD143" s="97" t="e">
        <f ca="true">+IF(AND(ISNUMBER(OFFSET('Hygiene Data'!$E$7,0,10*ROW('Hygiene Data'!E137))),'Data Summary'!DS143="Yes"),OFFSET('Hygiene Data'!$E$7,0,10*ROW('Hygiene Data'!E137)),NA())</f>
        <v>#N/A</v>
      </c>
      <c r="BE143" s="97" t="e">
        <f ca="true">+IF(AND(ISNUMBER(OFFSET('Hygiene Data'!$E$9,0,10*ROW('Hygiene Data'!E137))),'Data Summary'!DT143="Yes"),OFFSET('Hygiene Data'!$E$9,0,10*ROW('Hygiene Data'!E137)),NA())</f>
        <v>#N/A</v>
      </c>
      <c r="BF143" s="97" t="e">
        <f ca="true">+IF(AND(ISNUMBER(OFFSET('Hygiene Data'!$F$5,0,10*ROW('Hygiene Data'!F137))),'Data Summary'!DU143="Yes"),OFFSET('Hygiene Data'!$F$5,0,10*ROW('Hygiene Data'!F137)),NA())</f>
        <v>#N/A</v>
      </c>
      <c r="BG143" s="97" t="e">
        <f ca="true">+IF(AND(ISNUMBER(OFFSET('Hygiene Data'!$F$7,0,10*ROW('Hygiene Data'!F137))),'Data Summary'!DV143="Yes"),OFFSET('Hygiene Data'!$F$7,0,10*ROW('Hygiene Data'!F137)),NA())</f>
        <v>#N/A</v>
      </c>
      <c r="BH143" s="97" t="e">
        <f ca="true">+IF(AND(ISNUMBER(OFFSET('Hygiene Data'!$F$9,0,10*ROW('Hygiene Data'!F137))),'Data Summary'!DW143="Yes"),OFFSET('Hygiene Data'!$F$9,0,10*ROW('Hygiene Data'!F137)),NA())</f>
        <v>#N/A</v>
      </c>
      <c r="BI143" s="97" t="e">
        <f ca="true">+IF(AND(ISNUMBER(OFFSET('Hygiene Data'!$G$5,0,10*ROW('Hygiene Data'!G137))),'Data Summary'!DX143="Yes"),OFFSET('Hygiene Data'!$G$5,0,10*ROW('Hygiene Data'!G137)),NA())</f>
        <v>#N/A</v>
      </c>
      <c r="BJ143" s="97" t="e">
        <f ca="true">+IF(AND(ISNUMBER(OFFSET('Hygiene Data'!$G$7,0,10*ROW('Hygiene Data'!G137))),'Data Summary'!DY143="Yes"),OFFSET('Hygiene Data'!$G$7,0,10*ROW('Hygiene Data'!G137)),NA())</f>
        <v>#N/A</v>
      </c>
      <c r="BK143" s="97" t="e">
        <f ca="true">+IF(AND(ISNUMBER(OFFSET('Hygiene Data'!$G$9,0,10*ROW('Hygiene Data'!G137))),'Data Summary'!DZ143="Yes"),OFFSET('Hygiene Data'!$G$9,0,10*ROW('Hygiene Data'!G137)),NA())</f>
        <v>#N/A</v>
      </c>
      <c r="BL143" s="97" t="e">
        <f ca="true">+IF(AND(ISNUMBER(OFFSET('Hygiene Data'!$H$5,0,10*ROW('Hygiene Data'!H137))),'Data Summary'!EA143="Yes"),OFFSET('Hygiene Data'!$H$5,0,10*ROW('Hygiene Data'!H137)),NA())</f>
        <v>#N/A</v>
      </c>
      <c r="BM143" s="97" t="e">
        <f ca="true">+IF(AND(ISNUMBER(OFFSET('Hygiene Data'!$H$7,0,10*ROW('Hygiene Data'!H137))),'Data Summary'!EB143="Yes"),OFFSET('Hygiene Data'!$H$7,0,10*ROW('Hygiene Data'!H137)),NA())</f>
        <v>#N/A</v>
      </c>
      <c r="BN143" s="97" t="e">
        <f ca="true">+IF(AND(ISNUMBER(OFFSET('Hygiene Data'!$H$9,0,10*ROW('Hygiene Data'!H137))),'Data Summary'!EC143="Yes"),OFFSET('Hygiene Data'!$H$9,0,10*ROW('Hygiene Data'!H137)),NA())</f>
        <v>#N/A</v>
      </c>
      <c r="BO143" s="97" t="e">
        <f ca="true">+IF(AND(ISNUMBER(OFFSET('Hygiene Data'!$I$5,0,10*ROW('Hygiene Data'!I137))),'Data Summary'!ED143="Yes"),OFFSET('Hygiene Data'!$I$5,0,10*ROW('Hygiene Data'!I137)),NA())</f>
        <v>#N/A</v>
      </c>
      <c r="BP143" s="97" t="e">
        <f ca="true">+IF(AND(ISNUMBER(OFFSET('Hygiene Data'!$I$7,0,10*ROW('Hygiene Data'!I137))),'Data Summary'!EE143="Yes"),OFFSET('Hygiene Data'!$I$7,0,10*ROW('Hygiene Data'!I137)),NA())</f>
        <v>#N/A</v>
      </c>
      <c r="BQ143" s="97"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6" t="str">
        <f ca="true">+IF(ISTEXT('Data Summary'!B144),'Data Summary'!B144,"")</f>
        <v/>
      </c>
      <c r="C144" s="330" t="e">
        <f ca="true">+VALUE('Data Summary'!C144)</f>
        <v>#VALUE!</v>
      </c>
      <c r="D144" s="95" t="e">
        <f ca="true">+IF(AND(ISNUMBER(OFFSET('Water Data'!$D$4,0,10*ROW('Water Data'!D138))),'Data Summary'!BS144="Yes"),100-OFFSET('Water Data'!$D$4,0,10*ROW('Water Data'!D138)),NA())</f>
        <v>#N/A</v>
      </c>
      <c r="E144" s="95" t="e">
        <f ca="true">+IF(AND(ISNUMBER(OFFSET('Water Data'!$D$6,0,10*ROW('Water Data'!D138))),'Data Summary'!BT144="Yes"),OFFSET('Water Data'!$D$6,0,10*ROW('Water Data'!D138)),NA())</f>
        <v>#N/A</v>
      </c>
      <c r="F144" s="95" t="e">
        <f ca="true">+IF(AND(ISNUMBER(OFFSET('Water Data'!$D$9,0,10*ROW('Water Data'!D138))),'Data Summary'!BU144="Yes"),OFFSET('Water Data'!$D$9,0,10*ROW('Water Data'!D138)),NA())</f>
        <v>#N/A</v>
      </c>
      <c r="G144" s="95" t="e">
        <f ca="true">+IF(AND(ISNUMBER(OFFSET('Water Data'!$E$4,0,10*ROW('Water Data'!E138))),'Data Summary'!BV144="Yes"),100-OFFSET('Water Data'!$E$4,0,10*ROW('Water Data'!E138)),NA())</f>
        <v>#N/A</v>
      </c>
      <c r="H144" s="95" t="e">
        <f ca="true">+IF(AND(ISNUMBER(OFFSET('Water Data'!$E$6,0,10*ROW('Water Data'!E138))),'Data Summary'!BW144="Yes"),OFFSET('Water Data'!$E$6,0,10*ROW('Water Data'!E138)),NA())</f>
        <v>#N/A</v>
      </c>
      <c r="I144" s="95" t="e">
        <f ca="true">+IF(AND(ISNUMBER(OFFSET('Water Data'!$E$9,0,10*ROW('Water Data'!E138))),'Data Summary'!BX144="Yes"),OFFSET('Water Data'!$E$9,0,10*ROW('Water Data'!E138)),NA())</f>
        <v>#N/A</v>
      </c>
      <c r="J144" s="95" t="e">
        <f ca="true">+IF(AND(ISNUMBER(OFFSET('Water Data'!$F$4,0,10*ROW('Water Data'!F138))),'Data Summary'!BY144="Yes"),100-OFFSET('Water Data'!$F$4,0,10*ROW('Water Data'!F138)),NA())</f>
        <v>#N/A</v>
      </c>
      <c r="K144" s="95" t="e">
        <f ca="true">+IF(AND(ISNUMBER(OFFSET('Water Data'!$F$6,0,10*ROW('Water Data'!F138))),'Data Summary'!BZ144="Yes"),OFFSET('Water Data'!$F$6,0,10*ROW('Water Data'!F138)),NA())</f>
        <v>#N/A</v>
      </c>
      <c r="L144" s="95" t="e">
        <f ca="true">+IF(AND(ISNUMBER(OFFSET('Water Data'!$F$9,0,10*ROW('Water Data'!F138))),'Data Summary'!CA144="Yes"),OFFSET('Water Data'!$F$9,0,10*ROW('Water Data'!F138)),NA())</f>
        <v>#N/A</v>
      </c>
      <c r="M144" s="95" t="e">
        <f ca="true">+IF(AND(ISNUMBER(OFFSET('Water Data'!$G$4,0,10*ROW('Water Data'!G138))),'Data Summary'!CB144="Yes"),100-OFFSET('Water Data'!$G$4,0,10*ROW('Water Data'!G138)),NA())</f>
        <v>#N/A</v>
      </c>
      <c r="N144" s="95" t="e">
        <f ca="true">+IF(AND(ISNUMBER(OFFSET('Water Data'!$G$6,0,10*ROW('Water Data'!G138))),'Data Summary'!CC144="Yes"),OFFSET('Water Data'!$G$6,0,10*ROW('Water Data'!G138)),NA())</f>
        <v>#N/A</v>
      </c>
      <c r="O144" s="95" t="e">
        <f ca="true">+IF(AND(ISNUMBER(OFFSET('Water Data'!$G$9,0,10*ROW('Water Data'!G138))),'Data Summary'!CD144="Yes"),OFFSET('Water Data'!$G$9,0,10*ROW('Water Data'!G138)),NA())</f>
        <v>#N/A</v>
      </c>
      <c r="P144" s="95" t="e">
        <f ca="true">+IF(AND(ISNUMBER(OFFSET('Water Data'!$H$4,0,10*ROW('Water Data'!H138))),'Data Summary'!CE144="Yes"),100-OFFSET('Water Data'!$H$4,0,10*ROW('Water Data'!H138)),NA())</f>
        <v>#N/A</v>
      </c>
      <c r="Q144" s="95" t="e">
        <f ca="true">+IF(AND(ISNUMBER(OFFSET('Water Data'!$H$6,0,10*ROW('Water Data'!H138))),'Data Summary'!CF144="Yes"),OFFSET('Water Data'!$H$6,0,10*ROW('Water Data'!H138)),NA())</f>
        <v>#N/A</v>
      </c>
      <c r="R144" s="95" t="e">
        <f ca="true">+IF(AND(ISNUMBER(OFFSET('Water Data'!$H$9,0,10*ROW('Water Data'!H138))),'Data Summary'!CG144="Yes"),OFFSET('Water Data'!$H$9,0,10*ROW('Water Data'!H138)),NA())</f>
        <v>#N/A</v>
      </c>
      <c r="S144" s="95" t="e">
        <f ca="true">+IF(AND(ISNUMBER(OFFSET('Water Data'!$I$4,0,10*ROW('Water Data'!I138))),'Data Summary'!CH144="Yes"),100-OFFSET('Water Data'!$I$4,0,10*ROW('Water Data'!I138)),NA())</f>
        <v>#N/A</v>
      </c>
      <c r="T144" s="95" t="e">
        <f ca="true">+IF(AND(ISNUMBER(OFFSET('Water Data'!$I$6,0,10*ROW('Water Data'!I138))),'Data Summary'!CI144="Yes"),OFFSET('Water Data'!$I$6,0,10*ROW('Water Data'!I138)),NA())</f>
        <v>#N/A</v>
      </c>
      <c r="U144" s="95" t="e">
        <f ca="true">+IF(AND(ISNUMBER(OFFSET('Water Data'!$I$9,0,10*ROW('Water Data'!I138))),'Data Summary'!CJ144="Yes"),OFFSET('Water Data'!$I$9,0,10*ROW('Water Data'!I138)),NA())</f>
        <v>#N/A</v>
      </c>
      <c r="V144" s="96" t="e">
        <f ca="true">+IF(AND(ISNUMBER(OFFSET('Sanitation Data'!$D$4,0,10*ROW('Sanitation Data'!D138))),'Data Summary'!CK144="Yes"),100-OFFSET('Sanitation Data'!$D$4,0,10*ROW('Sanitation Data'!D138)),NA())</f>
        <v>#N/A</v>
      </c>
      <c r="W144" s="96" t="e">
        <f ca="true">+IF(AND(ISNUMBER(OFFSET('Sanitation Data'!$D$6,0,10*ROW('Sanitation Data'!D138))),'Data Summary'!CL144="Yes"),OFFSET('Sanitation Data'!$D$6,0,10*ROW('Sanitation Data'!D138)),NA())</f>
        <v>#N/A</v>
      </c>
      <c r="X144" s="96" t="e">
        <f ca="true">+IF(AND(ISNUMBER(OFFSET('Sanitation Data'!$D$10,0,10*ROW('Sanitation Data'!D138))),'Data Summary'!CM144="Yes"),OFFSET('Sanitation Data'!$D$10,0,10*ROW('Sanitation Data'!D138)),NA())</f>
        <v>#N/A</v>
      </c>
      <c r="Y144" s="96" t="e">
        <f ca="true">+IF(AND(ISNUMBER(OFFSET('Sanitation Data'!$D$11,0,10*ROW('Sanitation Data'!D138))),'Data Summary'!CN144="Yes"),OFFSET('Sanitation Data'!$D$11,0,10*ROW('Sanitation Data'!D138)),NA())</f>
        <v>#N/A</v>
      </c>
      <c r="Z144" s="96" t="e">
        <f ca="true">+IF(AND(ISNUMBER(OFFSET('Sanitation Data'!$D$12,0,10*ROW('Sanitation Data'!D138))),'Data Summary'!CO144="Yes"),OFFSET('Sanitation Data'!$D$12,0,10*ROW('Sanitation Data'!D138)),NA())</f>
        <v>#N/A</v>
      </c>
      <c r="AA144" s="96" t="e">
        <f ca="true">+IF(AND(ISNUMBER(OFFSET('Sanitation Data'!$E$4,0,10*ROW('Sanitation Data'!E138))),'Data Summary'!CP144="Yes"),100-OFFSET('Sanitation Data'!$E$4,0,10*ROW('Sanitation Data'!E138)),NA())</f>
        <v>#N/A</v>
      </c>
      <c r="AB144" s="96" t="e">
        <f ca="true">+IF(AND(ISNUMBER(OFFSET('Sanitation Data'!$E$6,0,10*ROW('Sanitation Data'!E138))),'Data Summary'!CQ144="Yes"),OFFSET('Sanitation Data'!$E$6,0,10*ROW('Sanitation Data'!E138)),NA())</f>
        <v>#N/A</v>
      </c>
      <c r="AC144" s="96" t="e">
        <f ca="true">+IF(AND(ISNUMBER(OFFSET('Sanitation Data'!$E$10,0,10*ROW('Sanitation Data'!E138))),'Data Summary'!CR144="Yes"),OFFSET('Sanitation Data'!$E$10,0,10*ROW('Sanitation Data'!E138)),NA())</f>
        <v>#N/A</v>
      </c>
      <c r="AD144" s="96" t="e">
        <f ca="true">+IF(AND(ISNUMBER(OFFSET('Sanitation Data'!$E$11,0,10*ROW('Sanitation Data'!E138))),'Data Summary'!CS144="Yes"),OFFSET('Sanitation Data'!$E$11,0,10*ROW('Sanitation Data'!E138)),NA())</f>
        <v>#N/A</v>
      </c>
      <c r="AE144" s="96" t="e">
        <f ca="true">+IF(AND(ISNUMBER(OFFSET('Sanitation Data'!$E$12,0,10*ROW('Sanitation Data'!E138))),'Data Summary'!CT144="Yes"),OFFSET('Sanitation Data'!$E$12,0,10*ROW('Sanitation Data'!E138)),NA())</f>
        <v>#N/A</v>
      </c>
      <c r="AF144" s="96" t="e">
        <f ca="true">+IF(AND(ISNUMBER(OFFSET('Sanitation Data'!$F$4,0,10*ROW('Sanitation Data'!F138))),'Data Summary'!CU144="Yes"),100-OFFSET('Sanitation Data'!$F$4,0,10*ROW('Sanitation Data'!F138)),NA())</f>
        <v>#N/A</v>
      </c>
      <c r="AG144" s="96" t="e">
        <f ca="true">+IF(AND(ISNUMBER(OFFSET('Sanitation Data'!$F$6,0,10*ROW('Sanitation Data'!F138))),'Data Summary'!CV144="Yes"),OFFSET('Sanitation Data'!$F$6,0,10*ROW('Sanitation Data'!F138)),NA())</f>
        <v>#N/A</v>
      </c>
      <c r="AH144" s="96" t="e">
        <f ca="true">+IF(AND(ISNUMBER(OFFSET('Sanitation Data'!$F$10,0,10*ROW('Sanitation Data'!F138))),'Data Summary'!CW144="Yes"),OFFSET('Sanitation Data'!$F$10,0,10*ROW('Sanitation Data'!F138)),NA())</f>
        <v>#N/A</v>
      </c>
      <c r="AI144" s="96" t="e">
        <f ca="true">+IF(AND(ISNUMBER(OFFSET('Sanitation Data'!$F$11,0,10*ROW('Sanitation Data'!F138))),'Data Summary'!CX144="Yes"),OFFSET('Sanitation Data'!$F$11,0,10*ROW('Sanitation Data'!F138)),NA())</f>
        <v>#N/A</v>
      </c>
      <c r="AJ144" s="96" t="e">
        <f ca="true">+IF(AND(ISNUMBER(OFFSET('Sanitation Data'!$F$12,0,10*ROW('Sanitation Data'!F138))),'Data Summary'!CY144="Yes"),OFFSET('Sanitation Data'!$F$12,0,10*ROW('Sanitation Data'!F138)),NA())</f>
        <v>#N/A</v>
      </c>
      <c r="AK144" s="96" t="e">
        <f ca="true">+IF(AND(ISNUMBER(OFFSET('Sanitation Data'!$G$4,0,10*ROW('Sanitation Data'!G138))),'Data Summary'!CZ144="Yes"),100-OFFSET('Sanitation Data'!$G$4,0,10*ROW('Sanitation Data'!G138)),NA())</f>
        <v>#N/A</v>
      </c>
      <c r="AL144" s="96" t="e">
        <f ca="true">+IF(AND(ISNUMBER(OFFSET('Sanitation Data'!$G$6,0,10*ROW('Sanitation Data'!G138))),'Data Summary'!DA144="Yes"),OFFSET('Sanitation Data'!$G$6,0,10*ROW('Sanitation Data'!G138)),NA())</f>
        <v>#N/A</v>
      </c>
      <c r="AM144" s="96" t="e">
        <f ca="true">+IF(AND(ISNUMBER(OFFSET('Sanitation Data'!$G$10,0,10*ROW('Sanitation Data'!G138))),'Data Summary'!DB144="Yes"),OFFSET('Sanitation Data'!$G$10,0,10*ROW('Sanitation Data'!G138)),NA())</f>
        <v>#N/A</v>
      </c>
      <c r="AN144" s="96" t="e">
        <f ca="true">+IF(AND(ISNUMBER(OFFSET('Sanitation Data'!$G$11,0,10*ROW('Sanitation Data'!G138))),'Data Summary'!DC144="Yes"),OFFSET('Sanitation Data'!$G$11,0,10*ROW('Sanitation Data'!G138)),NA())</f>
        <v>#N/A</v>
      </c>
      <c r="AO144" s="96" t="e">
        <f ca="true">+IF(AND(ISNUMBER(OFFSET('Sanitation Data'!$G$12,0,10*ROW('Sanitation Data'!G138))),'Data Summary'!DD144="Yes"),OFFSET('Sanitation Data'!$G$12,0,10*ROW('Sanitation Data'!G138)),NA())</f>
        <v>#N/A</v>
      </c>
      <c r="AP144" s="96" t="e">
        <f ca="true">+IF(AND(ISNUMBER(OFFSET('Sanitation Data'!$H$4,0,10*ROW('Sanitation Data'!H138))),'Data Summary'!DE144="Yes"),100-OFFSET('Sanitation Data'!$H$4,0,10*ROW('Sanitation Data'!H138)),NA())</f>
        <v>#N/A</v>
      </c>
      <c r="AQ144" s="96" t="e">
        <f ca="true">+IF(AND(ISNUMBER(OFFSET('Sanitation Data'!$H$6,0,10*ROW('Sanitation Data'!H138))),'Data Summary'!DF144="Yes"),OFFSET('Sanitation Data'!$H$6,0,10*ROW('Sanitation Data'!H138)),NA())</f>
        <v>#N/A</v>
      </c>
      <c r="AR144" s="96" t="e">
        <f ca="true">+IF(AND(ISNUMBER(OFFSET('Sanitation Data'!$H$10,0,10*ROW('Sanitation Data'!H138))),'Data Summary'!DG144="Yes"),OFFSET('Sanitation Data'!$H$10,0,10*ROW('Sanitation Data'!H138)),NA())</f>
        <v>#N/A</v>
      </c>
      <c r="AS144" s="96" t="e">
        <f ca="true">+IF(AND(ISNUMBER(OFFSET('Sanitation Data'!$H$11,0,10*ROW('Sanitation Data'!H138))),'Data Summary'!DH144="Yes"),OFFSET('Sanitation Data'!$H$11,0,10*ROW('Sanitation Data'!H138)),NA())</f>
        <v>#N/A</v>
      </c>
      <c r="AT144" s="96" t="e">
        <f ca="true">+IF(AND(ISNUMBER(OFFSET('Sanitation Data'!$H$12,0,10*ROW('Sanitation Data'!H138))),'Data Summary'!DI144="Yes"),OFFSET('Sanitation Data'!$H$12,0,10*ROW('Sanitation Data'!H138)),NA())</f>
        <v>#N/A</v>
      </c>
      <c r="AU144" s="96" t="e">
        <f ca="true">+IF(AND(ISNUMBER(OFFSET('Sanitation Data'!$I$4,0,10*ROW('Sanitation Data'!I138))),'Data Summary'!DJ144="Yes"),100-OFFSET('Sanitation Data'!$I$4,0,10*ROW('Sanitation Data'!I138)),NA())</f>
        <v>#N/A</v>
      </c>
      <c r="AV144" s="96" t="e">
        <f ca="true">+IF(AND(ISNUMBER(OFFSET('Sanitation Data'!$I$6,0,10*ROW('Sanitation Data'!I138))),'Data Summary'!DK144="Yes"),OFFSET('Sanitation Data'!$I$6,0,10*ROW('Sanitation Data'!I138)),NA())</f>
        <v>#N/A</v>
      </c>
      <c r="AW144" s="96" t="e">
        <f ca="true">+IF(AND(ISNUMBER(OFFSET('Sanitation Data'!$I$10,0,10*ROW('Sanitation Data'!I138))),'Data Summary'!DL144="Yes"),OFFSET('Sanitation Data'!$I$10,0,10*ROW('Sanitation Data'!I138)),NA())</f>
        <v>#N/A</v>
      </c>
      <c r="AX144" s="96" t="e">
        <f ca="true">+IF(AND(ISNUMBER(OFFSET('Sanitation Data'!$I$11,0,10*ROW('Sanitation Data'!I138))),'Data Summary'!DM144="Yes"),OFFSET('Sanitation Data'!$I$11,0,10*ROW('Sanitation Data'!I138)),NA())</f>
        <v>#N/A</v>
      </c>
      <c r="AY144" s="96" t="e">
        <f ca="true">+IF(AND(ISNUMBER(OFFSET('Sanitation Data'!$I$12,0,10*ROW('Sanitation Data'!I138))),'Data Summary'!DN144="Yes"),OFFSET('Sanitation Data'!$I$12,0,10*ROW('Sanitation Data'!I138)),NA())</f>
        <v>#N/A</v>
      </c>
      <c r="AZ144" s="97" t="e">
        <f ca="true">+IF(AND(ISNUMBER(OFFSET('Hygiene Data'!$D$5,0,10*ROW('Hygiene Data'!D138))),'Data Summary'!DO144="Yes"),OFFSET('Hygiene Data'!$D$5,0,10*ROW('Hygiene Data'!D138)),NA())</f>
        <v>#N/A</v>
      </c>
      <c r="BA144" s="97" t="e">
        <f ca="true">+IF(AND(ISNUMBER(OFFSET('Hygiene Data'!$D$7,0,10*ROW('Hygiene Data'!D138))),'Data Summary'!DP144="Yes"),OFFSET('Hygiene Data'!$D$7,0,10*ROW('Hygiene Data'!D138)),NA())</f>
        <v>#N/A</v>
      </c>
      <c r="BB144" s="97" t="e">
        <f ca="true">+IF(AND(ISNUMBER(OFFSET('Hygiene Data'!$D$9,0,10*ROW('Hygiene Data'!D138))),'Data Summary'!DQ144="Yes"),OFFSET('Hygiene Data'!$D$9,0,10*ROW('Hygiene Data'!D138)),NA())</f>
        <v>#N/A</v>
      </c>
      <c r="BC144" s="97" t="e">
        <f ca="true">+IF(AND(ISNUMBER(OFFSET('Hygiene Data'!$E$5,0,10*ROW('Hygiene Data'!E138))),'Data Summary'!DR144="Yes"),OFFSET('Hygiene Data'!$E$5,0,10*ROW('Hygiene Data'!E138)),NA())</f>
        <v>#N/A</v>
      </c>
      <c r="BD144" s="97" t="e">
        <f ca="true">+IF(AND(ISNUMBER(OFFSET('Hygiene Data'!$E$7,0,10*ROW('Hygiene Data'!E138))),'Data Summary'!DS144="Yes"),OFFSET('Hygiene Data'!$E$7,0,10*ROW('Hygiene Data'!E138)),NA())</f>
        <v>#N/A</v>
      </c>
      <c r="BE144" s="97" t="e">
        <f ca="true">+IF(AND(ISNUMBER(OFFSET('Hygiene Data'!$E$9,0,10*ROW('Hygiene Data'!E138))),'Data Summary'!DT144="Yes"),OFFSET('Hygiene Data'!$E$9,0,10*ROW('Hygiene Data'!E138)),NA())</f>
        <v>#N/A</v>
      </c>
      <c r="BF144" s="97" t="e">
        <f ca="true">+IF(AND(ISNUMBER(OFFSET('Hygiene Data'!$F$5,0,10*ROW('Hygiene Data'!F138))),'Data Summary'!DU144="Yes"),OFFSET('Hygiene Data'!$F$5,0,10*ROW('Hygiene Data'!F138)),NA())</f>
        <v>#N/A</v>
      </c>
      <c r="BG144" s="97" t="e">
        <f ca="true">+IF(AND(ISNUMBER(OFFSET('Hygiene Data'!$F$7,0,10*ROW('Hygiene Data'!F138))),'Data Summary'!DV144="Yes"),OFFSET('Hygiene Data'!$F$7,0,10*ROW('Hygiene Data'!F138)),NA())</f>
        <v>#N/A</v>
      </c>
      <c r="BH144" s="97" t="e">
        <f ca="true">+IF(AND(ISNUMBER(OFFSET('Hygiene Data'!$F$9,0,10*ROW('Hygiene Data'!F138))),'Data Summary'!DW144="Yes"),OFFSET('Hygiene Data'!$F$9,0,10*ROW('Hygiene Data'!F138)),NA())</f>
        <v>#N/A</v>
      </c>
      <c r="BI144" s="97" t="e">
        <f ca="true">+IF(AND(ISNUMBER(OFFSET('Hygiene Data'!$G$5,0,10*ROW('Hygiene Data'!G138))),'Data Summary'!DX144="Yes"),OFFSET('Hygiene Data'!$G$5,0,10*ROW('Hygiene Data'!G138)),NA())</f>
        <v>#N/A</v>
      </c>
      <c r="BJ144" s="97" t="e">
        <f ca="true">+IF(AND(ISNUMBER(OFFSET('Hygiene Data'!$G$7,0,10*ROW('Hygiene Data'!G138))),'Data Summary'!DY144="Yes"),OFFSET('Hygiene Data'!$G$7,0,10*ROW('Hygiene Data'!G138)),NA())</f>
        <v>#N/A</v>
      </c>
      <c r="BK144" s="97" t="e">
        <f ca="true">+IF(AND(ISNUMBER(OFFSET('Hygiene Data'!$G$9,0,10*ROW('Hygiene Data'!G138))),'Data Summary'!DZ144="Yes"),OFFSET('Hygiene Data'!$G$9,0,10*ROW('Hygiene Data'!G138)),NA())</f>
        <v>#N/A</v>
      </c>
      <c r="BL144" s="97" t="e">
        <f ca="true">+IF(AND(ISNUMBER(OFFSET('Hygiene Data'!$H$5,0,10*ROW('Hygiene Data'!H138))),'Data Summary'!EA144="Yes"),OFFSET('Hygiene Data'!$H$5,0,10*ROW('Hygiene Data'!H138)),NA())</f>
        <v>#N/A</v>
      </c>
      <c r="BM144" s="97" t="e">
        <f ca="true">+IF(AND(ISNUMBER(OFFSET('Hygiene Data'!$H$7,0,10*ROW('Hygiene Data'!H138))),'Data Summary'!EB144="Yes"),OFFSET('Hygiene Data'!$H$7,0,10*ROW('Hygiene Data'!H138)),NA())</f>
        <v>#N/A</v>
      </c>
      <c r="BN144" s="97" t="e">
        <f ca="true">+IF(AND(ISNUMBER(OFFSET('Hygiene Data'!$H$9,0,10*ROW('Hygiene Data'!H138))),'Data Summary'!EC144="Yes"),OFFSET('Hygiene Data'!$H$9,0,10*ROW('Hygiene Data'!H138)),NA())</f>
        <v>#N/A</v>
      </c>
      <c r="BO144" s="97" t="e">
        <f ca="true">+IF(AND(ISNUMBER(OFFSET('Hygiene Data'!$I$5,0,10*ROW('Hygiene Data'!I138))),'Data Summary'!ED144="Yes"),OFFSET('Hygiene Data'!$I$5,0,10*ROW('Hygiene Data'!I138)),NA())</f>
        <v>#N/A</v>
      </c>
      <c r="BP144" s="97" t="e">
        <f ca="true">+IF(AND(ISNUMBER(OFFSET('Hygiene Data'!$I$7,0,10*ROW('Hygiene Data'!I138))),'Data Summary'!EE144="Yes"),OFFSET('Hygiene Data'!$I$7,0,10*ROW('Hygiene Data'!I138)),NA())</f>
        <v>#N/A</v>
      </c>
      <c r="BQ144" s="97"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6" t="str">
        <f ca="true">+IF(ISTEXT('Data Summary'!B145),'Data Summary'!B145,"")</f>
        <v/>
      </c>
      <c r="C145" s="330" t="e">
        <f ca="true">+VALUE('Data Summary'!C145)</f>
        <v>#VALUE!</v>
      </c>
      <c r="D145" s="95" t="e">
        <f ca="true">+IF(AND(ISNUMBER(OFFSET('Water Data'!$D$4,0,10*ROW('Water Data'!D139))),'Data Summary'!BS145="Yes"),100-OFFSET('Water Data'!$D$4,0,10*ROW('Water Data'!D139)),NA())</f>
        <v>#N/A</v>
      </c>
      <c r="E145" s="95" t="e">
        <f ca="true">+IF(AND(ISNUMBER(OFFSET('Water Data'!$D$6,0,10*ROW('Water Data'!D139))),'Data Summary'!BT145="Yes"),OFFSET('Water Data'!$D$6,0,10*ROW('Water Data'!D139)),NA())</f>
        <v>#N/A</v>
      </c>
      <c r="F145" s="95" t="e">
        <f ca="true">+IF(AND(ISNUMBER(OFFSET('Water Data'!$D$9,0,10*ROW('Water Data'!D139))),'Data Summary'!BU145="Yes"),OFFSET('Water Data'!$D$9,0,10*ROW('Water Data'!D139)),NA())</f>
        <v>#N/A</v>
      </c>
      <c r="G145" s="95" t="e">
        <f ca="true">+IF(AND(ISNUMBER(OFFSET('Water Data'!$E$4,0,10*ROW('Water Data'!E139))),'Data Summary'!BV145="Yes"),100-OFFSET('Water Data'!$E$4,0,10*ROW('Water Data'!E139)),NA())</f>
        <v>#N/A</v>
      </c>
      <c r="H145" s="95" t="e">
        <f ca="true">+IF(AND(ISNUMBER(OFFSET('Water Data'!$E$6,0,10*ROW('Water Data'!E139))),'Data Summary'!BW145="Yes"),OFFSET('Water Data'!$E$6,0,10*ROW('Water Data'!E139)),NA())</f>
        <v>#N/A</v>
      </c>
      <c r="I145" s="95" t="e">
        <f ca="true">+IF(AND(ISNUMBER(OFFSET('Water Data'!$E$9,0,10*ROW('Water Data'!E139))),'Data Summary'!BX145="Yes"),OFFSET('Water Data'!$E$9,0,10*ROW('Water Data'!E139)),NA())</f>
        <v>#N/A</v>
      </c>
      <c r="J145" s="95" t="e">
        <f ca="true">+IF(AND(ISNUMBER(OFFSET('Water Data'!$F$4,0,10*ROW('Water Data'!F139))),'Data Summary'!BY145="Yes"),100-OFFSET('Water Data'!$F$4,0,10*ROW('Water Data'!F139)),NA())</f>
        <v>#N/A</v>
      </c>
      <c r="K145" s="95" t="e">
        <f ca="true">+IF(AND(ISNUMBER(OFFSET('Water Data'!$F$6,0,10*ROW('Water Data'!F139))),'Data Summary'!BZ145="Yes"),OFFSET('Water Data'!$F$6,0,10*ROW('Water Data'!F139)),NA())</f>
        <v>#N/A</v>
      </c>
      <c r="L145" s="95" t="e">
        <f ca="true">+IF(AND(ISNUMBER(OFFSET('Water Data'!$F$9,0,10*ROW('Water Data'!F139))),'Data Summary'!CA145="Yes"),OFFSET('Water Data'!$F$9,0,10*ROW('Water Data'!F139)),NA())</f>
        <v>#N/A</v>
      </c>
      <c r="M145" s="95" t="e">
        <f ca="true">+IF(AND(ISNUMBER(OFFSET('Water Data'!$G$4,0,10*ROW('Water Data'!G139))),'Data Summary'!CB145="Yes"),100-OFFSET('Water Data'!$G$4,0,10*ROW('Water Data'!G139)),NA())</f>
        <v>#N/A</v>
      </c>
      <c r="N145" s="95" t="e">
        <f ca="true">+IF(AND(ISNUMBER(OFFSET('Water Data'!$G$6,0,10*ROW('Water Data'!G139))),'Data Summary'!CC145="Yes"),OFFSET('Water Data'!$G$6,0,10*ROW('Water Data'!G139)),NA())</f>
        <v>#N/A</v>
      </c>
      <c r="O145" s="95" t="e">
        <f ca="true">+IF(AND(ISNUMBER(OFFSET('Water Data'!$G$9,0,10*ROW('Water Data'!G139))),'Data Summary'!CD145="Yes"),OFFSET('Water Data'!$G$9,0,10*ROW('Water Data'!G139)),NA())</f>
        <v>#N/A</v>
      </c>
      <c r="P145" s="95" t="e">
        <f ca="true">+IF(AND(ISNUMBER(OFFSET('Water Data'!$H$4,0,10*ROW('Water Data'!H139))),'Data Summary'!CE145="Yes"),100-OFFSET('Water Data'!$H$4,0,10*ROW('Water Data'!H139)),NA())</f>
        <v>#N/A</v>
      </c>
      <c r="Q145" s="95" t="e">
        <f ca="true">+IF(AND(ISNUMBER(OFFSET('Water Data'!$H$6,0,10*ROW('Water Data'!H139))),'Data Summary'!CF145="Yes"),OFFSET('Water Data'!$H$6,0,10*ROW('Water Data'!H139)),NA())</f>
        <v>#N/A</v>
      </c>
      <c r="R145" s="95" t="e">
        <f ca="true">+IF(AND(ISNUMBER(OFFSET('Water Data'!$H$9,0,10*ROW('Water Data'!H139))),'Data Summary'!CG145="Yes"),OFFSET('Water Data'!$H$9,0,10*ROW('Water Data'!H139)),NA())</f>
        <v>#N/A</v>
      </c>
      <c r="S145" s="95" t="e">
        <f ca="true">+IF(AND(ISNUMBER(OFFSET('Water Data'!$I$4,0,10*ROW('Water Data'!I139))),'Data Summary'!CH145="Yes"),100-OFFSET('Water Data'!$I$4,0,10*ROW('Water Data'!I139)),NA())</f>
        <v>#N/A</v>
      </c>
      <c r="T145" s="95" t="e">
        <f ca="true">+IF(AND(ISNUMBER(OFFSET('Water Data'!$I$6,0,10*ROW('Water Data'!I139))),'Data Summary'!CI145="Yes"),OFFSET('Water Data'!$I$6,0,10*ROW('Water Data'!I139)),NA())</f>
        <v>#N/A</v>
      </c>
      <c r="U145" s="95" t="e">
        <f ca="true">+IF(AND(ISNUMBER(OFFSET('Water Data'!$I$9,0,10*ROW('Water Data'!I139))),'Data Summary'!CJ145="Yes"),OFFSET('Water Data'!$I$9,0,10*ROW('Water Data'!I139)),NA())</f>
        <v>#N/A</v>
      </c>
      <c r="V145" s="96" t="e">
        <f ca="true">+IF(AND(ISNUMBER(OFFSET('Sanitation Data'!$D$4,0,10*ROW('Sanitation Data'!D139))),'Data Summary'!CK145="Yes"),100-OFFSET('Sanitation Data'!$D$4,0,10*ROW('Sanitation Data'!D139)),NA())</f>
        <v>#N/A</v>
      </c>
      <c r="W145" s="96" t="e">
        <f ca="true">+IF(AND(ISNUMBER(OFFSET('Sanitation Data'!$D$6,0,10*ROW('Sanitation Data'!D139))),'Data Summary'!CL145="Yes"),OFFSET('Sanitation Data'!$D$6,0,10*ROW('Sanitation Data'!D139)),NA())</f>
        <v>#N/A</v>
      </c>
      <c r="X145" s="96" t="e">
        <f ca="true">+IF(AND(ISNUMBER(OFFSET('Sanitation Data'!$D$10,0,10*ROW('Sanitation Data'!D139))),'Data Summary'!CM145="Yes"),OFFSET('Sanitation Data'!$D$10,0,10*ROW('Sanitation Data'!D139)),NA())</f>
        <v>#N/A</v>
      </c>
      <c r="Y145" s="96" t="e">
        <f ca="true">+IF(AND(ISNUMBER(OFFSET('Sanitation Data'!$D$11,0,10*ROW('Sanitation Data'!D139))),'Data Summary'!CN145="Yes"),OFFSET('Sanitation Data'!$D$11,0,10*ROW('Sanitation Data'!D139)),NA())</f>
        <v>#N/A</v>
      </c>
      <c r="Z145" s="96" t="e">
        <f ca="true">+IF(AND(ISNUMBER(OFFSET('Sanitation Data'!$D$12,0,10*ROW('Sanitation Data'!D139))),'Data Summary'!CO145="Yes"),OFFSET('Sanitation Data'!$D$12,0,10*ROW('Sanitation Data'!D139)),NA())</f>
        <v>#N/A</v>
      </c>
      <c r="AA145" s="96" t="e">
        <f ca="true">+IF(AND(ISNUMBER(OFFSET('Sanitation Data'!$E$4,0,10*ROW('Sanitation Data'!E139))),'Data Summary'!CP145="Yes"),100-OFFSET('Sanitation Data'!$E$4,0,10*ROW('Sanitation Data'!E139)),NA())</f>
        <v>#N/A</v>
      </c>
      <c r="AB145" s="96" t="e">
        <f ca="true">+IF(AND(ISNUMBER(OFFSET('Sanitation Data'!$E$6,0,10*ROW('Sanitation Data'!E139))),'Data Summary'!CQ145="Yes"),OFFSET('Sanitation Data'!$E$6,0,10*ROW('Sanitation Data'!E139)),NA())</f>
        <v>#N/A</v>
      </c>
      <c r="AC145" s="96" t="e">
        <f ca="true">+IF(AND(ISNUMBER(OFFSET('Sanitation Data'!$E$10,0,10*ROW('Sanitation Data'!E139))),'Data Summary'!CR145="Yes"),OFFSET('Sanitation Data'!$E$10,0,10*ROW('Sanitation Data'!E139)),NA())</f>
        <v>#N/A</v>
      </c>
      <c r="AD145" s="96" t="e">
        <f ca="true">+IF(AND(ISNUMBER(OFFSET('Sanitation Data'!$E$11,0,10*ROW('Sanitation Data'!E139))),'Data Summary'!CS145="Yes"),OFFSET('Sanitation Data'!$E$11,0,10*ROW('Sanitation Data'!E139)),NA())</f>
        <v>#N/A</v>
      </c>
      <c r="AE145" s="96" t="e">
        <f ca="true">+IF(AND(ISNUMBER(OFFSET('Sanitation Data'!$E$12,0,10*ROW('Sanitation Data'!E139))),'Data Summary'!CT145="Yes"),OFFSET('Sanitation Data'!$E$12,0,10*ROW('Sanitation Data'!E139)),NA())</f>
        <v>#N/A</v>
      </c>
      <c r="AF145" s="96" t="e">
        <f ca="true">+IF(AND(ISNUMBER(OFFSET('Sanitation Data'!$F$4,0,10*ROW('Sanitation Data'!F139))),'Data Summary'!CU145="Yes"),100-OFFSET('Sanitation Data'!$F$4,0,10*ROW('Sanitation Data'!F139)),NA())</f>
        <v>#N/A</v>
      </c>
      <c r="AG145" s="96" t="e">
        <f ca="true">+IF(AND(ISNUMBER(OFFSET('Sanitation Data'!$F$6,0,10*ROW('Sanitation Data'!F139))),'Data Summary'!CV145="Yes"),OFFSET('Sanitation Data'!$F$6,0,10*ROW('Sanitation Data'!F139)),NA())</f>
        <v>#N/A</v>
      </c>
      <c r="AH145" s="96" t="e">
        <f ca="true">+IF(AND(ISNUMBER(OFFSET('Sanitation Data'!$F$10,0,10*ROW('Sanitation Data'!F139))),'Data Summary'!CW145="Yes"),OFFSET('Sanitation Data'!$F$10,0,10*ROW('Sanitation Data'!F139)),NA())</f>
        <v>#N/A</v>
      </c>
      <c r="AI145" s="96" t="e">
        <f ca="true">+IF(AND(ISNUMBER(OFFSET('Sanitation Data'!$F$11,0,10*ROW('Sanitation Data'!F139))),'Data Summary'!CX145="Yes"),OFFSET('Sanitation Data'!$F$11,0,10*ROW('Sanitation Data'!F139)),NA())</f>
        <v>#N/A</v>
      </c>
      <c r="AJ145" s="96" t="e">
        <f ca="true">+IF(AND(ISNUMBER(OFFSET('Sanitation Data'!$F$12,0,10*ROW('Sanitation Data'!F139))),'Data Summary'!CY145="Yes"),OFFSET('Sanitation Data'!$F$12,0,10*ROW('Sanitation Data'!F139)),NA())</f>
        <v>#N/A</v>
      </c>
      <c r="AK145" s="96" t="e">
        <f ca="true">+IF(AND(ISNUMBER(OFFSET('Sanitation Data'!$G$4,0,10*ROW('Sanitation Data'!G139))),'Data Summary'!CZ145="Yes"),100-OFFSET('Sanitation Data'!$G$4,0,10*ROW('Sanitation Data'!G139)),NA())</f>
        <v>#N/A</v>
      </c>
      <c r="AL145" s="96" t="e">
        <f ca="true">+IF(AND(ISNUMBER(OFFSET('Sanitation Data'!$G$6,0,10*ROW('Sanitation Data'!G139))),'Data Summary'!DA145="Yes"),OFFSET('Sanitation Data'!$G$6,0,10*ROW('Sanitation Data'!G139)),NA())</f>
        <v>#N/A</v>
      </c>
      <c r="AM145" s="96" t="e">
        <f ca="true">+IF(AND(ISNUMBER(OFFSET('Sanitation Data'!$G$10,0,10*ROW('Sanitation Data'!G139))),'Data Summary'!DB145="Yes"),OFFSET('Sanitation Data'!$G$10,0,10*ROW('Sanitation Data'!G139)),NA())</f>
        <v>#N/A</v>
      </c>
      <c r="AN145" s="96" t="e">
        <f ca="true">+IF(AND(ISNUMBER(OFFSET('Sanitation Data'!$G$11,0,10*ROW('Sanitation Data'!G139))),'Data Summary'!DC145="Yes"),OFFSET('Sanitation Data'!$G$11,0,10*ROW('Sanitation Data'!G139)),NA())</f>
        <v>#N/A</v>
      </c>
      <c r="AO145" s="96" t="e">
        <f ca="true">+IF(AND(ISNUMBER(OFFSET('Sanitation Data'!$G$12,0,10*ROW('Sanitation Data'!G139))),'Data Summary'!DD145="Yes"),OFFSET('Sanitation Data'!$G$12,0,10*ROW('Sanitation Data'!G139)),NA())</f>
        <v>#N/A</v>
      </c>
      <c r="AP145" s="96" t="e">
        <f ca="true">+IF(AND(ISNUMBER(OFFSET('Sanitation Data'!$H$4,0,10*ROW('Sanitation Data'!H139))),'Data Summary'!DE145="Yes"),100-OFFSET('Sanitation Data'!$H$4,0,10*ROW('Sanitation Data'!H139)),NA())</f>
        <v>#N/A</v>
      </c>
      <c r="AQ145" s="96" t="e">
        <f ca="true">+IF(AND(ISNUMBER(OFFSET('Sanitation Data'!$H$6,0,10*ROW('Sanitation Data'!H139))),'Data Summary'!DF145="Yes"),OFFSET('Sanitation Data'!$H$6,0,10*ROW('Sanitation Data'!H139)),NA())</f>
        <v>#N/A</v>
      </c>
      <c r="AR145" s="96" t="e">
        <f ca="true">+IF(AND(ISNUMBER(OFFSET('Sanitation Data'!$H$10,0,10*ROW('Sanitation Data'!H139))),'Data Summary'!DG145="Yes"),OFFSET('Sanitation Data'!$H$10,0,10*ROW('Sanitation Data'!H139)),NA())</f>
        <v>#N/A</v>
      </c>
      <c r="AS145" s="96" t="e">
        <f ca="true">+IF(AND(ISNUMBER(OFFSET('Sanitation Data'!$H$11,0,10*ROW('Sanitation Data'!H139))),'Data Summary'!DH145="Yes"),OFFSET('Sanitation Data'!$H$11,0,10*ROW('Sanitation Data'!H139)),NA())</f>
        <v>#N/A</v>
      </c>
      <c r="AT145" s="96" t="e">
        <f ca="true">+IF(AND(ISNUMBER(OFFSET('Sanitation Data'!$H$12,0,10*ROW('Sanitation Data'!H139))),'Data Summary'!DI145="Yes"),OFFSET('Sanitation Data'!$H$12,0,10*ROW('Sanitation Data'!H139)),NA())</f>
        <v>#N/A</v>
      </c>
      <c r="AU145" s="96" t="e">
        <f ca="true">+IF(AND(ISNUMBER(OFFSET('Sanitation Data'!$I$4,0,10*ROW('Sanitation Data'!I139))),'Data Summary'!DJ145="Yes"),100-OFFSET('Sanitation Data'!$I$4,0,10*ROW('Sanitation Data'!I139)),NA())</f>
        <v>#N/A</v>
      </c>
      <c r="AV145" s="96" t="e">
        <f ca="true">+IF(AND(ISNUMBER(OFFSET('Sanitation Data'!$I$6,0,10*ROW('Sanitation Data'!I139))),'Data Summary'!DK145="Yes"),OFFSET('Sanitation Data'!$I$6,0,10*ROW('Sanitation Data'!I139)),NA())</f>
        <v>#N/A</v>
      </c>
      <c r="AW145" s="96" t="e">
        <f ca="true">+IF(AND(ISNUMBER(OFFSET('Sanitation Data'!$I$10,0,10*ROW('Sanitation Data'!I139))),'Data Summary'!DL145="Yes"),OFFSET('Sanitation Data'!$I$10,0,10*ROW('Sanitation Data'!I139)),NA())</f>
        <v>#N/A</v>
      </c>
      <c r="AX145" s="96" t="e">
        <f ca="true">+IF(AND(ISNUMBER(OFFSET('Sanitation Data'!$I$11,0,10*ROW('Sanitation Data'!I139))),'Data Summary'!DM145="Yes"),OFFSET('Sanitation Data'!$I$11,0,10*ROW('Sanitation Data'!I139)),NA())</f>
        <v>#N/A</v>
      </c>
      <c r="AY145" s="96" t="e">
        <f ca="true">+IF(AND(ISNUMBER(OFFSET('Sanitation Data'!$I$12,0,10*ROW('Sanitation Data'!I139))),'Data Summary'!DN145="Yes"),OFFSET('Sanitation Data'!$I$12,0,10*ROW('Sanitation Data'!I139)),NA())</f>
        <v>#N/A</v>
      </c>
      <c r="AZ145" s="97" t="e">
        <f ca="true">+IF(AND(ISNUMBER(OFFSET('Hygiene Data'!$D$5,0,10*ROW('Hygiene Data'!D139))),'Data Summary'!DO145="Yes"),OFFSET('Hygiene Data'!$D$5,0,10*ROW('Hygiene Data'!D139)),NA())</f>
        <v>#N/A</v>
      </c>
      <c r="BA145" s="97" t="e">
        <f ca="true">+IF(AND(ISNUMBER(OFFSET('Hygiene Data'!$D$7,0,10*ROW('Hygiene Data'!D139))),'Data Summary'!DP145="Yes"),OFFSET('Hygiene Data'!$D$7,0,10*ROW('Hygiene Data'!D139)),NA())</f>
        <v>#N/A</v>
      </c>
      <c r="BB145" s="97" t="e">
        <f ca="true">+IF(AND(ISNUMBER(OFFSET('Hygiene Data'!$D$9,0,10*ROW('Hygiene Data'!D139))),'Data Summary'!DQ145="Yes"),OFFSET('Hygiene Data'!$D$9,0,10*ROW('Hygiene Data'!D139)),NA())</f>
        <v>#N/A</v>
      </c>
      <c r="BC145" s="97" t="e">
        <f ca="true">+IF(AND(ISNUMBER(OFFSET('Hygiene Data'!$E$5,0,10*ROW('Hygiene Data'!E139))),'Data Summary'!DR145="Yes"),OFFSET('Hygiene Data'!$E$5,0,10*ROW('Hygiene Data'!E139)),NA())</f>
        <v>#N/A</v>
      </c>
      <c r="BD145" s="97" t="e">
        <f ca="true">+IF(AND(ISNUMBER(OFFSET('Hygiene Data'!$E$7,0,10*ROW('Hygiene Data'!E139))),'Data Summary'!DS145="Yes"),OFFSET('Hygiene Data'!$E$7,0,10*ROW('Hygiene Data'!E139)),NA())</f>
        <v>#N/A</v>
      </c>
      <c r="BE145" s="97" t="e">
        <f ca="true">+IF(AND(ISNUMBER(OFFSET('Hygiene Data'!$E$9,0,10*ROW('Hygiene Data'!E139))),'Data Summary'!DT145="Yes"),OFFSET('Hygiene Data'!$E$9,0,10*ROW('Hygiene Data'!E139)),NA())</f>
        <v>#N/A</v>
      </c>
      <c r="BF145" s="97" t="e">
        <f ca="true">+IF(AND(ISNUMBER(OFFSET('Hygiene Data'!$F$5,0,10*ROW('Hygiene Data'!F139))),'Data Summary'!DU145="Yes"),OFFSET('Hygiene Data'!$F$5,0,10*ROW('Hygiene Data'!F139)),NA())</f>
        <v>#N/A</v>
      </c>
      <c r="BG145" s="97" t="e">
        <f ca="true">+IF(AND(ISNUMBER(OFFSET('Hygiene Data'!$F$7,0,10*ROW('Hygiene Data'!F139))),'Data Summary'!DV145="Yes"),OFFSET('Hygiene Data'!$F$7,0,10*ROW('Hygiene Data'!F139)),NA())</f>
        <v>#N/A</v>
      </c>
      <c r="BH145" s="97" t="e">
        <f ca="true">+IF(AND(ISNUMBER(OFFSET('Hygiene Data'!$F$9,0,10*ROW('Hygiene Data'!F139))),'Data Summary'!DW145="Yes"),OFFSET('Hygiene Data'!$F$9,0,10*ROW('Hygiene Data'!F139)),NA())</f>
        <v>#N/A</v>
      </c>
      <c r="BI145" s="97" t="e">
        <f ca="true">+IF(AND(ISNUMBER(OFFSET('Hygiene Data'!$G$5,0,10*ROW('Hygiene Data'!G139))),'Data Summary'!DX145="Yes"),OFFSET('Hygiene Data'!$G$5,0,10*ROW('Hygiene Data'!G139)),NA())</f>
        <v>#N/A</v>
      </c>
      <c r="BJ145" s="97" t="e">
        <f ca="true">+IF(AND(ISNUMBER(OFFSET('Hygiene Data'!$G$7,0,10*ROW('Hygiene Data'!G139))),'Data Summary'!DY145="Yes"),OFFSET('Hygiene Data'!$G$7,0,10*ROW('Hygiene Data'!G139)),NA())</f>
        <v>#N/A</v>
      </c>
      <c r="BK145" s="97" t="e">
        <f ca="true">+IF(AND(ISNUMBER(OFFSET('Hygiene Data'!$G$9,0,10*ROW('Hygiene Data'!G139))),'Data Summary'!DZ145="Yes"),OFFSET('Hygiene Data'!$G$9,0,10*ROW('Hygiene Data'!G139)),NA())</f>
        <v>#N/A</v>
      </c>
      <c r="BL145" s="97" t="e">
        <f ca="true">+IF(AND(ISNUMBER(OFFSET('Hygiene Data'!$H$5,0,10*ROW('Hygiene Data'!H139))),'Data Summary'!EA145="Yes"),OFFSET('Hygiene Data'!$H$5,0,10*ROW('Hygiene Data'!H139)),NA())</f>
        <v>#N/A</v>
      </c>
      <c r="BM145" s="97" t="e">
        <f ca="true">+IF(AND(ISNUMBER(OFFSET('Hygiene Data'!$H$7,0,10*ROW('Hygiene Data'!H139))),'Data Summary'!EB145="Yes"),OFFSET('Hygiene Data'!$H$7,0,10*ROW('Hygiene Data'!H139)),NA())</f>
        <v>#N/A</v>
      </c>
      <c r="BN145" s="97" t="e">
        <f ca="true">+IF(AND(ISNUMBER(OFFSET('Hygiene Data'!$H$9,0,10*ROW('Hygiene Data'!H139))),'Data Summary'!EC145="Yes"),OFFSET('Hygiene Data'!$H$9,0,10*ROW('Hygiene Data'!H139)),NA())</f>
        <v>#N/A</v>
      </c>
      <c r="BO145" s="97" t="e">
        <f ca="true">+IF(AND(ISNUMBER(OFFSET('Hygiene Data'!$I$5,0,10*ROW('Hygiene Data'!I139))),'Data Summary'!ED145="Yes"),OFFSET('Hygiene Data'!$I$5,0,10*ROW('Hygiene Data'!I139)),NA())</f>
        <v>#N/A</v>
      </c>
      <c r="BP145" s="97" t="e">
        <f ca="true">+IF(AND(ISNUMBER(OFFSET('Hygiene Data'!$I$7,0,10*ROW('Hygiene Data'!I139))),'Data Summary'!EE145="Yes"),OFFSET('Hygiene Data'!$I$7,0,10*ROW('Hygiene Data'!I139)),NA())</f>
        <v>#N/A</v>
      </c>
      <c r="BQ145" s="97"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6" t="str">
        <f ca="true">+IF(ISTEXT('Data Summary'!B146),'Data Summary'!B146,"")</f>
        <v/>
      </c>
      <c r="C146" s="330" t="e">
        <f ca="true">+VALUE('Data Summary'!C146)</f>
        <v>#VALUE!</v>
      </c>
      <c r="D146" s="95" t="e">
        <f ca="true">+IF(AND(ISNUMBER(OFFSET('Water Data'!$D$4,0,10*ROW('Water Data'!D140))),'Data Summary'!BS146="Yes"),100-OFFSET('Water Data'!$D$4,0,10*ROW('Water Data'!D140)),NA())</f>
        <v>#N/A</v>
      </c>
      <c r="E146" s="95" t="e">
        <f ca="true">+IF(AND(ISNUMBER(OFFSET('Water Data'!$D$6,0,10*ROW('Water Data'!D140))),'Data Summary'!BT146="Yes"),OFFSET('Water Data'!$D$6,0,10*ROW('Water Data'!D140)),NA())</f>
        <v>#N/A</v>
      </c>
      <c r="F146" s="95" t="e">
        <f ca="true">+IF(AND(ISNUMBER(OFFSET('Water Data'!$D$9,0,10*ROW('Water Data'!D140))),'Data Summary'!BU146="Yes"),OFFSET('Water Data'!$D$9,0,10*ROW('Water Data'!D140)),NA())</f>
        <v>#N/A</v>
      </c>
      <c r="G146" s="95" t="e">
        <f ca="true">+IF(AND(ISNUMBER(OFFSET('Water Data'!$E$4,0,10*ROW('Water Data'!E140))),'Data Summary'!BV146="Yes"),100-OFFSET('Water Data'!$E$4,0,10*ROW('Water Data'!E140)),NA())</f>
        <v>#N/A</v>
      </c>
      <c r="H146" s="95" t="e">
        <f ca="true">+IF(AND(ISNUMBER(OFFSET('Water Data'!$E$6,0,10*ROW('Water Data'!E140))),'Data Summary'!BW146="Yes"),OFFSET('Water Data'!$E$6,0,10*ROW('Water Data'!E140)),NA())</f>
        <v>#N/A</v>
      </c>
      <c r="I146" s="95" t="e">
        <f ca="true">+IF(AND(ISNUMBER(OFFSET('Water Data'!$E$9,0,10*ROW('Water Data'!E140))),'Data Summary'!BX146="Yes"),OFFSET('Water Data'!$E$9,0,10*ROW('Water Data'!E140)),NA())</f>
        <v>#N/A</v>
      </c>
      <c r="J146" s="95" t="e">
        <f ca="true">+IF(AND(ISNUMBER(OFFSET('Water Data'!$F$4,0,10*ROW('Water Data'!F140))),'Data Summary'!BY146="Yes"),100-OFFSET('Water Data'!$F$4,0,10*ROW('Water Data'!F140)),NA())</f>
        <v>#N/A</v>
      </c>
      <c r="K146" s="95" t="e">
        <f ca="true">+IF(AND(ISNUMBER(OFFSET('Water Data'!$F$6,0,10*ROW('Water Data'!F140))),'Data Summary'!BZ146="Yes"),OFFSET('Water Data'!$F$6,0,10*ROW('Water Data'!F140)),NA())</f>
        <v>#N/A</v>
      </c>
      <c r="L146" s="95" t="e">
        <f ca="true">+IF(AND(ISNUMBER(OFFSET('Water Data'!$F$9,0,10*ROW('Water Data'!F140))),'Data Summary'!CA146="Yes"),OFFSET('Water Data'!$F$9,0,10*ROW('Water Data'!F140)),NA())</f>
        <v>#N/A</v>
      </c>
      <c r="M146" s="95" t="e">
        <f ca="true">+IF(AND(ISNUMBER(OFFSET('Water Data'!$G$4,0,10*ROW('Water Data'!G140))),'Data Summary'!CB146="Yes"),100-OFFSET('Water Data'!$G$4,0,10*ROW('Water Data'!G140)),NA())</f>
        <v>#N/A</v>
      </c>
      <c r="N146" s="95" t="e">
        <f ca="true">+IF(AND(ISNUMBER(OFFSET('Water Data'!$G$6,0,10*ROW('Water Data'!G140))),'Data Summary'!CC146="Yes"),OFFSET('Water Data'!$G$6,0,10*ROW('Water Data'!G140)),NA())</f>
        <v>#N/A</v>
      </c>
      <c r="O146" s="95" t="e">
        <f ca="true">+IF(AND(ISNUMBER(OFFSET('Water Data'!$G$9,0,10*ROW('Water Data'!G140))),'Data Summary'!CD146="Yes"),OFFSET('Water Data'!$G$9,0,10*ROW('Water Data'!G140)),NA())</f>
        <v>#N/A</v>
      </c>
      <c r="P146" s="95" t="e">
        <f ca="true">+IF(AND(ISNUMBER(OFFSET('Water Data'!$H$4,0,10*ROW('Water Data'!H140))),'Data Summary'!CE146="Yes"),100-OFFSET('Water Data'!$H$4,0,10*ROW('Water Data'!H140)),NA())</f>
        <v>#N/A</v>
      </c>
      <c r="Q146" s="95" t="e">
        <f ca="true">+IF(AND(ISNUMBER(OFFSET('Water Data'!$H$6,0,10*ROW('Water Data'!H140))),'Data Summary'!CF146="Yes"),OFFSET('Water Data'!$H$6,0,10*ROW('Water Data'!H140)),NA())</f>
        <v>#N/A</v>
      </c>
      <c r="R146" s="95" t="e">
        <f ca="true">+IF(AND(ISNUMBER(OFFSET('Water Data'!$H$9,0,10*ROW('Water Data'!H140))),'Data Summary'!CG146="Yes"),OFFSET('Water Data'!$H$9,0,10*ROW('Water Data'!H140)),NA())</f>
        <v>#N/A</v>
      </c>
      <c r="S146" s="95" t="e">
        <f ca="true">+IF(AND(ISNUMBER(OFFSET('Water Data'!$I$4,0,10*ROW('Water Data'!I140))),'Data Summary'!CH146="Yes"),100-OFFSET('Water Data'!$I$4,0,10*ROW('Water Data'!I140)),NA())</f>
        <v>#N/A</v>
      </c>
      <c r="T146" s="95" t="e">
        <f ca="true">+IF(AND(ISNUMBER(OFFSET('Water Data'!$I$6,0,10*ROW('Water Data'!I140))),'Data Summary'!CI146="Yes"),OFFSET('Water Data'!$I$6,0,10*ROW('Water Data'!I140)),NA())</f>
        <v>#N/A</v>
      </c>
      <c r="U146" s="95" t="e">
        <f ca="true">+IF(AND(ISNUMBER(OFFSET('Water Data'!$I$9,0,10*ROW('Water Data'!I140))),'Data Summary'!CJ146="Yes"),OFFSET('Water Data'!$I$9,0,10*ROW('Water Data'!I140)),NA())</f>
        <v>#N/A</v>
      </c>
      <c r="V146" s="96" t="e">
        <f ca="true">+IF(AND(ISNUMBER(OFFSET('Sanitation Data'!$D$4,0,10*ROW('Sanitation Data'!D140))),'Data Summary'!CK146="Yes"),100-OFFSET('Sanitation Data'!$D$4,0,10*ROW('Sanitation Data'!D140)),NA())</f>
        <v>#N/A</v>
      </c>
      <c r="W146" s="96" t="e">
        <f ca="true">+IF(AND(ISNUMBER(OFFSET('Sanitation Data'!$D$6,0,10*ROW('Sanitation Data'!D140))),'Data Summary'!CL146="Yes"),OFFSET('Sanitation Data'!$D$6,0,10*ROW('Sanitation Data'!D140)),NA())</f>
        <v>#N/A</v>
      </c>
      <c r="X146" s="96" t="e">
        <f ca="true">+IF(AND(ISNUMBER(OFFSET('Sanitation Data'!$D$10,0,10*ROW('Sanitation Data'!D140))),'Data Summary'!CM146="Yes"),OFFSET('Sanitation Data'!$D$10,0,10*ROW('Sanitation Data'!D140)),NA())</f>
        <v>#N/A</v>
      </c>
      <c r="Y146" s="96" t="e">
        <f ca="true">+IF(AND(ISNUMBER(OFFSET('Sanitation Data'!$D$11,0,10*ROW('Sanitation Data'!D140))),'Data Summary'!CN146="Yes"),OFFSET('Sanitation Data'!$D$11,0,10*ROW('Sanitation Data'!D140)),NA())</f>
        <v>#N/A</v>
      </c>
      <c r="Z146" s="96" t="e">
        <f ca="true">+IF(AND(ISNUMBER(OFFSET('Sanitation Data'!$D$12,0,10*ROW('Sanitation Data'!D140))),'Data Summary'!CO146="Yes"),OFFSET('Sanitation Data'!$D$12,0,10*ROW('Sanitation Data'!D140)),NA())</f>
        <v>#N/A</v>
      </c>
      <c r="AA146" s="96" t="e">
        <f ca="true">+IF(AND(ISNUMBER(OFFSET('Sanitation Data'!$E$4,0,10*ROW('Sanitation Data'!E140))),'Data Summary'!CP146="Yes"),100-OFFSET('Sanitation Data'!$E$4,0,10*ROW('Sanitation Data'!E140)),NA())</f>
        <v>#N/A</v>
      </c>
      <c r="AB146" s="96" t="e">
        <f ca="true">+IF(AND(ISNUMBER(OFFSET('Sanitation Data'!$E$6,0,10*ROW('Sanitation Data'!E140))),'Data Summary'!CQ146="Yes"),OFFSET('Sanitation Data'!$E$6,0,10*ROW('Sanitation Data'!E140)),NA())</f>
        <v>#N/A</v>
      </c>
      <c r="AC146" s="96" t="e">
        <f ca="true">+IF(AND(ISNUMBER(OFFSET('Sanitation Data'!$E$10,0,10*ROW('Sanitation Data'!E140))),'Data Summary'!CR146="Yes"),OFFSET('Sanitation Data'!$E$10,0,10*ROW('Sanitation Data'!E140)),NA())</f>
        <v>#N/A</v>
      </c>
      <c r="AD146" s="96" t="e">
        <f ca="true">+IF(AND(ISNUMBER(OFFSET('Sanitation Data'!$E$11,0,10*ROW('Sanitation Data'!E140))),'Data Summary'!CS146="Yes"),OFFSET('Sanitation Data'!$E$11,0,10*ROW('Sanitation Data'!E140)),NA())</f>
        <v>#N/A</v>
      </c>
      <c r="AE146" s="96" t="e">
        <f ca="true">+IF(AND(ISNUMBER(OFFSET('Sanitation Data'!$E$12,0,10*ROW('Sanitation Data'!E140))),'Data Summary'!CT146="Yes"),OFFSET('Sanitation Data'!$E$12,0,10*ROW('Sanitation Data'!E140)),NA())</f>
        <v>#N/A</v>
      </c>
      <c r="AF146" s="96" t="e">
        <f ca="true">+IF(AND(ISNUMBER(OFFSET('Sanitation Data'!$F$4,0,10*ROW('Sanitation Data'!F140))),'Data Summary'!CU146="Yes"),100-OFFSET('Sanitation Data'!$F$4,0,10*ROW('Sanitation Data'!F140)),NA())</f>
        <v>#N/A</v>
      </c>
      <c r="AG146" s="96" t="e">
        <f ca="true">+IF(AND(ISNUMBER(OFFSET('Sanitation Data'!$F$6,0,10*ROW('Sanitation Data'!F140))),'Data Summary'!CV146="Yes"),OFFSET('Sanitation Data'!$F$6,0,10*ROW('Sanitation Data'!F140)),NA())</f>
        <v>#N/A</v>
      </c>
      <c r="AH146" s="96" t="e">
        <f ca="true">+IF(AND(ISNUMBER(OFFSET('Sanitation Data'!$F$10,0,10*ROW('Sanitation Data'!F140))),'Data Summary'!CW146="Yes"),OFFSET('Sanitation Data'!$F$10,0,10*ROW('Sanitation Data'!F140)),NA())</f>
        <v>#N/A</v>
      </c>
      <c r="AI146" s="96" t="e">
        <f ca="true">+IF(AND(ISNUMBER(OFFSET('Sanitation Data'!$F$11,0,10*ROW('Sanitation Data'!F140))),'Data Summary'!CX146="Yes"),OFFSET('Sanitation Data'!$F$11,0,10*ROW('Sanitation Data'!F140)),NA())</f>
        <v>#N/A</v>
      </c>
      <c r="AJ146" s="96" t="e">
        <f ca="true">+IF(AND(ISNUMBER(OFFSET('Sanitation Data'!$F$12,0,10*ROW('Sanitation Data'!F140))),'Data Summary'!CY146="Yes"),OFFSET('Sanitation Data'!$F$12,0,10*ROW('Sanitation Data'!F140)),NA())</f>
        <v>#N/A</v>
      </c>
      <c r="AK146" s="96" t="e">
        <f ca="true">+IF(AND(ISNUMBER(OFFSET('Sanitation Data'!$G$4,0,10*ROW('Sanitation Data'!G140))),'Data Summary'!CZ146="Yes"),100-OFFSET('Sanitation Data'!$G$4,0,10*ROW('Sanitation Data'!G140)),NA())</f>
        <v>#N/A</v>
      </c>
      <c r="AL146" s="96" t="e">
        <f ca="true">+IF(AND(ISNUMBER(OFFSET('Sanitation Data'!$G$6,0,10*ROW('Sanitation Data'!G140))),'Data Summary'!DA146="Yes"),OFFSET('Sanitation Data'!$G$6,0,10*ROW('Sanitation Data'!G140)),NA())</f>
        <v>#N/A</v>
      </c>
      <c r="AM146" s="96" t="e">
        <f ca="true">+IF(AND(ISNUMBER(OFFSET('Sanitation Data'!$G$10,0,10*ROW('Sanitation Data'!G140))),'Data Summary'!DB146="Yes"),OFFSET('Sanitation Data'!$G$10,0,10*ROW('Sanitation Data'!G140)),NA())</f>
        <v>#N/A</v>
      </c>
      <c r="AN146" s="96" t="e">
        <f ca="true">+IF(AND(ISNUMBER(OFFSET('Sanitation Data'!$G$11,0,10*ROW('Sanitation Data'!G140))),'Data Summary'!DC146="Yes"),OFFSET('Sanitation Data'!$G$11,0,10*ROW('Sanitation Data'!G140)),NA())</f>
        <v>#N/A</v>
      </c>
      <c r="AO146" s="96" t="e">
        <f ca="true">+IF(AND(ISNUMBER(OFFSET('Sanitation Data'!$G$12,0,10*ROW('Sanitation Data'!G140))),'Data Summary'!DD146="Yes"),OFFSET('Sanitation Data'!$G$12,0,10*ROW('Sanitation Data'!G140)),NA())</f>
        <v>#N/A</v>
      </c>
      <c r="AP146" s="96" t="e">
        <f ca="true">+IF(AND(ISNUMBER(OFFSET('Sanitation Data'!$H$4,0,10*ROW('Sanitation Data'!H140))),'Data Summary'!DE146="Yes"),100-OFFSET('Sanitation Data'!$H$4,0,10*ROW('Sanitation Data'!H140)),NA())</f>
        <v>#N/A</v>
      </c>
      <c r="AQ146" s="96" t="e">
        <f ca="true">+IF(AND(ISNUMBER(OFFSET('Sanitation Data'!$H$6,0,10*ROW('Sanitation Data'!H140))),'Data Summary'!DF146="Yes"),OFFSET('Sanitation Data'!$H$6,0,10*ROW('Sanitation Data'!H140)),NA())</f>
        <v>#N/A</v>
      </c>
      <c r="AR146" s="96" t="e">
        <f ca="true">+IF(AND(ISNUMBER(OFFSET('Sanitation Data'!$H$10,0,10*ROW('Sanitation Data'!H140))),'Data Summary'!DG146="Yes"),OFFSET('Sanitation Data'!$H$10,0,10*ROW('Sanitation Data'!H140)),NA())</f>
        <v>#N/A</v>
      </c>
      <c r="AS146" s="96" t="e">
        <f ca="true">+IF(AND(ISNUMBER(OFFSET('Sanitation Data'!$H$11,0,10*ROW('Sanitation Data'!H140))),'Data Summary'!DH146="Yes"),OFFSET('Sanitation Data'!$H$11,0,10*ROW('Sanitation Data'!H140)),NA())</f>
        <v>#N/A</v>
      </c>
      <c r="AT146" s="96" t="e">
        <f ca="true">+IF(AND(ISNUMBER(OFFSET('Sanitation Data'!$H$12,0,10*ROW('Sanitation Data'!H140))),'Data Summary'!DI146="Yes"),OFFSET('Sanitation Data'!$H$12,0,10*ROW('Sanitation Data'!H140)),NA())</f>
        <v>#N/A</v>
      </c>
      <c r="AU146" s="96" t="e">
        <f ca="true">+IF(AND(ISNUMBER(OFFSET('Sanitation Data'!$I$4,0,10*ROW('Sanitation Data'!I140))),'Data Summary'!DJ146="Yes"),100-OFFSET('Sanitation Data'!$I$4,0,10*ROW('Sanitation Data'!I140)),NA())</f>
        <v>#N/A</v>
      </c>
      <c r="AV146" s="96" t="e">
        <f ca="true">+IF(AND(ISNUMBER(OFFSET('Sanitation Data'!$I$6,0,10*ROW('Sanitation Data'!I140))),'Data Summary'!DK146="Yes"),OFFSET('Sanitation Data'!$I$6,0,10*ROW('Sanitation Data'!I140)),NA())</f>
        <v>#N/A</v>
      </c>
      <c r="AW146" s="96" t="e">
        <f ca="true">+IF(AND(ISNUMBER(OFFSET('Sanitation Data'!$I$10,0,10*ROW('Sanitation Data'!I140))),'Data Summary'!DL146="Yes"),OFFSET('Sanitation Data'!$I$10,0,10*ROW('Sanitation Data'!I140)),NA())</f>
        <v>#N/A</v>
      </c>
      <c r="AX146" s="96" t="e">
        <f ca="true">+IF(AND(ISNUMBER(OFFSET('Sanitation Data'!$I$11,0,10*ROW('Sanitation Data'!I140))),'Data Summary'!DM146="Yes"),OFFSET('Sanitation Data'!$I$11,0,10*ROW('Sanitation Data'!I140)),NA())</f>
        <v>#N/A</v>
      </c>
      <c r="AY146" s="96" t="e">
        <f ca="true">+IF(AND(ISNUMBER(OFFSET('Sanitation Data'!$I$12,0,10*ROW('Sanitation Data'!I140))),'Data Summary'!DN146="Yes"),OFFSET('Sanitation Data'!$I$12,0,10*ROW('Sanitation Data'!I140)),NA())</f>
        <v>#N/A</v>
      </c>
      <c r="AZ146" s="97" t="e">
        <f ca="true">+IF(AND(ISNUMBER(OFFSET('Hygiene Data'!$D$5,0,10*ROW('Hygiene Data'!D140))),'Data Summary'!DO146="Yes"),OFFSET('Hygiene Data'!$D$5,0,10*ROW('Hygiene Data'!D140)),NA())</f>
        <v>#N/A</v>
      </c>
      <c r="BA146" s="97" t="e">
        <f ca="true">+IF(AND(ISNUMBER(OFFSET('Hygiene Data'!$D$7,0,10*ROW('Hygiene Data'!D140))),'Data Summary'!DP146="Yes"),OFFSET('Hygiene Data'!$D$7,0,10*ROW('Hygiene Data'!D140)),NA())</f>
        <v>#N/A</v>
      </c>
      <c r="BB146" s="97" t="e">
        <f ca="true">+IF(AND(ISNUMBER(OFFSET('Hygiene Data'!$D$9,0,10*ROW('Hygiene Data'!D140))),'Data Summary'!DQ146="Yes"),OFFSET('Hygiene Data'!$D$9,0,10*ROW('Hygiene Data'!D140)),NA())</f>
        <v>#N/A</v>
      </c>
      <c r="BC146" s="97" t="e">
        <f ca="true">+IF(AND(ISNUMBER(OFFSET('Hygiene Data'!$E$5,0,10*ROW('Hygiene Data'!E140))),'Data Summary'!DR146="Yes"),OFFSET('Hygiene Data'!$E$5,0,10*ROW('Hygiene Data'!E140)),NA())</f>
        <v>#N/A</v>
      </c>
      <c r="BD146" s="97" t="e">
        <f ca="true">+IF(AND(ISNUMBER(OFFSET('Hygiene Data'!$E$7,0,10*ROW('Hygiene Data'!E140))),'Data Summary'!DS146="Yes"),OFFSET('Hygiene Data'!$E$7,0,10*ROW('Hygiene Data'!E140)),NA())</f>
        <v>#N/A</v>
      </c>
      <c r="BE146" s="97" t="e">
        <f ca="true">+IF(AND(ISNUMBER(OFFSET('Hygiene Data'!$E$9,0,10*ROW('Hygiene Data'!E140))),'Data Summary'!DT146="Yes"),OFFSET('Hygiene Data'!$E$9,0,10*ROW('Hygiene Data'!E140)),NA())</f>
        <v>#N/A</v>
      </c>
      <c r="BF146" s="97" t="e">
        <f ca="true">+IF(AND(ISNUMBER(OFFSET('Hygiene Data'!$F$5,0,10*ROW('Hygiene Data'!F140))),'Data Summary'!DU146="Yes"),OFFSET('Hygiene Data'!$F$5,0,10*ROW('Hygiene Data'!F140)),NA())</f>
        <v>#N/A</v>
      </c>
      <c r="BG146" s="97" t="e">
        <f ca="true">+IF(AND(ISNUMBER(OFFSET('Hygiene Data'!$F$7,0,10*ROW('Hygiene Data'!F140))),'Data Summary'!DV146="Yes"),OFFSET('Hygiene Data'!$F$7,0,10*ROW('Hygiene Data'!F140)),NA())</f>
        <v>#N/A</v>
      </c>
      <c r="BH146" s="97" t="e">
        <f ca="true">+IF(AND(ISNUMBER(OFFSET('Hygiene Data'!$F$9,0,10*ROW('Hygiene Data'!F140))),'Data Summary'!DW146="Yes"),OFFSET('Hygiene Data'!$F$9,0,10*ROW('Hygiene Data'!F140)),NA())</f>
        <v>#N/A</v>
      </c>
      <c r="BI146" s="97" t="e">
        <f ca="true">+IF(AND(ISNUMBER(OFFSET('Hygiene Data'!$G$5,0,10*ROW('Hygiene Data'!G140))),'Data Summary'!DX146="Yes"),OFFSET('Hygiene Data'!$G$5,0,10*ROW('Hygiene Data'!G140)),NA())</f>
        <v>#N/A</v>
      </c>
      <c r="BJ146" s="97" t="e">
        <f ca="true">+IF(AND(ISNUMBER(OFFSET('Hygiene Data'!$G$7,0,10*ROW('Hygiene Data'!G140))),'Data Summary'!DY146="Yes"),OFFSET('Hygiene Data'!$G$7,0,10*ROW('Hygiene Data'!G140)),NA())</f>
        <v>#N/A</v>
      </c>
      <c r="BK146" s="97" t="e">
        <f ca="true">+IF(AND(ISNUMBER(OFFSET('Hygiene Data'!$G$9,0,10*ROW('Hygiene Data'!G140))),'Data Summary'!DZ146="Yes"),OFFSET('Hygiene Data'!$G$9,0,10*ROW('Hygiene Data'!G140)),NA())</f>
        <v>#N/A</v>
      </c>
      <c r="BL146" s="97" t="e">
        <f ca="true">+IF(AND(ISNUMBER(OFFSET('Hygiene Data'!$H$5,0,10*ROW('Hygiene Data'!H140))),'Data Summary'!EA146="Yes"),OFFSET('Hygiene Data'!$H$5,0,10*ROW('Hygiene Data'!H140)),NA())</f>
        <v>#N/A</v>
      </c>
      <c r="BM146" s="97" t="e">
        <f ca="true">+IF(AND(ISNUMBER(OFFSET('Hygiene Data'!$H$7,0,10*ROW('Hygiene Data'!H140))),'Data Summary'!EB146="Yes"),OFFSET('Hygiene Data'!$H$7,0,10*ROW('Hygiene Data'!H140)),NA())</f>
        <v>#N/A</v>
      </c>
      <c r="BN146" s="97" t="e">
        <f ca="true">+IF(AND(ISNUMBER(OFFSET('Hygiene Data'!$H$9,0,10*ROW('Hygiene Data'!H140))),'Data Summary'!EC146="Yes"),OFFSET('Hygiene Data'!$H$9,0,10*ROW('Hygiene Data'!H140)),NA())</f>
        <v>#N/A</v>
      </c>
      <c r="BO146" s="97" t="e">
        <f ca="true">+IF(AND(ISNUMBER(OFFSET('Hygiene Data'!$I$5,0,10*ROW('Hygiene Data'!I140))),'Data Summary'!ED146="Yes"),OFFSET('Hygiene Data'!$I$5,0,10*ROW('Hygiene Data'!I140)),NA())</f>
        <v>#N/A</v>
      </c>
      <c r="BP146" s="97" t="e">
        <f ca="true">+IF(AND(ISNUMBER(OFFSET('Hygiene Data'!$I$7,0,10*ROW('Hygiene Data'!I140))),'Data Summary'!EE146="Yes"),OFFSET('Hygiene Data'!$I$7,0,10*ROW('Hygiene Data'!I140)),NA())</f>
        <v>#N/A</v>
      </c>
      <c r="BQ146" s="97"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6" t="str">
        <f ca="true">+IF(ISTEXT('Data Summary'!B147),'Data Summary'!B147,"")</f>
        <v/>
      </c>
      <c r="C147" s="330" t="e">
        <f ca="true">+VALUE('Data Summary'!C147)</f>
        <v>#VALUE!</v>
      </c>
      <c r="D147" s="95" t="e">
        <f ca="true">+IF(AND(ISNUMBER(OFFSET('Water Data'!$D$4,0,10*ROW('Water Data'!D141))),'Data Summary'!BS147="Yes"),100-OFFSET('Water Data'!$D$4,0,10*ROW('Water Data'!D141)),NA())</f>
        <v>#N/A</v>
      </c>
      <c r="E147" s="95" t="e">
        <f ca="true">+IF(AND(ISNUMBER(OFFSET('Water Data'!$D$6,0,10*ROW('Water Data'!D141))),'Data Summary'!BT147="Yes"),OFFSET('Water Data'!$D$6,0,10*ROW('Water Data'!D141)),NA())</f>
        <v>#N/A</v>
      </c>
      <c r="F147" s="95" t="e">
        <f ca="true">+IF(AND(ISNUMBER(OFFSET('Water Data'!$D$9,0,10*ROW('Water Data'!D141))),'Data Summary'!BU147="Yes"),OFFSET('Water Data'!$D$9,0,10*ROW('Water Data'!D141)),NA())</f>
        <v>#N/A</v>
      </c>
      <c r="G147" s="95" t="e">
        <f ca="true">+IF(AND(ISNUMBER(OFFSET('Water Data'!$E$4,0,10*ROW('Water Data'!E141))),'Data Summary'!BV147="Yes"),100-OFFSET('Water Data'!$E$4,0,10*ROW('Water Data'!E141)),NA())</f>
        <v>#N/A</v>
      </c>
      <c r="H147" s="95" t="e">
        <f ca="true">+IF(AND(ISNUMBER(OFFSET('Water Data'!$E$6,0,10*ROW('Water Data'!E141))),'Data Summary'!BW147="Yes"),OFFSET('Water Data'!$E$6,0,10*ROW('Water Data'!E141)),NA())</f>
        <v>#N/A</v>
      </c>
      <c r="I147" s="95" t="e">
        <f ca="true">+IF(AND(ISNUMBER(OFFSET('Water Data'!$E$9,0,10*ROW('Water Data'!E141))),'Data Summary'!BX147="Yes"),OFFSET('Water Data'!$E$9,0,10*ROW('Water Data'!E141)),NA())</f>
        <v>#N/A</v>
      </c>
      <c r="J147" s="95" t="e">
        <f ca="true">+IF(AND(ISNUMBER(OFFSET('Water Data'!$F$4,0,10*ROW('Water Data'!F141))),'Data Summary'!BY147="Yes"),100-OFFSET('Water Data'!$F$4,0,10*ROW('Water Data'!F141)),NA())</f>
        <v>#N/A</v>
      </c>
      <c r="K147" s="95" t="e">
        <f ca="true">+IF(AND(ISNUMBER(OFFSET('Water Data'!$F$6,0,10*ROW('Water Data'!F141))),'Data Summary'!BZ147="Yes"),OFFSET('Water Data'!$F$6,0,10*ROW('Water Data'!F141)),NA())</f>
        <v>#N/A</v>
      </c>
      <c r="L147" s="95" t="e">
        <f ca="true">+IF(AND(ISNUMBER(OFFSET('Water Data'!$F$9,0,10*ROW('Water Data'!F141))),'Data Summary'!CA147="Yes"),OFFSET('Water Data'!$F$9,0,10*ROW('Water Data'!F141)),NA())</f>
        <v>#N/A</v>
      </c>
      <c r="M147" s="95" t="e">
        <f ca="true">+IF(AND(ISNUMBER(OFFSET('Water Data'!$G$4,0,10*ROW('Water Data'!G141))),'Data Summary'!CB147="Yes"),100-OFFSET('Water Data'!$G$4,0,10*ROW('Water Data'!G141)),NA())</f>
        <v>#N/A</v>
      </c>
      <c r="N147" s="95" t="e">
        <f ca="true">+IF(AND(ISNUMBER(OFFSET('Water Data'!$G$6,0,10*ROW('Water Data'!G141))),'Data Summary'!CC147="Yes"),OFFSET('Water Data'!$G$6,0,10*ROW('Water Data'!G141)),NA())</f>
        <v>#N/A</v>
      </c>
      <c r="O147" s="95" t="e">
        <f ca="true">+IF(AND(ISNUMBER(OFFSET('Water Data'!$G$9,0,10*ROW('Water Data'!G141))),'Data Summary'!CD147="Yes"),OFFSET('Water Data'!$G$9,0,10*ROW('Water Data'!G141)),NA())</f>
        <v>#N/A</v>
      </c>
      <c r="P147" s="95" t="e">
        <f ca="true">+IF(AND(ISNUMBER(OFFSET('Water Data'!$H$4,0,10*ROW('Water Data'!H141))),'Data Summary'!CE147="Yes"),100-OFFSET('Water Data'!$H$4,0,10*ROW('Water Data'!H141)),NA())</f>
        <v>#N/A</v>
      </c>
      <c r="Q147" s="95" t="e">
        <f ca="true">+IF(AND(ISNUMBER(OFFSET('Water Data'!$H$6,0,10*ROW('Water Data'!H141))),'Data Summary'!CF147="Yes"),OFFSET('Water Data'!$H$6,0,10*ROW('Water Data'!H141)),NA())</f>
        <v>#N/A</v>
      </c>
      <c r="R147" s="95" t="e">
        <f ca="true">+IF(AND(ISNUMBER(OFFSET('Water Data'!$H$9,0,10*ROW('Water Data'!H141))),'Data Summary'!CG147="Yes"),OFFSET('Water Data'!$H$9,0,10*ROW('Water Data'!H141)),NA())</f>
        <v>#N/A</v>
      </c>
      <c r="S147" s="95" t="e">
        <f ca="true">+IF(AND(ISNUMBER(OFFSET('Water Data'!$I$4,0,10*ROW('Water Data'!I141))),'Data Summary'!CH147="Yes"),100-OFFSET('Water Data'!$I$4,0,10*ROW('Water Data'!I141)),NA())</f>
        <v>#N/A</v>
      </c>
      <c r="T147" s="95" t="e">
        <f ca="true">+IF(AND(ISNUMBER(OFFSET('Water Data'!$I$6,0,10*ROW('Water Data'!I141))),'Data Summary'!CI147="Yes"),OFFSET('Water Data'!$I$6,0,10*ROW('Water Data'!I141)),NA())</f>
        <v>#N/A</v>
      </c>
      <c r="U147" s="95" t="e">
        <f ca="true">+IF(AND(ISNUMBER(OFFSET('Water Data'!$I$9,0,10*ROW('Water Data'!I141))),'Data Summary'!CJ147="Yes"),OFFSET('Water Data'!$I$9,0,10*ROW('Water Data'!I141)),NA())</f>
        <v>#N/A</v>
      </c>
      <c r="V147" s="96" t="e">
        <f ca="true">+IF(AND(ISNUMBER(OFFSET('Sanitation Data'!$D$4,0,10*ROW('Sanitation Data'!D141))),'Data Summary'!CK147="Yes"),100-OFFSET('Sanitation Data'!$D$4,0,10*ROW('Sanitation Data'!D141)),NA())</f>
        <v>#N/A</v>
      </c>
      <c r="W147" s="96" t="e">
        <f ca="true">+IF(AND(ISNUMBER(OFFSET('Sanitation Data'!$D$6,0,10*ROW('Sanitation Data'!D141))),'Data Summary'!CL147="Yes"),OFFSET('Sanitation Data'!$D$6,0,10*ROW('Sanitation Data'!D141)),NA())</f>
        <v>#N/A</v>
      </c>
      <c r="X147" s="96" t="e">
        <f ca="true">+IF(AND(ISNUMBER(OFFSET('Sanitation Data'!$D$10,0,10*ROW('Sanitation Data'!D141))),'Data Summary'!CM147="Yes"),OFFSET('Sanitation Data'!$D$10,0,10*ROW('Sanitation Data'!D141)),NA())</f>
        <v>#N/A</v>
      </c>
      <c r="Y147" s="96" t="e">
        <f ca="true">+IF(AND(ISNUMBER(OFFSET('Sanitation Data'!$D$11,0,10*ROW('Sanitation Data'!D141))),'Data Summary'!CN147="Yes"),OFFSET('Sanitation Data'!$D$11,0,10*ROW('Sanitation Data'!D141)),NA())</f>
        <v>#N/A</v>
      </c>
      <c r="Z147" s="96" t="e">
        <f ca="true">+IF(AND(ISNUMBER(OFFSET('Sanitation Data'!$D$12,0,10*ROW('Sanitation Data'!D141))),'Data Summary'!CO147="Yes"),OFFSET('Sanitation Data'!$D$12,0,10*ROW('Sanitation Data'!D141)),NA())</f>
        <v>#N/A</v>
      </c>
      <c r="AA147" s="96" t="e">
        <f ca="true">+IF(AND(ISNUMBER(OFFSET('Sanitation Data'!$E$4,0,10*ROW('Sanitation Data'!E141))),'Data Summary'!CP147="Yes"),100-OFFSET('Sanitation Data'!$E$4,0,10*ROW('Sanitation Data'!E141)),NA())</f>
        <v>#N/A</v>
      </c>
      <c r="AB147" s="96" t="e">
        <f ca="true">+IF(AND(ISNUMBER(OFFSET('Sanitation Data'!$E$6,0,10*ROW('Sanitation Data'!E141))),'Data Summary'!CQ147="Yes"),OFFSET('Sanitation Data'!$E$6,0,10*ROW('Sanitation Data'!E141)),NA())</f>
        <v>#N/A</v>
      </c>
      <c r="AC147" s="96" t="e">
        <f ca="true">+IF(AND(ISNUMBER(OFFSET('Sanitation Data'!$E$10,0,10*ROW('Sanitation Data'!E141))),'Data Summary'!CR147="Yes"),OFFSET('Sanitation Data'!$E$10,0,10*ROW('Sanitation Data'!E141)),NA())</f>
        <v>#N/A</v>
      </c>
      <c r="AD147" s="96" t="e">
        <f ca="true">+IF(AND(ISNUMBER(OFFSET('Sanitation Data'!$E$11,0,10*ROW('Sanitation Data'!E141))),'Data Summary'!CS147="Yes"),OFFSET('Sanitation Data'!$E$11,0,10*ROW('Sanitation Data'!E141)),NA())</f>
        <v>#N/A</v>
      </c>
      <c r="AE147" s="96" t="e">
        <f ca="true">+IF(AND(ISNUMBER(OFFSET('Sanitation Data'!$E$12,0,10*ROW('Sanitation Data'!E141))),'Data Summary'!CT147="Yes"),OFFSET('Sanitation Data'!$E$12,0,10*ROW('Sanitation Data'!E141)),NA())</f>
        <v>#N/A</v>
      </c>
      <c r="AF147" s="96" t="e">
        <f ca="true">+IF(AND(ISNUMBER(OFFSET('Sanitation Data'!$F$4,0,10*ROW('Sanitation Data'!F141))),'Data Summary'!CU147="Yes"),100-OFFSET('Sanitation Data'!$F$4,0,10*ROW('Sanitation Data'!F141)),NA())</f>
        <v>#N/A</v>
      </c>
      <c r="AG147" s="96" t="e">
        <f ca="true">+IF(AND(ISNUMBER(OFFSET('Sanitation Data'!$F$6,0,10*ROW('Sanitation Data'!F141))),'Data Summary'!CV147="Yes"),OFFSET('Sanitation Data'!$F$6,0,10*ROW('Sanitation Data'!F141)),NA())</f>
        <v>#N/A</v>
      </c>
      <c r="AH147" s="96" t="e">
        <f ca="true">+IF(AND(ISNUMBER(OFFSET('Sanitation Data'!$F$10,0,10*ROW('Sanitation Data'!F141))),'Data Summary'!CW147="Yes"),OFFSET('Sanitation Data'!$F$10,0,10*ROW('Sanitation Data'!F141)),NA())</f>
        <v>#N/A</v>
      </c>
      <c r="AI147" s="96" t="e">
        <f ca="true">+IF(AND(ISNUMBER(OFFSET('Sanitation Data'!$F$11,0,10*ROW('Sanitation Data'!F141))),'Data Summary'!CX147="Yes"),OFFSET('Sanitation Data'!$F$11,0,10*ROW('Sanitation Data'!F141)),NA())</f>
        <v>#N/A</v>
      </c>
      <c r="AJ147" s="96" t="e">
        <f ca="true">+IF(AND(ISNUMBER(OFFSET('Sanitation Data'!$F$12,0,10*ROW('Sanitation Data'!F141))),'Data Summary'!CY147="Yes"),OFFSET('Sanitation Data'!$F$12,0,10*ROW('Sanitation Data'!F141)),NA())</f>
        <v>#N/A</v>
      </c>
      <c r="AK147" s="96" t="e">
        <f ca="true">+IF(AND(ISNUMBER(OFFSET('Sanitation Data'!$G$4,0,10*ROW('Sanitation Data'!G141))),'Data Summary'!CZ147="Yes"),100-OFFSET('Sanitation Data'!$G$4,0,10*ROW('Sanitation Data'!G141)),NA())</f>
        <v>#N/A</v>
      </c>
      <c r="AL147" s="96" t="e">
        <f ca="true">+IF(AND(ISNUMBER(OFFSET('Sanitation Data'!$G$6,0,10*ROW('Sanitation Data'!G141))),'Data Summary'!DA147="Yes"),OFFSET('Sanitation Data'!$G$6,0,10*ROW('Sanitation Data'!G141)),NA())</f>
        <v>#N/A</v>
      </c>
      <c r="AM147" s="96" t="e">
        <f ca="true">+IF(AND(ISNUMBER(OFFSET('Sanitation Data'!$G$10,0,10*ROW('Sanitation Data'!G141))),'Data Summary'!DB147="Yes"),OFFSET('Sanitation Data'!$G$10,0,10*ROW('Sanitation Data'!G141)),NA())</f>
        <v>#N/A</v>
      </c>
      <c r="AN147" s="96" t="e">
        <f ca="true">+IF(AND(ISNUMBER(OFFSET('Sanitation Data'!$G$11,0,10*ROW('Sanitation Data'!G141))),'Data Summary'!DC147="Yes"),OFFSET('Sanitation Data'!$G$11,0,10*ROW('Sanitation Data'!G141)),NA())</f>
        <v>#N/A</v>
      </c>
      <c r="AO147" s="96" t="e">
        <f ca="true">+IF(AND(ISNUMBER(OFFSET('Sanitation Data'!$G$12,0,10*ROW('Sanitation Data'!G141))),'Data Summary'!DD147="Yes"),OFFSET('Sanitation Data'!$G$12,0,10*ROW('Sanitation Data'!G141)),NA())</f>
        <v>#N/A</v>
      </c>
      <c r="AP147" s="96" t="e">
        <f ca="true">+IF(AND(ISNUMBER(OFFSET('Sanitation Data'!$H$4,0,10*ROW('Sanitation Data'!H141))),'Data Summary'!DE147="Yes"),100-OFFSET('Sanitation Data'!$H$4,0,10*ROW('Sanitation Data'!H141)),NA())</f>
        <v>#N/A</v>
      </c>
      <c r="AQ147" s="96" t="e">
        <f ca="true">+IF(AND(ISNUMBER(OFFSET('Sanitation Data'!$H$6,0,10*ROW('Sanitation Data'!H141))),'Data Summary'!DF147="Yes"),OFFSET('Sanitation Data'!$H$6,0,10*ROW('Sanitation Data'!H141)),NA())</f>
        <v>#N/A</v>
      </c>
      <c r="AR147" s="96" t="e">
        <f ca="true">+IF(AND(ISNUMBER(OFFSET('Sanitation Data'!$H$10,0,10*ROW('Sanitation Data'!H141))),'Data Summary'!DG147="Yes"),OFFSET('Sanitation Data'!$H$10,0,10*ROW('Sanitation Data'!H141)),NA())</f>
        <v>#N/A</v>
      </c>
      <c r="AS147" s="96" t="e">
        <f ca="true">+IF(AND(ISNUMBER(OFFSET('Sanitation Data'!$H$11,0,10*ROW('Sanitation Data'!H141))),'Data Summary'!DH147="Yes"),OFFSET('Sanitation Data'!$H$11,0,10*ROW('Sanitation Data'!H141)),NA())</f>
        <v>#N/A</v>
      </c>
      <c r="AT147" s="96" t="e">
        <f ca="true">+IF(AND(ISNUMBER(OFFSET('Sanitation Data'!$H$12,0,10*ROW('Sanitation Data'!H141))),'Data Summary'!DI147="Yes"),OFFSET('Sanitation Data'!$H$12,0,10*ROW('Sanitation Data'!H141)),NA())</f>
        <v>#N/A</v>
      </c>
      <c r="AU147" s="96" t="e">
        <f ca="true">+IF(AND(ISNUMBER(OFFSET('Sanitation Data'!$I$4,0,10*ROW('Sanitation Data'!I141))),'Data Summary'!DJ147="Yes"),100-OFFSET('Sanitation Data'!$I$4,0,10*ROW('Sanitation Data'!I141)),NA())</f>
        <v>#N/A</v>
      </c>
      <c r="AV147" s="96" t="e">
        <f ca="true">+IF(AND(ISNUMBER(OFFSET('Sanitation Data'!$I$6,0,10*ROW('Sanitation Data'!I141))),'Data Summary'!DK147="Yes"),OFFSET('Sanitation Data'!$I$6,0,10*ROW('Sanitation Data'!I141)),NA())</f>
        <v>#N/A</v>
      </c>
      <c r="AW147" s="96" t="e">
        <f ca="true">+IF(AND(ISNUMBER(OFFSET('Sanitation Data'!$I$10,0,10*ROW('Sanitation Data'!I141))),'Data Summary'!DL147="Yes"),OFFSET('Sanitation Data'!$I$10,0,10*ROW('Sanitation Data'!I141)),NA())</f>
        <v>#N/A</v>
      </c>
      <c r="AX147" s="96" t="e">
        <f ca="true">+IF(AND(ISNUMBER(OFFSET('Sanitation Data'!$I$11,0,10*ROW('Sanitation Data'!I141))),'Data Summary'!DM147="Yes"),OFFSET('Sanitation Data'!$I$11,0,10*ROW('Sanitation Data'!I141)),NA())</f>
        <v>#N/A</v>
      </c>
      <c r="AY147" s="96" t="e">
        <f ca="true">+IF(AND(ISNUMBER(OFFSET('Sanitation Data'!$I$12,0,10*ROW('Sanitation Data'!I141))),'Data Summary'!DN147="Yes"),OFFSET('Sanitation Data'!$I$12,0,10*ROW('Sanitation Data'!I141)),NA())</f>
        <v>#N/A</v>
      </c>
      <c r="AZ147" s="97" t="e">
        <f ca="true">+IF(AND(ISNUMBER(OFFSET('Hygiene Data'!$D$5,0,10*ROW('Hygiene Data'!D141))),'Data Summary'!DO147="Yes"),OFFSET('Hygiene Data'!$D$5,0,10*ROW('Hygiene Data'!D141)),NA())</f>
        <v>#N/A</v>
      </c>
      <c r="BA147" s="97" t="e">
        <f ca="true">+IF(AND(ISNUMBER(OFFSET('Hygiene Data'!$D$7,0,10*ROW('Hygiene Data'!D141))),'Data Summary'!DP147="Yes"),OFFSET('Hygiene Data'!$D$7,0,10*ROW('Hygiene Data'!D141)),NA())</f>
        <v>#N/A</v>
      </c>
      <c r="BB147" s="97" t="e">
        <f ca="true">+IF(AND(ISNUMBER(OFFSET('Hygiene Data'!$D$9,0,10*ROW('Hygiene Data'!D141))),'Data Summary'!DQ147="Yes"),OFFSET('Hygiene Data'!$D$9,0,10*ROW('Hygiene Data'!D141)),NA())</f>
        <v>#N/A</v>
      </c>
      <c r="BC147" s="97" t="e">
        <f ca="true">+IF(AND(ISNUMBER(OFFSET('Hygiene Data'!$E$5,0,10*ROW('Hygiene Data'!E141))),'Data Summary'!DR147="Yes"),OFFSET('Hygiene Data'!$E$5,0,10*ROW('Hygiene Data'!E141)),NA())</f>
        <v>#N/A</v>
      </c>
      <c r="BD147" s="97" t="e">
        <f ca="true">+IF(AND(ISNUMBER(OFFSET('Hygiene Data'!$E$7,0,10*ROW('Hygiene Data'!E141))),'Data Summary'!DS147="Yes"),OFFSET('Hygiene Data'!$E$7,0,10*ROW('Hygiene Data'!E141)),NA())</f>
        <v>#N/A</v>
      </c>
      <c r="BE147" s="97" t="e">
        <f ca="true">+IF(AND(ISNUMBER(OFFSET('Hygiene Data'!$E$9,0,10*ROW('Hygiene Data'!E141))),'Data Summary'!DT147="Yes"),OFFSET('Hygiene Data'!$E$9,0,10*ROW('Hygiene Data'!E141)),NA())</f>
        <v>#N/A</v>
      </c>
      <c r="BF147" s="97" t="e">
        <f ca="true">+IF(AND(ISNUMBER(OFFSET('Hygiene Data'!$F$5,0,10*ROW('Hygiene Data'!F141))),'Data Summary'!DU147="Yes"),OFFSET('Hygiene Data'!$F$5,0,10*ROW('Hygiene Data'!F141)),NA())</f>
        <v>#N/A</v>
      </c>
      <c r="BG147" s="97" t="e">
        <f ca="true">+IF(AND(ISNUMBER(OFFSET('Hygiene Data'!$F$7,0,10*ROW('Hygiene Data'!F141))),'Data Summary'!DV147="Yes"),OFFSET('Hygiene Data'!$F$7,0,10*ROW('Hygiene Data'!F141)),NA())</f>
        <v>#N/A</v>
      </c>
      <c r="BH147" s="97" t="e">
        <f ca="true">+IF(AND(ISNUMBER(OFFSET('Hygiene Data'!$F$9,0,10*ROW('Hygiene Data'!F141))),'Data Summary'!DW147="Yes"),OFFSET('Hygiene Data'!$F$9,0,10*ROW('Hygiene Data'!F141)),NA())</f>
        <v>#N/A</v>
      </c>
      <c r="BI147" s="97" t="e">
        <f ca="true">+IF(AND(ISNUMBER(OFFSET('Hygiene Data'!$G$5,0,10*ROW('Hygiene Data'!G141))),'Data Summary'!DX147="Yes"),OFFSET('Hygiene Data'!$G$5,0,10*ROW('Hygiene Data'!G141)),NA())</f>
        <v>#N/A</v>
      </c>
      <c r="BJ147" s="97" t="e">
        <f ca="true">+IF(AND(ISNUMBER(OFFSET('Hygiene Data'!$G$7,0,10*ROW('Hygiene Data'!G141))),'Data Summary'!DY147="Yes"),OFFSET('Hygiene Data'!$G$7,0,10*ROW('Hygiene Data'!G141)),NA())</f>
        <v>#N/A</v>
      </c>
      <c r="BK147" s="97" t="e">
        <f ca="true">+IF(AND(ISNUMBER(OFFSET('Hygiene Data'!$G$9,0,10*ROW('Hygiene Data'!G141))),'Data Summary'!DZ147="Yes"),OFFSET('Hygiene Data'!$G$9,0,10*ROW('Hygiene Data'!G141)),NA())</f>
        <v>#N/A</v>
      </c>
      <c r="BL147" s="97" t="e">
        <f ca="true">+IF(AND(ISNUMBER(OFFSET('Hygiene Data'!$H$5,0,10*ROW('Hygiene Data'!H141))),'Data Summary'!EA147="Yes"),OFFSET('Hygiene Data'!$H$5,0,10*ROW('Hygiene Data'!H141)),NA())</f>
        <v>#N/A</v>
      </c>
      <c r="BM147" s="97" t="e">
        <f ca="true">+IF(AND(ISNUMBER(OFFSET('Hygiene Data'!$H$7,0,10*ROW('Hygiene Data'!H141))),'Data Summary'!EB147="Yes"),OFFSET('Hygiene Data'!$H$7,0,10*ROW('Hygiene Data'!H141)),NA())</f>
        <v>#N/A</v>
      </c>
      <c r="BN147" s="97" t="e">
        <f ca="true">+IF(AND(ISNUMBER(OFFSET('Hygiene Data'!$H$9,0,10*ROW('Hygiene Data'!H141))),'Data Summary'!EC147="Yes"),OFFSET('Hygiene Data'!$H$9,0,10*ROW('Hygiene Data'!H141)),NA())</f>
        <v>#N/A</v>
      </c>
      <c r="BO147" s="97" t="e">
        <f ca="true">+IF(AND(ISNUMBER(OFFSET('Hygiene Data'!$I$5,0,10*ROW('Hygiene Data'!I141))),'Data Summary'!ED147="Yes"),OFFSET('Hygiene Data'!$I$5,0,10*ROW('Hygiene Data'!I141)),NA())</f>
        <v>#N/A</v>
      </c>
      <c r="BP147" s="97" t="e">
        <f ca="true">+IF(AND(ISNUMBER(OFFSET('Hygiene Data'!$I$7,0,10*ROW('Hygiene Data'!I141))),'Data Summary'!EE147="Yes"),OFFSET('Hygiene Data'!$I$7,0,10*ROW('Hygiene Data'!I141)),NA())</f>
        <v>#N/A</v>
      </c>
      <c r="BQ147" s="97"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6" t="str">
        <f ca="true">+IF(ISTEXT('Data Summary'!B148),'Data Summary'!B148,"")</f>
        <v/>
      </c>
      <c r="C148" s="330" t="e">
        <f ca="true">+VALUE('Data Summary'!C148)</f>
        <v>#VALUE!</v>
      </c>
      <c r="D148" s="95" t="e">
        <f ca="true">+IF(AND(ISNUMBER(OFFSET('Water Data'!$D$4,0,10*ROW('Water Data'!D142))),'Data Summary'!BS148="Yes"),100-OFFSET('Water Data'!$D$4,0,10*ROW('Water Data'!D142)),NA())</f>
        <v>#N/A</v>
      </c>
      <c r="E148" s="95" t="e">
        <f ca="true">+IF(AND(ISNUMBER(OFFSET('Water Data'!$D$6,0,10*ROW('Water Data'!D142))),'Data Summary'!BT148="Yes"),OFFSET('Water Data'!$D$6,0,10*ROW('Water Data'!D142)),NA())</f>
        <v>#N/A</v>
      </c>
      <c r="F148" s="95" t="e">
        <f ca="true">+IF(AND(ISNUMBER(OFFSET('Water Data'!$D$9,0,10*ROW('Water Data'!D142))),'Data Summary'!BU148="Yes"),OFFSET('Water Data'!$D$9,0,10*ROW('Water Data'!D142)),NA())</f>
        <v>#N/A</v>
      </c>
      <c r="G148" s="95" t="e">
        <f ca="true">+IF(AND(ISNUMBER(OFFSET('Water Data'!$E$4,0,10*ROW('Water Data'!E142))),'Data Summary'!BV148="Yes"),100-OFFSET('Water Data'!$E$4,0,10*ROW('Water Data'!E142)),NA())</f>
        <v>#N/A</v>
      </c>
      <c r="H148" s="95" t="e">
        <f ca="true">+IF(AND(ISNUMBER(OFFSET('Water Data'!$E$6,0,10*ROW('Water Data'!E142))),'Data Summary'!BW148="Yes"),OFFSET('Water Data'!$E$6,0,10*ROW('Water Data'!E142)),NA())</f>
        <v>#N/A</v>
      </c>
      <c r="I148" s="95" t="e">
        <f ca="true">+IF(AND(ISNUMBER(OFFSET('Water Data'!$E$9,0,10*ROW('Water Data'!E142))),'Data Summary'!BX148="Yes"),OFFSET('Water Data'!$E$9,0,10*ROW('Water Data'!E142)),NA())</f>
        <v>#N/A</v>
      </c>
      <c r="J148" s="95" t="e">
        <f ca="true">+IF(AND(ISNUMBER(OFFSET('Water Data'!$F$4,0,10*ROW('Water Data'!F142))),'Data Summary'!BY148="Yes"),100-OFFSET('Water Data'!$F$4,0,10*ROW('Water Data'!F142)),NA())</f>
        <v>#N/A</v>
      </c>
      <c r="K148" s="95" t="e">
        <f ca="true">+IF(AND(ISNUMBER(OFFSET('Water Data'!$F$6,0,10*ROW('Water Data'!F142))),'Data Summary'!BZ148="Yes"),OFFSET('Water Data'!$F$6,0,10*ROW('Water Data'!F142)),NA())</f>
        <v>#N/A</v>
      </c>
      <c r="L148" s="95" t="e">
        <f ca="true">+IF(AND(ISNUMBER(OFFSET('Water Data'!$F$9,0,10*ROW('Water Data'!F142))),'Data Summary'!CA148="Yes"),OFFSET('Water Data'!$F$9,0,10*ROW('Water Data'!F142)),NA())</f>
        <v>#N/A</v>
      </c>
      <c r="M148" s="95" t="e">
        <f ca="true">+IF(AND(ISNUMBER(OFFSET('Water Data'!$G$4,0,10*ROW('Water Data'!G142))),'Data Summary'!CB148="Yes"),100-OFFSET('Water Data'!$G$4,0,10*ROW('Water Data'!G142)),NA())</f>
        <v>#N/A</v>
      </c>
      <c r="N148" s="95" t="e">
        <f ca="true">+IF(AND(ISNUMBER(OFFSET('Water Data'!$G$6,0,10*ROW('Water Data'!G142))),'Data Summary'!CC148="Yes"),OFFSET('Water Data'!$G$6,0,10*ROW('Water Data'!G142)),NA())</f>
        <v>#N/A</v>
      </c>
      <c r="O148" s="95" t="e">
        <f ca="true">+IF(AND(ISNUMBER(OFFSET('Water Data'!$G$9,0,10*ROW('Water Data'!G142))),'Data Summary'!CD148="Yes"),OFFSET('Water Data'!$G$9,0,10*ROW('Water Data'!G142)),NA())</f>
        <v>#N/A</v>
      </c>
      <c r="P148" s="95" t="e">
        <f ca="true">+IF(AND(ISNUMBER(OFFSET('Water Data'!$H$4,0,10*ROW('Water Data'!H142))),'Data Summary'!CE148="Yes"),100-OFFSET('Water Data'!$H$4,0,10*ROW('Water Data'!H142)),NA())</f>
        <v>#N/A</v>
      </c>
      <c r="Q148" s="95" t="e">
        <f ca="true">+IF(AND(ISNUMBER(OFFSET('Water Data'!$H$6,0,10*ROW('Water Data'!H142))),'Data Summary'!CF148="Yes"),OFFSET('Water Data'!$H$6,0,10*ROW('Water Data'!H142)),NA())</f>
        <v>#N/A</v>
      </c>
      <c r="R148" s="95" t="e">
        <f ca="true">+IF(AND(ISNUMBER(OFFSET('Water Data'!$H$9,0,10*ROW('Water Data'!H142))),'Data Summary'!CG148="Yes"),OFFSET('Water Data'!$H$9,0,10*ROW('Water Data'!H142)),NA())</f>
        <v>#N/A</v>
      </c>
      <c r="S148" s="95" t="e">
        <f ca="true">+IF(AND(ISNUMBER(OFFSET('Water Data'!$I$4,0,10*ROW('Water Data'!I142))),'Data Summary'!CH148="Yes"),100-OFFSET('Water Data'!$I$4,0,10*ROW('Water Data'!I142)),NA())</f>
        <v>#N/A</v>
      </c>
      <c r="T148" s="95" t="e">
        <f ca="true">+IF(AND(ISNUMBER(OFFSET('Water Data'!$I$6,0,10*ROW('Water Data'!I142))),'Data Summary'!CI148="Yes"),OFFSET('Water Data'!$I$6,0,10*ROW('Water Data'!I142)),NA())</f>
        <v>#N/A</v>
      </c>
      <c r="U148" s="95" t="e">
        <f ca="true">+IF(AND(ISNUMBER(OFFSET('Water Data'!$I$9,0,10*ROW('Water Data'!I142))),'Data Summary'!CJ148="Yes"),OFFSET('Water Data'!$I$9,0,10*ROW('Water Data'!I142)),NA())</f>
        <v>#N/A</v>
      </c>
      <c r="V148" s="96" t="e">
        <f ca="true">+IF(AND(ISNUMBER(OFFSET('Sanitation Data'!$D$4,0,10*ROW('Sanitation Data'!D142))),'Data Summary'!CK148="Yes"),100-OFFSET('Sanitation Data'!$D$4,0,10*ROW('Sanitation Data'!D142)),NA())</f>
        <v>#N/A</v>
      </c>
      <c r="W148" s="96" t="e">
        <f ca="true">+IF(AND(ISNUMBER(OFFSET('Sanitation Data'!$D$6,0,10*ROW('Sanitation Data'!D142))),'Data Summary'!CL148="Yes"),OFFSET('Sanitation Data'!$D$6,0,10*ROW('Sanitation Data'!D142)),NA())</f>
        <v>#N/A</v>
      </c>
      <c r="X148" s="96" t="e">
        <f ca="true">+IF(AND(ISNUMBER(OFFSET('Sanitation Data'!$D$10,0,10*ROW('Sanitation Data'!D142))),'Data Summary'!CM148="Yes"),OFFSET('Sanitation Data'!$D$10,0,10*ROW('Sanitation Data'!D142)),NA())</f>
        <v>#N/A</v>
      </c>
      <c r="Y148" s="96" t="e">
        <f ca="true">+IF(AND(ISNUMBER(OFFSET('Sanitation Data'!$D$11,0,10*ROW('Sanitation Data'!D142))),'Data Summary'!CN148="Yes"),OFFSET('Sanitation Data'!$D$11,0,10*ROW('Sanitation Data'!D142)),NA())</f>
        <v>#N/A</v>
      </c>
      <c r="Z148" s="96" t="e">
        <f ca="true">+IF(AND(ISNUMBER(OFFSET('Sanitation Data'!$D$12,0,10*ROW('Sanitation Data'!D142))),'Data Summary'!CO148="Yes"),OFFSET('Sanitation Data'!$D$12,0,10*ROW('Sanitation Data'!D142)),NA())</f>
        <v>#N/A</v>
      </c>
      <c r="AA148" s="96" t="e">
        <f ca="true">+IF(AND(ISNUMBER(OFFSET('Sanitation Data'!$E$4,0,10*ROW('Sanitation Data'!E142))),'Data Summary'!CP148="Yes"),100-OFFSET('Sanitation Data'!$E$4,0,10*ROW('Sanitation Data'!E142)),NA())</f>
        <v>#N/A</v>
      </c>
      <c r="AB148" s="96" t="e">
        <f ca="true">+IF(AND(ISNUMBER(OFFSET('Sanitation Data'!$E$6,0,10*ROW('Sanitation Data'!E142))),'Data Summary'!CQ148="Yes"),OFFSET('Sanitation Data'!$E$6,0,10*ROW('Sanitation Data'!E142)),NA())</f>
        <v>#N/A</v>
      </c>
      <c r="AC148" s="96" t="e">
        <f ca="true">+IF(AND(ISNUMBER(OFFSET('Sanitation Data'!$E$10,0,10*ROW('Sanitation Data'!E142))),'Data Summary'!CR148="Yes"),OFFSET('Sanitation Data'!$E$10,0,10*ROW('Sanitation Data'!E142)),NA())</f>
        <v>#N/A</v>
      </c>
      <c r="AD148" s="96" t="e">
        <f ca="true">+IF(AND(ISNUMBER(OFFSET('Sanitation Data'!$E$11,0,10*ROW('Sanitation Data'!E142))),'Data Summary'!CS148="Yes"),OFFSET('Sanitation Data'!$E$11,0,10*ROW('Sanitation Data'!E142)),NA())</f>
        <v>#N/A</v>
      </c>
      <c r="AE148" s="96" t="e">
        <f ca="true">+IF(AND(ISNUMBER(OFFSET('Sanitation Data'!$E$12,0,10*ROW('Sanitation Data'!E142))),'Data Summary'!CT148="Yes"),OFFSET('Sanitation Data'!$E$12,0,10*ROW('Sanitation Data'!E142)),NA())</f>
        <v>#N/A</v>
      </c>
      <c r="AF148" s="96" t="e">
        <f ca="true">+IF(AND(ISNUMBER(OFFSET('Sanitation Data'!$F$4,0,10*ROW('Sanitation Data'!F142))),'Data Summary'!CU148="Yes"),100-OFFSET('Sanitation Data'!$F$4,0,10*ROW('Sanitation Data'!F142)),NA())</f>
        <v>#N/A</v>
      </c>
      <c r="AG148" s="96" t="e">
        <f ca="true">+IF(AND(ISNUMBER(OFFSET('Sanitation Data'!$F$6,0,10*ROW('Sanitation Data'!F142))),'Data Summary'!CV148="Yes"),OFFSET('Sanitation Data'!$F$6,0,10*ROW('Sanitation Data'!F142)),NA())</f>
        <v>#N/A</v>
      </c>
      <c r="AH148" s="96" t="e">
        <f ca="true">+IF(AND(ISNUMBER(OFFSET('Sanitation Data'!$F$10,0,10*ROW('Sanitation Data'!F142))),'Data Summary'!CW148="Yes"),OFFSET('Sanitation Data'!$F$10,0,10*ROW('Sanitation Data'!F142)),NA())</f>
        <v>#N/A</v>
      </c>
      <c r="AI148" s="96" t="e">
        <f ca="true">+IF(AND(ISNUMBER(OFFSET('Sanitation Data'!$F$11,0,10*ROW('Sanitation Data'!F142))),'Data Summary'!CX148="Yes"),OFFSET('Sanitation Data'!$F$11,0,10*ROW('Sanitation Data'!F142)),NA())</f>
        <v>#N/A</v>
      </c>
      <c r="AJ148" s="96" t="e">
        <f ca="true">+IF(AND(ISNUMBER(OFFSET('Sanitation Data'!$F$12,0,10*ROW('Sanitation Data'!F142))),'Data Summary'!CY148="Yes"),OFFSET('Sanitation Data'!$F$12,0,10*ROW('Sanitation Data'!F142)),NA())</f>
        <v>#N/A</v>
      </c>
      <c r="AK148" s="96" t="e">
        <f ca="true">+IF(AND(ISNUMBER(OFFSET('Sanitation Data'!$G$4,0,10*ROW('Sanitation Data'!G142))),'Data Summary'!CZ148="Yes"),100-OFFSET('Sanitation Data'!$G$4,0,10*ROW('Sanitation Data'!G142)),NA())</f>
        <v>#N/A</v>
      </c>
      <c r="AL148" s="96" t="e">
        <f ca="true">+IF(AND(ISNUMBER(OFFSET('Sanitation Data'!$G$6,0,10*ROW('Sanitation Data'!G142))),'Data Summary'!DA148="Yes"),OFFSET('Sanitation Data'!$G$6,0,10*ROW('Sanitation Data'!G142)),NA())</f>
        <v>#N/A</v>
      </c>
      <c r="AM148" s="96" t="e">
        <f ca="true">+IF(AND(ISNUMBER(OFFSET('Sanitation Data'!$G$10,0,10*ROW('Sanitation Data'!G142))),'Data Summary'!DB148="Yes"),OFFSET('Sanitation Data'!$G$10,0,10*ROW('Sanitation Data'!G142)),NA())</f>
        <v>#N/A</v>
      </c>
      <c r="AN148" s="96" t="e">
        <f ca="true">+IF(AND(ISNUMBER(OFFSET('Sanitation Data'!$G$11,0,10*ROW('Sanitation Data'!G142))),'Data Summary'!DC148="Yes"),OFFSET('Sanitation Data'!$G$11,0,10*ROW('Sanitation Data'!G142)),NA())</f>
        <v>#N/A</v>
      </c>
      <c r="AO148" s="96" t="e">
        <f ca="true">+IF(AND(ISNUMBER(OFFSET('Sanitation Data'!$G$12,0,10*ROW('Sanitation Data'!G142))),'Data Summary'!DD148="Yes"),OFFSET('Sanitation Data'!$G$12,0,10*ROW('Sanitation Data'!G142)),NA())</f>
        <v>#N/A</v>
      </c>
      <c r="AP148" s="96" t="e">
        <f ca="true">+IF(AND(ISNUMBER(OFFSET('Sanitation Data'!$H$4,0,10*ROW('Sanitation Data'!H142))),'Data Summary'!DE148="Yes"),100-OFFSET('Sanitation Data'!$H$4,0,10*ROW('Sanitation Data'!H142)),NA())</f>
        <v>#N/A</v>
      </c>
      <c r="AQ148" s="96" t="e">
        <f ca="true">+IF(AND(ISNUMBER(OFFSET('Sanitation Data'!$H$6,0,10*ROW('Sanitation Data'!H142))),'Data Summary'!DF148="Yes"),OFFSET('Sanitation Data'!$H$6,0,10*ROW('Sanitation Data'!H142)),NA())</f>
        <v>#N/A</v>
      </c>
      <c r="AR148" s="96" t="e">
        <f ca="true">+IF(AND(ISNUMBER(OFFSET('Sanitation Data'!$H$10,0,10*ROW('Sanitation Data'!H142))),'Data Summary'!DG148="Yes"),OFFSET('Sanitation Data'!$H$10,0,10*ROW('Sanitation Data'!H142)),NA())</f>
        <v>#N/A</v>
      </c>
      <c r="AS148" s="96" t="e">
        <f ca="true">+IF(AND(ISNUMBER(OFFSET('Sanitation Data'!$H$11,0,10*ROW('Sanitation Data'!H142))),'Data Summary'!DH148="Yes"),OFFSET('Sanitation Data'!$H$11,0,10*ROW('Sanitation Data'!H142)),NA())</f>
        <v>#N/A</v>
      </c>
      <c r="AT148" s="96" t="e">
        <f ca="true">+IF(AND(ISNUMBER(OFFSET('Sanitation Data'!$H$12,0,10*ROW('Sanitation Data'!H142))),'Data Summary'!DI148="Yes"),OFFSET('Sanitation Data'!$H$12,0,10*ROW('Sanitation Data'!H142)),NA())</f>
        <v>#N/A</v>
      </c>
      <c r="AU148" s="96" t="e">
        <f ca="true">+IF(AND(ISNUMBER(OFFSET('Sanitation Data'!$I$4,0,10*ROW('Sanitation Data'!I142))),'Data Summary'!DJ148="Yes"),100-OFFSET('Sanitation Data'!$I$4,0,10*ROW('Sanitation Data'!I142)),NA())</f>
        <v>#N/A</v>
      </c>
      <c r="AV148" s="96" t="e">
        <f ca="true">+IF(AND(ISNUMBER(OFFSET('Sanitation Data'!$I$6,0,10*ROW('Sanitation Data'!I142))),'Data Summary'!DK148="Yes"),OFFSET('Sanitation Data'!$I$6,0,10*ROW('Sanitation Data'!I142)),NA())</f>
        <v>#N/A</v>
      </c>
      <c r="AW148" s="96" t="e">
        <f ca="true">+IF(AND(ISNUMBER(OFFSET('Sanitation Data'!$I$10,0,10*ROW('Sanitation Data'!I142))),'Data Summary'!DL148="Yes"),OFFSET('Sanitation Data'!$I$10,0,10*ROW('Sanitation Data'!I142)),NA())</f>
        <v>#N/A</v>
      </c>
      <c r="AX148" s="96" t="e">
        <f ca="true">+IF(AND(ISNUMBER(OFFSET('Sanitation Data'!$I$11,0,10*ROW('Sanitation Data'!I142))),'Data Summary'!DM148="Yes"),OFFSET('Sanitation Data'!$I$11,0,10*ROW('Sanitation Data'!I142)),NA())</f>
        <v>#N/A</v>
      </c>
      <c r="AY148" s="96" t="e">
        <f ca="true">+IF(AND(ISNUMBER(OFFSET('Sanitation Data'!$I$12,0,10*ROW('Sanitation Data'!I142))),'Data Summary'!DN148="Yes"),OFFSET('Sanitation Data'!$I$12,0,10*ROW('Sanitation Data'!I142)),NA())</f>
        <v>#N/A</v>
      </c>
      <c r="AZ148" s="97" t="e">
        <f ca="true">+IF(AND(ISNUMBER(OFFSET('Hygiene Data'!$D$5,0,10*ROW('Hygiene Data'!D142))),'Data Summary'!DO148="Yes"),OFFSET('Hygiene Data'!$D$5,0,10*ROW('Hygiene Data'!D142)),NA())</f>
        <v>#N/A</v>
      </c>
      <c r="BA148" s="97" t="e">
        <f ca="true">+IF(AND(ISNUMBER(OFFSET('Hygiene Data'!$D$7,0,10*ROW('Hygiene Data'!D142))),'Data Summary'!DP148="Yes"),OFFSET('Hygiene Data'!$D$7,0,10*ROW('Hygiene Data'!D142)),NA())</f>
        <v>#N/A</v>
      </c>
      <c r="BB148" s="97" t="e">
        <f ca="true">+IF(AND(ISNUMBER(OFFSET('Hygiene Data'!$D$9,0,10*ROW('Hygiene Data'!D142))),'Data Summary'!DQ148="Yes"),OFFSET('Hygiene Data'!$D$9,0,10*ROW('Hygiene Data'!D142)),NA())</f>
        <v>#N/A</v>
      </c>
      <c r="BC148" s="97" t="e">
        <f ca="true">+IF(AND(ISNUMBER(OFFSET('Hygiene Data'!$E$5,0,10*ROW('Hygiene Data'!E142))),'Data Summary'!DR148="Yes"),OFFSET('Hygiene Data'!$E$5,0,10*ROW('Hygiene Data'!E142)),NA())</f>
        <v>#N/A</v>
      </c>
      <c r="BD148" s="97" t="e">
        <f ca="true">+IF(AND(ISNUMBER(OFFSET('Hygiene Data'!$E$7,0,10*ROW('Hygiene Data'!E142))),'Data Summary'!DS148="Yes"),OFFSET('Hygiene Data'!$E$7,0,10*ROW('Hygiene Data'!E142)),NA())</f>
        <v>#N/A</v>
      </c>
      <c r="BE148" s="97" t="e">
        <f ca="true">+IF(AND(ISNUMBER(OFFSET('Hygiene Data'!$E$9,0,10*ROW('Hygiene Data'!E142))),'Data Summary'!DT148="Yes"),OFFSET('Hygiene Data'!$E$9,0,10*ROW('Hygiene Data'!E142)),NA())</f>
        <v>#N/A</v>
      </c>
      <c r="BF148" s="97" t="e">
        <f ca="true">+IF(AND(ISNUMBER(OFFSET('Hygiene Data'!$F$5,0,10*ROW('Hygiene Data'!F142))),'Data Summary'!DU148="Yes"),OFFSET('Hygiene Data'!$F$5,0,10*ROW('Hygiene Data'!F142)),NA())</f>
        <v>#N/A</v>
      </c>
      <c r="BG148" s="97" t="e">
        <f ca="true">+IF(AND(ISNUMBER(OFFSET('Hygiene Data'!$F$7,0,10*ROW('Hygiene Data'!F142))),'Data Summary'!DV148="Yes"),OFFSET('Hygiene Data'!$F$7,0,10*ROW('Hygiene Data'!F142)),NA())</f>
        <v>#N/A</v>
      </c>
      <c r="BH148" s="97" t="e">
        <f ca="true">+IF(AND(ISNUMBER(OFFSET('Hygiene Data'!$F$9,0,10*ROW('Hygiene Data'!F142))),'Data Summary'!DW148="Yes"),OFFSET('Hygiene Data'!$F$9,0,10*ROW('Hygiene Data'!F142)),NA())</f>
        <v>#N/A</v>
      </c>
      <c r="BI148" s="97" t="e">
        <f ca="true">+IF(AND(ISNUMBER(OFFSET('Hygiene Data'!$G$5,0,10*ROW('Hygiene Data'!G142))),'Data Summary'!DX148="Yes"),OFFSET('Hygiene Data'!$G$5,0,10*ROW('Hygiene Data'!G142)),NA())</f>
        <v>#N/A</v>
      </c>
      <c r="BJ148" s="97" t="e">
        <f ca="true">+IF(AND(ISNUMBER(OFFSET('Hygiene Data'!$G$7,0,10*ROW('Hygiene Data'!G142))),'Data Summary'!DY148="Yes"),OFFSET('Hygiene Data'!$G$7,0,10*ROW('Hygiene Data'!G142)),NA())</f>
        <v>#N/A</v>
      </c>
      <c r="BK148" s="97" t="e">
        <f ca="true">+IF(AND(ISNUMBER(OFFSET('Hygiene Data'!$G$9,0,10*ROW('Hygiene Data'!G142))),'Data Summary'!DZ148="Yes"),OFFSET('Hygiene Data'!$G$9,0,10*ROW('Hygiene Data'!G142)),NA())</f>
        <v>#N/A</v>
      </c>
      <c r="BL148" s="97" t="e">
        <f ca="true">+IF(AND(ISNUMBER(OFFSET('Hygiene Data'!$H$5,0,10*ROW('Hygiene Data'!H142))),'Data Summary'!EA148="Yes"),OFFSET('Hygiene Data'!$H$5,0,10*ROW('Hygiene Data'!H142)),NA())</f>
        <v>#N/A</v>
      </c>
      <c r="BM148" s="97" t="e">
        <f ca="true">+IF(AND(ISNUMBER(OFFSET('Hygiene Data'!$H$7,0,10*ROW('Hygiene Data'!H142))),'Data Summary'!EB148="Yes"),OFFSET('Hygiene Data'!$H$7,0,10*ROW('Hygiene Data'!H142)),NA())</f>
        <v>#N/A</v>
      </c>
      <c r="BN148" s="97" t="e">
        <f ca="true">+IF(AND(ISNUMBER(OFFSET('Hygiene Data'!$H$9,0,10*ROW('Hygiene Data'!H142))),'Data Summary'!EC148="Yes"),OFFSET('Hygiene Data'!$H$9,0,10*ROW('Hygiene Data'!H142)),NA())</f>
        <v>#N/A</v>
      </c>
      <c r="BO148" s="97" t="e">
        <f ca="true">+IF(AND(ISNUMBER(OFFSET('Hygiene Data'!$I$5,0,10*ROW('Hygiene Data'!I142))),'Data Summary'!ED148="Yes"),OFFSET('Hygiene Data'!$I$5,0,10*ROW('Hygiene Data'!I142)),NA())</f>
        <v>#N/A</v>
      </c>
      <c r="BP148" s="97" t="e">
        <f ca="true">+IF(AND(ISNUMBER(OFFSET('Hygiene Data'!$I$7,0,10*ROW('Hygiene Data'!I142))),'Data Summary'!EE148="Yes"),OFFSET('Hygiene Data'!$I$7,0,10*ROW('Hygiene Data'!I142)),NA())</f>
        <v>#N/A</v>
      </c>
      <c r="BQ148" s="97"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6" t="str">
        <f ca="true">+IF(ISTEXT('Data Summary'!B149),'Data Summary'!B149,"")</f>
        <v/>
      </c>
      <c r="C149" s="330" t="e">
        <f ca="true">+VALUE('Data Summary'!C149)</f>
        <v>#VALUE!</v>
      </c>
      <c r="D149" s="95" t="e">
        <f ca="true">+IF(AND(ISNUMBER(OFFSET('Water Data'!$D$4,0,10*ROW('Water Data'!D143))),'Data Summary'!BS149="Yes"),100-OFFSET('Water Data'!$D$4,0,10*ROW('Water Data'!D143)),NA())</f>
        <v>#N/A</v>
      </c>
      <c r="E149" s="95" t="e">
        <f ca="true">+IF(AND(ISNUMBER(OFFSET('Water Data'!$D$6,0,10*ROW('Water Data'!D143))),'Data Summary'!BT149="Yes"),OFFSET('Water Data'!$D$6,0,10*ROW('Water Data'!D143)),NA())</f>
        <v>#N/A</v>
      </c>
      <c r="F149" s="95" t="e">
        <f ca="true">+IF(AND(ISNUMBER(OFFSET('Water Data'!$D$9,0,10*ROW('Water Data'!D143))),'Data Summary'!BU149="Yes"),OFFSET('Water Data'!$D$9,0,10*ROW('Water Data'!D143)),NA())</f>
        <v>#N/A</v>
      </c>
      <c r="G149" s="95" t="e">
        <f ca="true">+IF(AND(ISNUMBER(OFFSET('Water Data'!$E$4,0,10*ROW('Water Data'!E143))),'Data Summary'!BV149="Yes"),100-OFFSET('Water Data'!$E$4,0,10*ROW('Water Data'!E143)),NA())</f>
        <v>#N/A</v>
      </c>
      <c r="H149" s="95" t="e">
        <f ca="true">+IF(AND(ISNUMBER(OFFSET('Water Data'!$E$6,0,10*ROW('Water Data'!E143))),'Data Summary'!BW149="Yes"),OFFSET('Water Data'!$E$6,0,10*ROW('Water Data'!E143)),NA())</f>
        <v>#N/A</v>
      </c>
      <c r="I149" s="95" t="e">
        <f ca="true">+IF(AND(ISNUMBER(OFFSET('Water Data'!$E$9,0,10*ROW('Water Data'!E143))),'Data Summary'!BX149="Yes"),OFFSET('Water Data'!$E$9,0,10*ROW('Water Data'!E143)),NA())</f>
        <v>#N/A</v>
      </c>
      <c r="J149" s="95" t="e">
        <f ca="true">+IF(AND(ISNUMBER(OFFSET('Water Data'!$F$4,0,10*ROW('Water Data'!F143))),'Data Summary'!BY149="Yes"),100-OFFSET('Water Data'!$F$4,0,10*ROW('Water Data'!F143)),NA())</f>
        <v>#N/A</v>
      </c>
      <c r="K149" s="95" t="e">
        <f ca="true">+IF(AND(ISNUMBER(OFFSET('Water Data'!$F$6,0,10*ROW('Water Data'!F143))),'Data Summary'!BZ149="Yes"),OFFSET('Water Data'!$F$6,0,10*ROW('Water Data'!F143)),NA())</f>
        <v>#N/A</v>
      </c>
      <c r="L149" s="95" t="e">
        <f ca="true">+IF(AND(ISNUMBER(OFFSET('Water Data'!$F$9,0,10*ROW('Water Data'!F143))),'Data Summary'!CA149="Yes"),OFFSET('Water Data'!$F$9,0,10*ROW('Water Data'!F143)),NA())</f>
        <v>#N/A</v>
      </c>
      <c r="M149" s="95" t="e">
        <f ca="true">+IF(AND(ISNUMBER(OFFSET('Water Data'!$G$4,0,10*ROW('Water Data'!G143))),'Data Summary'!CB149="Yes"),100-OFFSET('Water Data'!$G$4,0,10*ROW('Water Data'!G143)),NA())</f>
        <v>#N/A</v>
      </c>
      <c r="N149" s="95" t="e">
        <f ca="true">+IF(AND(ISNUMBER(OFFSET('Water Data'!$G$6,0,10*ROW('Water Data'!G143))),'Data Summary'!CC149="Yes"),OFFSET('Water Data'!$G$6,0,10*ROW('Water Data'!G143)),NA())</f>
        <v>#N/A</v>
      </c>
      <c r="O149" s="95" t="e">
        <f ca="true">+IF(AND(ISNUMBER(OFFSET('Water Data'!$G$9,0,10*ROW('Water Data'!G143))),'Data Summary'!CD149="Yes"),OFFSET('Water Data'!$G$9,0,10*ROW('Water Data'!G143)),NA())</f>
        <v>#N/A</v>
      </c>
      <c r="P149" s="95" t="e">
        <f ca="true">+IF(AND(ISNUMBER(OFFSET('Water Data'!$H$4,0,10*ROW('Water Data'!H143))),'Data Summary'!CE149="Yes"),100-OFFSET('Water Data'!$H$4,0,10*ROW('Water Data'!H143)),NA())</f>
        <v>#N/A</v>
      </c>
      <c r="Q149" s="95" t="e">
        <f ca="true">+IF(AND(ISNUMBER(OFFSET('Water Data'!$H$6,0,10*ROW('Water Data'!H143))),'Data Summary'!CF149="Yes"),OFFSET('Water Data'!$H$6,0,10*ROW('Water Data'!H143)),NA())</f>
        <v>#N/A</v>
      </c>
      <c r="R149" s="95" t="e">
        <f ca="true">+IF(AND(ISNUMBER(OFFSET('Water Data'!$H$9,0,10*ROW('Water Data'!H143))),'Data Summary'!CG149="Yes"),OFFSET('Water Data'!$H$9,0,10*ROW('Water Data'!H143)),NA())</f>
        <v>#N/A</v>
      </c>
      <c r="S149" s="95" t="e">
        <f ca="true">+IF(AND(ISNUMBER(OFFSET('Water Data'!$I$4,0,10*ROW('Water Data'!I143))),'Data Summary'!CH149="Yes"),100-OFFSET('Water Data'!$I$4,0,10*ROW('Water Data'!I143)),NA())</f>
        <v>#N/A</v>
      </c>
      <c r="T149" s="95" t="e">
        <f ca="true">+IF(AND(ISNUMBER(OFFSET('Water Data'!$I$6,0,10*ROW('Water Data'!I143))),'Data Summary'!CI149="Yes"),OFFSET('Water Data'!$I$6,0,10*ROW('Water Data'!I143)),NA())</f>
        <v>#N/A</v>
      </c>
      <c r="U149" s="95" t="e">
        <f ca="true">+IF(AND(ISNUMBER(OFFSET('Water Data'!$I$9,0,10*ROW('Water Data'!I143))),'Data Summary'!CJ149="Yes"),OFFSET('Water Data'!$I$9,0,10*ROW('Water Data'!I143)),NA())</f>
        <v>#N/A</v>
      </c>
      <c r="V149" s="96" t="e">
        <f ca="true">+IF(AND(ISNUMBER(OFFSET('Sanitation Data'!$D$4,0,10*ROW('Sanitation Data'!D143))),'Data Summary'!CK149="Yes"),100-OFFSET('Sanitation Data'!$D$4,0,10*ROW('Sanitation Data'!D143)),NA())</f>
        <v>#N/A</v>
      </c>
      <c r="W149" s="96" t="e">
        <f ca="true">+IF(AND(ISNUMBER(OFFSET('Sanitation Data'!$D$6,0,10*ROW('Sanitation Data'!D143))),'Data Summary'!CL149="Yes"),OFFSET('Sanitation Data'!$D$6,0,10*ROW('Sanitation Data'!D143)),NA())</f>
        <v>#N/A</v>
      </c>
      <c r="X149" s="96" t="e">
        <f ca="true">+IF(AND(ISNUMBER(OFFSET('Sanitation Data'!$D$10,0,10*ROW('Sanitation Data'!D143))),'Data Summary'!CM149="Yes"),OFFSET('Sanitation Data'!$D$10,0,10*ROW('Sanitation Data'!D143)),NA())</f>
        <v>#N/A</v>
      </c>
      <c r="Y149" s="96" t="e">
        <f ca="true">+IF(AND(ISNUMBER(OFFSET('Sanitation Data'!$D$11,0,10*ROW('Sanitation Data'!D143))),'Data Summary'!CN149="Yes"),OFFSET('Sanitation Data'!$D$11,0,10*ROW('Sanitation Data'!D143)),NA())</f>
        <v>#N/A</v>
      </c>
      <c r="Z149" s="96" t="e">
        <f ca="true">+IF(AND(ISNUMBER(OFFSET('Sanitation Data'!$D$12,0,10*ROW('Sanitation Data'!D143))),'Data Summary'!CO149="Yes"),OFFSET('Sanitation Data'!$D$12,0,10*ROW('Sanitation Data'!D143)),NA())</f>
        <v>#N/A</v>
      </c>
      <c r="AA149" s="96" t="e">
        <f ca="true">+IF(AND(ISNUMBER(OFFSET('Sanitation Data'!$E$4,0,10*ROW('Sanitation Data'!E143))),'Data Summary'!CP149="Yes"),100-OFFSET('Sanitation Data'!$E$4,0,10*ROW('Sanitation Data'!E143)),NA())</f>
        <v>#N/A</v>
      </c>
      <c r="AB149" s="96" t="e">
        <f ca="true">+IF(AND(ISNUMBER(OFFSET('Sanitation Data'!$E$6,0,10*ROW('Sanitation Data'!E143))),'Data Summary'!CQ149="Yes"),OFFSET('Sanitation Data'!$E$6,0,10*ROW('Sanitation Data'!E143)),NA())</f>
        <v>#N/A</v>
      </c>
      <c r="AC149" s="96" t="e">
        <f ca="true">+IF(AND(ISNUMBER(OFFSET('Sanitation Data'!$E$10,0,10*ROW('Sanitation Data'!E143))),'Data Summary'!CR149="Yes"),OFFSET('Sanitation Data'!$E$10,0,10*ROW('Sanitation Data'!E143)),NA())</f>
        <v>#N/A</v>
      </c>
      <c r="AD149" s="96" t="e">
        <f ca="true">+IF(AND(ISNUMBER(OFFSET('Sanitation Data'!$E$11,0,10*ROW('Sanitation Data'!E143))),'Data Summary'!CS149="Yes"),OFFSET('Sanitation Data'!$E$11,0,10*ROW('Sanitation Data'!E143)),NA())</f>
        <v>#N/A</v>
      </c>
      <c r="AE149" s="96" t="e">
        <f ca="true">+IF(AND(ISNUMBER(OFFSET('Sanitation Data'!$E$12,0,10*ROW('Sanitation Data'!E143))),'Data Summary'!CT149="Yes"),OFFSET('Sanitation Data'!$E$12,0,10*ROW('Sanitation Data'!E143)),NA())</f>
        <v>#N/A</v>
      </c>
      <c r="AF149" s="96" t="e">
        <f ca="true">+IF(AND(ISNUMBER(OFFSET('Sanitation Data'!$F$4,0,10*ROW('Sanitation Data'!F143))),'Data Summary'!CU149="Yes"),100-OFFSET('Sanitation Data'!$F$4,0,10*ROW('Sanitation Data'!F143)),NA())</f>
        <v>#N/A</v>
      </c>
      <c r="AG149" s="96" t="e">
        <f ca="true">+IF(AND(ISNUMBER(OFFSET('Sanitation Data'!$F$6,0,10*ROW('Sanitation Data'!F143))),'Data Summary'!CV149="Yes"),OFFSET('Sanitation Data'!$F$6,0,10*ROW('Sanitation Data'!F143)),NA())</f>
        <v>#N/A</v>
      </c>
      <c r="AH149" s="96" t="e">
        <f ca="true">+IF(AND(ISNUMBER(OFFSET('Sanitation Data'!$F$10,0,10*ROW('Sanitation Data'!F143))),'Data Summary'!CW149="Yes"),OFFSET('Sanitation Data'!$F$10,0,10*ROW('Sanitation Data'!F143)),NA())</f>
        <v>#N/A</v>
      </c>
      <c r="AI149" s="96" t="e">
        <f ca="true">+IF(AND(ISNUMBER(OFFSET('Sanitation Data'!$F$11,0,10*ROW('Sanitation Data'!F143))),'Data Summary'!CX149="Yes"),OFFSET('Sanitation Data'!$F$11,0,10*ROW('Sanitation Data'!F143)),NA())</f>
        <v>#N/A</v>
      </c>
      <c r="AJ149" s="96" t="e">
        <f ca="true">+IF(AND(ISNUMBER(OFFSET('Sanitation Data'!$F$12,0,10*ROW('Sanitation Data'!F143))),'Data Summary'!CY149="Yes"),OFFSET('Sanitation Data'!$F$12,0,10*ROW('Sanitation Data'!F143)),NA())</f>
        <v>#N/A</v>
      </c>
      <c r="AK149" s="96" t="e">
        <f ca="true">+IF(AND(ISNUMBER(OFFSET('Sanitation Data'!$G$4,0,10*ROW('Sanitation Data'!G143))),'Data Summary'!CZ149="Yes"),100-OFFSET('Sanitation Data'!$G$4,0,10*ROW('Sanitation Data'!G143)),NA())</f>
        <v>#N/A</v>
      </c>
      <c r="AL149" s="96" t="e">
        <f ca="true">+IF(AND(ISNUMBER(OFFSET('Sanitation Data'!$G$6,0,10*ROW('Sanitation Data'!G143))),'Data Summary'!DA149="Yes"),OFFSET('Sanitation Data'!$G$6,0,10*ROW('Sanitation Data'!G143)),NA())</f>
        <v>#N/A</v>
      </c>
      <c r="AM149" s="96" t="e">
        <f ca="true">+IF(AND(ISNUMBER(OFFSET('Sanitation Data'!$G$10,0,10*ROW('Sanitation Data'!G143))),'Data Summary'!DB149="Yes"),OFFSET('Sanitation Data'!$G$10,0,10*ROW('Sanitation Data'!G143)),NA())</f>
        <v>#N/A</v>
      </c>
      <c r="AN149" s="96" t="e">
        <f ca="true">+IF(AND(ISNUMBER(OFFSET('Sanitation Data'!$G$11,0,10*ROW('Sanitation Data'!G143))),'Data Summary'!DC149="Yes"),OFFSET('Sanitation Data'!$G$11,0,10*ROW('Sanitation Data'!G143)),NA())</f>
        <v>#N/A</v>
      </c>
      <c r="AO149" s="96" t="e">
        <f ca="true">+IF(AND(ISNUMBER(OFFSET('Sanitation Data'!$G$12,0,10*ROW('Sanitation Data'!G143))),'Data Summary'!DD149="Yes"),OFFSET('Sanitation Data'!$G$12,0,10*ROW('Sanitation Data'!G143)),NA())</f>
        <v>#N/A</v>
      </c>
      <c r="AP149" s="96" t="e">
        <f ca="true">+IF(AND(ISNUMBER(OFFSET('Sanitation Data'!$H$4,0,10*ROW('Sanitation Data'!H143))),'Data Summary'!DE149="Yes"),100-OFFSET('Sanitation Data'!$H$4,0,10*ROW('Sanitation Data'!H143)),NA())</f>
        <v>#N/A</v>
      </c>
      <c r="AQ149" s="96" t="e">
        <f ca="true">+IF(AND(ISNUMBER(OFFSET('Sanitation Data'!$H$6,0,10*ROW('Sanitation Data'!H143))),'Data Summary'!DF149="Yes"),OFFSET('Sanitation Data'!$H$6,0,10*ROW('Sanitation Data'!H143)),NA())</f>
        <v>#N/A</v>
      </c>
      <c r="AR149" s="96" t="e">
        <f ca="true">+IF(AND(ISNUMBER(OFFSET('Sanitation Data'!$H$10,0,10*ROW('Sanitation Data'!H143))),'Data Summary'!DG149="Yes"),OFFSET('Sanitation Data'!$H$10,0,10*ROW('Sanitation Data'!H143)),NA())</f>
        <v>#N/A</v>
      </c>
      <c r="AS149" s="96" t="e">
        <f ca="true">+IF(AND(ISNUMBER(OFFSET('Sanitation Data'!$H$11,0,10*ROW('Sanitation Data'!H143))),'Data Summary'!DH149="Yes"),OFFSET('Sanitation Data'!$H$11,0,10*ROW('Sanitation Data'!H143)),NA())</f>
        <v>#N/A</v>
      </c>
      <c r="AT149" s="96" t="e">
        <f ca="true">+IF(AND(ISNUMBER(OFFSET('Sanitation Data'!$H$12,0,10*ROW('Sanitation Data'!H143))),'Data Summary'!DI149="Yes"),OFFSET('Sanitation Data'!$H$12,0,10*ROW('Sanitation Data'!H143)),NA())</f>
        <v>#N/A</v>
      </c>
      <c r="AU149" s="96" t="e">
        <f ca="true">+IF(AND(ISNUMBER(OFFSET('Sanitation Data'!$I$4,0,10*ROW('Sanitation Data'!I143))),'Data Summary'!DJ149="Yes"),100-OFFSET('Sanitation Data'!$I$4,0,10*ROW('Sanitation Data'!I143)),NA())</f>
        <v>#N/A</v>
      </c>
      <c r="AV149" s="96" t="e">
        <f ca="true">+IF(AND(ISNUMBER(OFFSET('Sanitation Data'!$I$6,0,10*ROW('Sanitation Data'!I143))),'Data Summary'!DK149="Yes"),OFFSET('Sanitation Data'!$I$6,0,10*ROW('Sanitation Data'!I143)),NA())</f>
        <v>#N/A</v>
      </c>
      <c r="AW149" s="96" t="e">
        <f ca="true">+IF(AND(ISNUMBER(OFFSET('Sanitation Data'!$I$10,0,10*ROW('Sanitation Data'!I143))),'Data Summary'!DL149="Yes"),OFFSET('Sanitation Data'!$I$10,0,10*ROW('Sanitation Data'!I143)),NA())</f>
        <v>#N/A</v>
      </c>
      <c r="AX149" s="96" t="e">
        <f ca="true">+IF(AND(ISNUMBER(OFFSET('Sanitation Data'!$I$11,0,10*ROW('Sanitation Data'!I143))),'Data Summary'!DM149="Yes"),OFFSET('Sanitation Data'!$I$11,0,10*ROW('Sanitation Data'!I143)),NA())</f>
        <v>#N/A</v>
      </c>
      <c r="AY149" s="96" t="e">
        <f ca="true">+IF(AND(ISNUMBER(OFFSET('Sanitation Data'!$I$12,0,10*ROW('Sanitation Data'!I143))),'Data Summary'!DN149="Yes"),OFFSET('Sanitation Data'!$I$12,0,10*ROW('Sanitation Data'!I143)),NA())</f>
        <v>#N/A</v>
      </c>
      <c r="AZ149" s="97" t="e">
        <f ca="true">+IF(AND(ISNUMBER(OFFSET('Hygiene Data'!$D$5,0,10*ROW('Hygiene Data'!D143))),'Data Summary'!DO149="Yes"),OFFSET('Hygiene Data'!$D$5,0,10*ROW('Hygiene Data'!D143)),NA())</f>
        <v>#N/A</v>
      </c>
      <c r="BA149" s="97" t="e">
        <f ca="true">+IF(AND(ISNUMBER(OFFSET('Hygiene Data'!$D$7,0,10*ROW('Hygiene Data'!D143))),'Data Summary'!DP149="Yes"),OFFSET('Hygiene Data'!$D$7,0,10*ROW('Hygiene Data'!D143)),NA())</f>
        <v>#N/A</v>
      </c>
      <c r="BB149" s="97" t="e">
        <f ca="true">+IF(AND(ISNUMBER(OFFSET('Hygiene Data'!$D$9,0,10*ROW('Hygiene Data'!D143))),'Data Summary'!DQ149="Yes"),OFFSET('Hygiene Data'!$D$9,0,10*ROW('Hygiene Data'!D143)),NA())</f>
        <v>#N/A</v>
      </c>
      <c r="BC149" s="97" t="e">
        <f ca="true">+IF(AND(ISNUMBER(OFFSET('Hygiene Data'!$E$5,0,10*ROW('Hygiene Data'!E143))),'Data Summary'!DR149="Yes"),OFFSET('Hygiene Data'!$E$5,0,10*ROW('Hygiene Data'!E143)),NA())</f>
        <v>#N/A</v>
      </c>
      <c r="BD149" s="97" t="e">
        <f ca="true">+IF(AND(ISNUMBER(OFFSET('Hygiene Data'!$E$7,0,10*ROW('Hygiene Data'!E143))),'Data Summary'!DS149="Yes"),OFFSET('Hygiene Data'!$E$7,0,10*ROW('Hygiene Data'!E143)),NA())</f>
        <v>#N/A</v>
      </c>
      <c r="BE149" s="97" t="e">
        <f ca="true">+IF(AND(ISNUMBER(OFFSET('Hygiene Data'!$E$9,0,10*ROW('Hygiene Data'!E143))),'Data Summary'!DT149="Yes"),OFFSET('Hygiene Data'!$E$9,0,10*ROW('Hygiene Data'!E143)),NA())</f>
        <v>#N/A</v>
      </c>
      <c r="BF149" s="97" t="e">
        <f ca="true">+IF(AND(ISNUMBER(OFFSET('Hygiene Data'!$F$5,0,10*ROW('Hygiene Data'!F143))),'Data Summary'!DU149="Yes"),OFFSET('Hygiene Data'!$F$5,0,10*ROW('Hygiene Data'!F143)),NA())</f>
        <v>#N/A</v>
      </c>
      <c r="BG149" s="97" t="e">
        <f ca="true">+IF(AND(ISNUMBER(OFFSET('Hygiene Data'!$F$7,0,10*ROW('Hygiene Data'!F143))),'Data Summary'!DV149="Yes"),OFFSET('Hygiene Data'!$F$7,0,10*ROW('Hygiene Data'!F143)),NA())</f>
        <v>#N/A</v>
      </c>
      <c r="BH149" s="97" t="e">
        <f ca="true">+IF(AND(ISNUMBER(OFFSET('Hygiene Data'!$F$9,0,10*ROW('Hygiene Data'!F143))),'Data Summary'!DW149="Yes"),OFFSET('Hygiene Data'!$F$9,0,10*ROW('Hygiene Data'!F143)),NA())</f>
        <v>#N/A</v>
      </c>
      <c r="BI149" s="97" t="e">
        <f ca="true">+IF(AND(ISNUMBER(OFFSET('Hygiene Data'!$G$5,0,10*ROW('Hygiene Data'!G143))),'Data Summary'!DX149="Yes"),OFFSET('Hygiene Data'!$G$5,0,10*ROW('Hygiene Data'!G143)),NA())</f>
        <v>#N/A</v>
      </c>
      <c r="BJ149" s="97" t="e">
        <f ca="true">+IF(AND(ISNUMBER(OFFSET('Hygiene Data'!$G$7,0,10*ROW('Hygiene Data'!G143))),'Data Summary'!DY149="Yes"),OFFSET('Hygiene Data'!$G$7,0,10*ROW('Hygiene Data'!G143)),NA())</f>
        <v>#N/A</v>
      </c>
      <c r="BK149" s="97" t="e">
        <f ca="true">+IF(AND(ISNUMBER(OFFSET('Hygiene Data'!$G$9,0,10*ROW('Hygiene Data'!G143))),'Data Summary'!DZ149="Yes"),OFFSET('Hygiene Data'!$G$9,0,10*ROW('Hygiene Data'!G143)),NA())</f>
        <v>#N/A</v>
      </c>
      <c r="BL149" s="97" t="e">
        <f ca="true">+IF(AND(ISNUMBER(OFFSET('Hygiene Data'!$H$5,0,10*ROW('Hygiene Data'!H143))),'Data Summary'!EA149="Yes"),OFFSET('Hygiene Data'!$H$5,0,10*ROW('Hygiene Data'!H143)),NA())</f>
        <v>#N/A</v>
      </c>
      <c r="BM149" s="97" t="e">
        <f ca="true">+IF(AND(ISNUMBER(OFFSET('Hygiene Data'!$H$7,0,10*ROW('Hygiene Data'!H143))),'Data Summary'!EB149="Yes"),OFFSET('Hygiene Data'!$H$7,0,10*ROW('Hygiene Data'!H143)),NA())</f>
        <v>#N/A</v>
      </c>
      <c r="BN149" s="97" t="e">
        <f ca="true">+IF(AND(ISNUMBER(OFFSET('Hygiene Data'!$H$9,0,10*ROW('Hygiene Data'!H143))),'Data Summary'!EC149="Yes"),OFFSET('Hygiene Data'!$H$9,0,10*ROW('Hygiene Data'!H143)),NA())</f>
        <v>#N/A</v>
      </c>
      <c r="BO149" s="97" t="e">
        <f ca="true">+IF(AND(ISNUMBER(OFFSET('Hygiene Data'!$I$5,0,10*ROW('Hygiene Data'!I143))),'Data Summary'!ED149="Yes"),OFFSET('Hygiene Data'!$I$5,0,10*ROW('Hygiene Data'!I143)),NA())</f>
        <v>#N/A</v>
      </c>
      <c r="BP149" s="97" t="e">
        <f ca="true">+IF(AND(ISNUMBER(OFFSET('Hygiene Data'!$I$7,0,10*ROW('Hygiene Data'!I143))),'Data Summary'!EE149="Yes"),OFFSET('Hygiene Data'!$I$7,0,10*ROW('Hygiene Data'!I143)),NA())</f>
        <v>#N/A</v>
      </c>
      <c r="BQ149" s="97"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6" t="str">
        <f ca="true">+IF(ISTEXT('Data Summary'!B150),'Data Summary'!B150,"")</f>
        <v/>
      </c>
      <c r="C150" s="330" t="e">
        <f ca="true">+VALUE('Data Summary'!C150)</f>
        <v>#VALUE!</v>
      </c>
      <c r="D150" s="95" t="e">
        <f ca="true">+IF(AND(ISNUMBER(OFFSET('Water Data'!$D$4,0,10*ROW('Water Data'!D144))),'Data Summary'!BS150="Yes"),100-OFFSET('Water Data'!$D$4,0,10*ROW('Water Data'!D144)),NA())</f>
        <v>#N/A</v>
      </c>
      <c r="E150" s="95" t="e">
        <f ca="true">+IF(AND(ISNUMBER(OFFSET('Water Data'!$D$6,0,10*ROW('Water Data'!D144))),'Data Summary'!BT150="Yes"),OFFSET('Water Data'!$D$6,0,10*ROW('Water Data'!D144)),NA())</f>
        <v>#N/A</v>
      </c>
      <c r="F150" s="95" t="e">
        <f ca="true">+IF(AND(ISNUMBER(OFFSET('Water Data'!$D$9,0,10*ROW('Water Data'!D144))),'Data Summary'!BU150="Yes"),OFFSET('Water Data'!$D$9,0,10*ROW('Water Data'!D144)),NA())</f>
        <v>#N/A</v>
      </c>
      <c r="G150" s="95" t="e">
        <f ca="true">+IF(AND(ISNUMBER(OFFSET('Water Data'!$E$4,0,10*ROW('Water Data'!E144))),'Data Summary'!BV150="Yes"),100-OFFSET('Water Data'!$E$4,0,10*ROW('Water Data'!E144)),NA())</f>
        <v>#N/A</v>
      </c>
      <c r="H150" s="95" t="e">
        <f ca="true">+IF(AND(ISNUMBER(OFFSET('Water Data'!$E$6,0,10*ROW('Water Data'!E144))),'Data Summary'!BW150="Yes"),OFFSET('Water Data'!$E$6,0,10*ROW('Water Data'!E144)),NA())</f>
        <v>#N/A</v>
      </c>
      <c r="I150" s="95" t="e">
        <f ca="true">+IF(AND(ISNUMBER(OFFSET('Water Data'!$E$9,0,10*ROW('Water Data'!E144))),'Data Summary'!BX150="Yes"),OFFSET('Water Data'!$E$9,0,10*ROW('Water Data'!E144)),NA())</f>
        <v>#N/A</v>
      </c>
      <c r="J150" s="95" t="e">
        <f ca="true">+IF(AND(ISNUMBER(OFFSET('Water Data'!$F$4,0,10*ROW('Water Data'!F144))),'Data Summary'!BY150="Yes"),100-OFFSET('Water Data'!$F$4,0,10*ROW('Water Data'!F144)),NA())</f>
        <v>#N/A</v>
      </c>
      <c r="K150" s="95" t="e">
        <f ca="true">+IF(AND(ISNUMBER(OFFSET('Water Data'!$F$6,0,10*ROW('Water Data'!F144))),'Data Summary'!BZ150="Yes"),OFFSET('Water Data'!$F$6,0,10*ROW('Water Data'!F144)),NA())</f>
        <v>#N/A</v>
      </c>
      <c r="L150" s="95" t="e">
        <f ca="true">+IF(AND(ISNUMBER(OFFSET('Water Data'!$F$9,0,10*ROW('Water Data'!F144))),'Data Summary'!CA150="Yes"),OFFSET('Water Data'!$F$9,0,10*ROW('Water Data'!F144)),NA())</f>
        <v>#N/A</v>
      </c>
      <c r="M150" s="95" t="e">
        <f ca="true">+IF(AND(ISNUMBER(OFFSET('Water Data'!$G$4,0,10*ROW('Water Data'!G144))),'Data Summary'!CB150="Yes"),100-OFFSET('Water Data'!$G$4,0,10*ROW('Water Data'!G144)),NA())</f>
        <v>#N/A</v>
      </c>
      <c r="N150" s="95" t="e">
        <f ca="true">+IF(AND(ISNUMBER(OFFSET('Water Data'!$G$6,0,10*ROW('Water Data'!G144))),'Data Summary'!CC150="Yes"),OFFSET('Water Data'!$G$6,0,10*ROW('Water Data'!G144)),NA())</f>
        <v>#N/A</v>
      </c>
      <c r="O150" s="95" t="e">
        <f ca="true">+IF(AND(ISNUMBER(OFFSET('Water Data'!$G$9,0,10*ROW('Water Data'!G144))),'Data Summary'!CD150="Yes"),OFFSET('Water Data'!$G$9,0,10*ROW('Water Data'!G144)),NA())</f>
        <v>#N/A</v>
      </c>
      <c r="P150" s="95" t="e">
        <f ca="true">+IF(AND(ISNUMBER(OFFSET('Water Data'!$H$4,0,10*ROW('Water Data'!H144))),'Data Summary'!CE150="Yes"),100-OFFSET('Water Data'!$H$4,0,10*ROW('Water Data'!H144)),NA())</f>
        <v>#N/A</v>
      </c>
      <c r="Q150" s="95" t="e">
        <f ca="true">+IF(AND(ISNUMBER(OFFSET('Water Data'!$H$6,0,10*ROW('Water Data'!H144))),'Data Summary'!CF150="Yes"),OFFSET('Water Data'!$H$6,0,10*ROW('Water Data'!H144)),NA())</f>
        <v>#N/A</v>
      </c>
      <c r="R150" s="95" t="e">
        <f ca="true">+IF(AND(ISNUMBER(OFFSET('Water Data'!$H$9,0,10*ROW('Water Data'!H144))),'Data Summary'!CG150="Yes"),OFFSET('Water Data'!$H$9,0,10*ROW('Water Data'!H144)),NA())</f>
        <v>#N/A</v>
      </c>
      <c r="S150" s="95" t="e">
        <f ca="true">+IF(AND(ISNUMBER(OFFSET('Water Data'!$I$4,0,10*ROW('Water Data'!I144))),'Data Summary'!CH150="Yes"),100-OFFSET('Water Data'!$I$4,0,10*ROW('Water Data'!I144)),NA())</f>
        <v>#N/A</v>
      </c>
      <c r="T150" s="95" t="e">
        <f ca="true">+IF(AND(ISNUMBER(OFFSET('Water Data'!$I$6,0,10*ROW('Water Data'!I144))),'Data Summary'!CI150="Yes"),OFFSET('Water Data'!$I$6,0,10*ROW('Water Data'!I144)),NA())</f>
        <v>#N/A</v>
      </c>
      <c r="U150" s="95" t="e">
        <f ca="true">+IF(AND(ISNUMBER(OFFSET('Water Data'!$I$9,0,10*ROW('Water Data'!I144))),'Data Summary'!CJ150="Yes"),OFFSET('Water Data'!$I$9,0,10*ROW('Water Data'!I144)),NA())</f>
        <v>#N/A</v>
      </c>
      <c r="V150" s="96" t="e">
        <f ca="true">+IF(AND(ISNUMBER(OFFSET('Sanitation Data'!$D$4,0,10*ROW('Sanitation Data'!D144))),'Data Summary'!CK150="Yes"),100-OFFSET('Sanitation Data'!$D$4,0,10*ROW('Sanitation Data'!D144)),NA())</f>
        <v>#N/A</v>
      </c>
      <c r="W150" s="96" t="e">
        <f ca="true">+IF(AND(ISNUMBER(OFFSET('Sanitation Data'!$D$6,0,10*ROW('Sanitation Data'!D144))),'Data Summary'!CL150="Yes"),OFFSET('Sanitation Data'!$D$6,0,10*ROW('Sanitation Data'!D144)),NA())</f>
        <v>#N/A</v>
      </c>
      <c r="X150" s="96" t="e">
        <f ca="true">+IF(AND(ISNUMBER(OFFSET('Sanitation Data'!$D$10,0,10*ROW('Sanitation Data'!D144))),'Data Summary'!CM150="Yes"),OFFSET('Sanitation Data'!$D$10,0,10*ROW('Sanitation Data'!D144)),NA())</f>
        <v>#N/A</v>
      </c>
      <c r="Y150" s="96" t="e">
        <f ca="true">+IF(AND(ISNUMBER(OFFSET('Sanitation Data'!$D$11,0,10*ROW('Sanitation Data'!D144))),'Data Summary'!CN150="Yes"),OFFSET('Sanitation Data'!$D$11,0,10*ROW('Sanitation Data'!D144)),NA())</f>
        <v>#N/A</v>
      </c>
      <c r="Z150" s="96" t="e">
        <f ca="true">+IF(AND(ISNUMBER(OFFSET('Sanitation Data'!$D$12,0,10*ROW('Sanitation Data'!D144))),'Data Summary'!CO150="Yes"),OFFSET('Sanitation Data'!$D$12,0,10*ROW('Sanitation Data'!D144)),NA())</f>
        <v>#N/A</v>
      </c>
      <c r="AA150" s="96" t="e">
        <f ca="true">+IF(AND(ISNUMBER(OFFSET('Sanitation Data'!$E$4,0,10*ROW('Sanitation Data'!E144))),'Data Summary'!CP150="Yes"),100-OFFSET('Sanitation Data'!$E$4,0,10*ROW('Sanitation Data'!E144)),NA())</f>
        <v>#N/A</v>
      </c>
      <c r="AB150" s="96" t="e">
        <f ca="true">+IF(AND(ISNUMBER(OFFSET('Sanitation Data'!$E$6,0,10*ROW('Sanitation Data'!E144))),'Data Summary'!CQ150="Yes"),OFFSET('Sanitation Data'!$E$6,0,10*ROW('Sanitation Data'!E144)),NA())</f>
        <v>#N/A</v>
      </c>
      <c r="AC150" s="96" t="e">
        <f ca="true">+IF(AND(ISNUMBER(OFFSET('Sanitation Data'!$E$10,0,10*ROW('Sanitation Data'!E144))),'Data Summary'!CR150="Yes"),OFFSET('Sanitation Data'!$E$10,0,10*ROW('Sanitation Data'!E144)),NA())</f>
        <v>#N/A</v>
      </c>
      <c r="AD150" s="96" t="e">
        <f ca="true">+IF(AND(ISNUMBER(OFFSET('Sanitation Data'!$E$11,0,10*ROW('Sanitation Data'!E144))),'Data Summary'!CS150="Yes"),OFFSET('Sanitation Data'!$E$11,0,10*ROW('Sanitation Data'!E144)),NA())</f>
        <v>#N/A</v>
      </c>
      <c r="AE150" s="96" t="e">
        <f ca="true">+IF(AND(ISNUMBER(OFFSET('Sanitation Data'!$E$12,0,10*ROW('Sanitation Data'!E144))),'Data Summary'!CT150="Yes"),OFFSET('Sanitation Data'!$E$12,0,10*ROW('Sanitation Data'!E144)),NA())</f>
        <v>#N/A</v>
      </c>
      <c r="AF150" s="96" t="e">
        <f ca="true">+IF(AND(ISNUMBER(OFFSET('Sanitation Data'!$F$4,0,10*ROW('Sanitation Data'!F144))),'Data Summary'!CU150="Yes"),100-OFFSET('Sanitation Data'!$F$4,0,10*ROW('Sanitation Data'!F144)),NA())</f>
        <v>#N/A</v>
      </c>
      <c r="AG150" s="96" t="e">
        <f ca="true">+IF(AND(ISNUMBER(OFFSET('Sanitation Data'!$F$6,0,10*ROW('Sanitation Data'!F144))),'Data Summary'!CV150="Yes"),OFFSET('Sanitation Data'!$F$6,0,10*ROW('Sanitation Data'!F144)),NA())</f>
        <v>#N/A</v>
      </c>
      <c r="AH150" s="96" t="e">
        <f ca="true">+IF(AND(ISNUMBER(OFFSET('Sanitation Data'!$F$10,0,10*ROW('Sanitation Data'!F144))),'Data Summary'!CW150="Yes"),OFFSET('Sanitation Data'!$F$10,0,10*ROW('Sanitation Data'!F144)),NA())</f>
        <v>#N/A</v>
      </c>
      <c r="AI150" s="96" t="e">
        <f ca="true">+IF(AND(ISNUMBER(OFFSET('Sanitation Data'!$F$11,0,10*ROW('Sanitation Data'!F144))),'Data Summary'!CX150="Yes"),OFFSET('Sanitation Data'!$F$11,0,10*ROW('Sanitation Data'!F144)),NA())</f>
        <v>#N/A</v>
      </c>
      <c r="AJ150" s="96" t="e">
        <f ca="true">+IF(AND(ISNUMBER(OFFSET('Sanitation Data'!$F$12,0,10*ROW('Sanitation Data'!F144))),'Data Summary'!CY150="Yes"),OFFSET('Sanitation Data'!$F$12,0,10*ROW('Sanitation Data'!F144)),NA())</f>
        <v>#N/A</v>
      </c>
      <c r="AK150" s="96" t="e">
        <f ca="true">+IF(AND(ISNUMBER(OFFSET('Sanitation Data'!$G$4,0,10*ROW('Sanitation Data'!G144))),'Data Summary'!CZ150="Yes"),100-OFFSET('Sanitation Data'!$G$4,0,10*ROW('Sanitation Data'!G144)),NA())</f>
        <v>#N/A</v>
      </c>
      <c r="AL150" s="96" t="e">
        <f ca="true">+IF(AND(ISNUMBER(OFFSET('Sanitation Data'!$G$6,0,10*ROW('Sanitation Data'!G144))),'Data Summary'!DA150="Yes"),OFFSET('Sanitation Data'!$G$6,0,10*ROW('Sanitation Data'!G144)),NA())</f>
        <v>#N/A</v>
      </c>
      <c r="AM150" s="96" t="e">
        <f ca="true">+IF(AND(ISNUMBER(OFFSET('Sanitation Data'!$G$10,0,10*ROW('Sanitation Data'!G144))),'Data Summary'!DB150="Yes"),OFFSET('Sanitation Data'!$G$10,0,10*ROW('Sanitation Data'!G144)),NA())</f>
        <v>#N/A</v>
      </c>
      <c r="AN150" s="96" t="e">
        <f ca="true">+IF(AND(ISNUMBER(OFFSET('Sanitation Data'!$G$11,0,10*ROW('Sanitation Data'!G144))),'Data Summary'!DC150="Yes"),OFFSET('Sanitation Data'!$G$11,0,10*ROW('Sanitation Data'!G144)),NA())</f>
        <v>#N/A</v>
      </c>
      <c r="AO150" s="96" t="e">
        <f ca="true">+IF(AND(ISNUMBER(OFFSET('Sanitation Data'!$G$12,0,10*ROW('Sanitation Data'!G144))),'Data Summary'!DD150="Yes"),OFFSET('Sanitation Data'!$G$12,0,10*ROW('Sanitation Data'!G144)),NA())</f>
        <v>#N/A</v>
      </c>
      <c r="AP150" s="96" t="e">
        <f ca="true">+IF(AND(ISNUMBER(OFFSET('Sanitation Data'!$H$4,0,10*ROW('Sanitation Data'!H144))),'Data Summary'!DE150="Yes"),100-OFFSET('Sanitation Data'!$H$4,0,10*ROW('Sanitation Data'!H144)),NA())</f>
        <v>#N/A</v>
      </c>
      <c r="AQ150" s="96" t="e">
        <f ca="true">+IF(AND(ISNUMBER(OFFSET('Sanitation Data'!$H$6,0,10*ROW('Sanitation Data'!H144))),'Data Summary'!DF150="Yes"),OFFSET('Sanitation Data'!$H$6,0,10*ROW('Sanitation Data'!H144)),NA())</f>
        <v>#N/A</v>
      </c>
      <c r="AR150" s="96" t="e">
        <f ca="true">+IF(AND(ISNUMBER(OFFSET('Sanitation Data'!$H$10,0,10*ROW('Sanitation Data'!H144))),'Data Summary'!DG150="Yes"),OFFSET('Sanitation Data'!$H$10,0,10*ROW('Sanitation Data'!H144)),NA())</f>
        <v>#N/A</v>
      </c>
      <c r="AS150" s="96" t="e">
        <f ca="true">+IF(AND(ISNUMBER(OFFSET('Sanitation Data'!$H$11,0,10*ROW('Sanitation Data'!H144))),'Data Summary'!DH150="Yes"),OFFSET('Sanitation Data'!$H$11,0,10*ROW('Sanitation Data'!H144)),NA())</f>
        <v>#N/A</v>
      </c>
      <c r="AT150" s="96" t="e">
        <f ca="true">+IF(AND(ISNUMBER(OFFSET('Sanitation Data'!$H$12,0,10*ROW('Sanitation Data'!H144))),'Data Summary'!DI150="Yes"),OFFSET('Sanitation Data'!$H$12,0,10*ROW('Sanitation Data'!H144)),NA())</f>
        <v>#N/A</v>
      </c>
      <c r="AU150" s="96" t="e">
        <f ca="true">+IF(AND(ISNUMBER(OFFSET('Sanitation Data'!$I$4,0,10*ROW('Sanitation Data'!I144))),'Data Summary'!DJ150="Yes"),100-OFFSET('Sanitation Data'!$I$4,0,10*ROW('Sanitation Data'!I144)),NA())</f>
        <v>#N/A</v>
      </c>
      <c r="AV150" s="96" t="e">
        <f ca="true">+IF(AND(ISNUMBER(OFFSET('Sanitation Data'!$I$6,0,10*ROW('Sanitation Data'!I144))),'Data Summary'!DK150="Yes"),OFFSET('Sanitation Data'!$I$6,0,10*ROW('Sanitation Data'!I144)),NA())</f>
        <v>#N/A</v>
      </c>
      <c r="AW150" s="96" t="e">
        <f ca="true">+IF(AND(ISNUMBER(OFFSET('Sanitation Data'!$I$10,0,10*ROW('Sanitation Data'!I144))),'Data Summary'!DL150="Yes"),OFFSET('Sanitation Data'!$I$10,0,10*ROW('Sanitation Data'!I144)),NA())</f>
        <v>#N/A</v>
      </c>
      <c r="AX150" s="96" t="e">
        <f ca="true">+IF(AND(ISNUMBER(OFFSET('Sanitation Data'!$I$11,0,10*ROW('Sanitation Data'!I144))),'Data Summary'!DM150="Yes"),OFFSET('Sanitation Data'!$I$11,0,10*ROW('Sanitation Data'!I144)),NA())</f>
        <v>#N/A</v>
      </c>
      <c r="AY150" s="96" t="e">
        <f ca="true">+IF(AND(ISNUMBER(OFFSET('Sanitation Data'!$I$12,0,10*ROW('Sanitation Data'!I144))),'Data Summary'!DN150="Yes"),OFFSET('Sanitation Data'!$I$12,0,10*ROW('Sanitation Data'!I144)),NA())</f>
        <v>#N/A</v>
      </c>
      <c r="AZ150" s="97" t="e">
        <f ca="true">+IF(AND(ISNUMBER(OFFSET('Hygiene Data'!$D$5,0,10*ROW('Hygiene Data'!D144))),'Data Summary'!DO150="Yes"),OFFSET('Hygiene Data'!$D$5,0,10*ROW('Hygiene Data'!D144)),NA())</f>
        <v>#N/A</v>
      </c>
      <c r="BA150" s="97" t="e">
        <f ca="true">+IF(AND(ISNUMBER(OFFSET('Hygiene Data'!$D$7,0,10*ROW('Hygiene Data'!D144))),'Data Summary'!DP150="Yes"),OFFSET('Hygiene Data'!$D$7,0,10*ROW('Hygiene Data'!D144)),NA())</f>
        <v>#N/A</v>
      </c>
      <c r="BB150" s="97" t="e">
        <f ca="true">+IF(AND(ISNUMBER(OFFSET('Hygiene Data'!$D$9,0,10*ROW('Hygiene Data'!D144))),'Data Summary'!DQ150="Yes"),OFFSET('Hygiene Data'!$D$9,0,10*ROW('Hygiene Data'!D144)),NA())</f>
        <v>#N/A</v>
      </c>
      <c r="BC150" s="97" t="e">
        <f ca="true">+IF(AND(ISNUMBER(OFFSET('Hygiene Data'!$E$5,0,10*ROW('Hygiene Data'!E144))),'Data Summary'!DR150="Yes"),OFFSET('Hygiene Data'!$E$5,0,10*ROW('Hygiene Data'!E144)),NA())</f>
        <v>#N/A</v>
      </c>
      <c r="BD150" s="97" t="e">
        <f ca="true">+IF(AND(ISNUMBER(OFFSET('Hygiene Data'!$E$7,0,10*ROW('Hygiene Data'!E144))),'Data Summary'!DS150="Yes"),OFFSET('Hygiene Data'!$E$7,0,10*ROW('Hygiene Data'!E144)),NA())</f>
        <v>#N/A</v>
      </c>
      <c r="BE150" s="97" t="e">
        <f ca="true">+IF(AND(ISNUMBER(OFFSET('Hygiene Data'!$E$9,0,10*ROW('Hygiene Data'!E144))),'Data Summary'!DT150="Yes"),OFFSET('Hygiene Data'!$E$9,0,10*ROW('Hygiene Data'!E144)),NA())</f>
        <v>#N/A</v>
      </c>
      <c r="BF150" s="97" t="e">
        <f ca="true">+IF(AND(ISNUMBER(OFFSET('Hygiene Data'!$F$5,0,10*ROW('Hygiene Data'!F144))),'Data Summary'!DU150="Yes"),OFFSET('Hygiene Data'!$F$5,0,10*ROW('Hygiene Data'!F144)),NA())</f>
        <v>#N/A</v>
      </c>
      <c r="BG150" s="97" t="e">
        <f ca="true">+IF(AND(ISNUMBER(OFFSET('Hygiene Data'!$F$7,0,10*ROW('Hygiene Data'!F144))),'Data Summary'!DV150="Yes"),OFFSET('Hygiene Data'!$F$7,0,10*ROW('Hygiene Data'!F144)),NA())</f>
        <v>#N/A</v>
      </c>
      <c r="BH150" s="97" t="e">
        <f ca="true">+IF(AND(ISNUMBER(OFFSET('Hygiene Data'!$F$9,0,10*ROW('Hygiene Data'!F144))),'Data Summary'!DW150="Yes"),OFFSET('Hygiene Data'!$F$9,0,10*ROW('Hygiene Data'!F144)),NA())</f>
        <v>#N/A</v>
      </c>
      <c r="BI150" s="97" t="e">
        <f ca="true">+IF(AND(ISNUMBER(OFFSET('Hygiene Data'!$G$5,0,10*ROW('Hygiene Data'!G144))),'Data Summary'!DX150="Yes"),OFFSET('Hygiene Data'!$G$5,0,10*ROW('Hygiene Data'!G144)),NA())</f>
        <v>#N/A</v>
      </c>
      <c r="BJ150" s="97" t="e">
        <f ca="true">+IF(AND(ISNUMBER(OFFSET('Hygiene Data'!$G$7,0,10*ROW('Hygiene Data'!G144))),'Data Summary'!DY150="Yes"),OFFSET('Hygiene Data'!$G$7,0,10*ROW('Hygiene Data'!G144)),NA())</f>
        <v>#N/A</v>
      </c>
      <c r="BK150" s="97" t="e">
        <f ca="true">+IF(AND(ISNUMBER(OFFSET('Hygiene Data'!$G$9,0,10*ROW('Hygiene Data'!G144))),'Data Summary'!DZ150="Yes"),OFFSET('Hygiene Data'!$G$9,0,10*ROW('Hygiene Data'!G144)),NA())</f>
        <v>#N/A</v>
      </c>
      <c r="BL150" s="97" t="e">
        <f ca="true">+IF(AND(ISNUMBER(OFFSET('Hygiene Data'!$H$5,0,10*ROW('Hygiene Data'!H144))),'Data Summary'!EA150="Yes"),OFFSET('Hygiene Data'!$H$5,0,10*ROW('Hygiene Data'!H144)),NA())</f>
        <v>#N/A</v>
      </c>
      <c r="BM150" s="97" t="e">
        <f ca="true">+IF(AND(ISNUMBER(OFFSET('Hygiene Data'!$H$7,0,10*ROW('Hygiene Data'!H144))),'Data Summary'!EB150="Yes"),OFFSET('Hygiene Data'!$H$7,0,10*ROW('Hygiene Data'!H144)),NA())</f>
        <v>#N/A</v>
      </c>
      <c r="BN150" s="97" t="e">
        <f ca="true">+IF(AND(ISNUMBER(OFFSET('Hygiene Data'!$H$9,0,10*ROW('Hygiene Data'!H144))),'Data Summary'!EC150="Yes"),OFFSET('Hygiene Data'!$H$9,0,10*ROW('Hygiene Data'!H144)),NA())</f>
        <v>#N/A</v>
      </c>
      <c r="BO150" s="97" t="e">
        <f ca="true">+IF(AND(ISNUMBER(OFFSET('Hygiene Data'!$I$5,0,10*ROW('Hygiene Data'!I144))),'Data Summary'!ED150="Yes"),OFFSET('Hygiene Data'!$I$5,0,10*ROW('Hygiene Data'!I144)),NA())</f>
        <v>#N/A</v>
      </c>
      <c r="BP150" s="97" t="e">
        <f ca="true">+IF(AND(ISNUMBER(OFFSET('Hygiene Data'!$I$7,0,10*ROW('Hygiene Data'!I144))),'Data Summary'!EE150="Yes"),OFFSET('Hygiene Data'!$I$7,0,10*ROW('Hygiene Data'!I144)),NA())</f>
        <v>#N/A</v>
      </c>
      <c r="BQ150" s="97"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6" t="str">
        <f ca="true">+IF(ISTEXT('Data Summary'!B151),'Data Summary'!B151,"")</f>
        <v/>
      </c>
      <c r="C151" s="330" t="e">
        <f ca="true">+VALUE('Data Summary'!C151)</f>
        <v>#VALUE!</v>
      </c>
      <c r="D151" s="95" t="e">
        <f ca="true">+IF(AND(ISNUMBER(OFFSET('Water Data'!$D$4,0,10*ROW('Water Data'!D145))),'Data Summary'!BS151="Yes"),100-OFFSET('Water Data'!$D$4,0,10*ROW('Water Data'!D145)),NA())</f>
        <v>#N/A</v>
      </c>
      <c r="E151" s="95" t="e">
        <f ca="true">+IF(AND(ISNUMBER(OFFSET('Water Data'!$D$6,0,10*ROW('Water Data'!D145))),'Data Summary'!BT151="Yes"),OFFSET('Water Data'!$D$6,0,10*ROW('Water Data'!D145)),NA())</f>
        <v>#N/A</v>
      </c>
      <c r="F151" s="95" t="e">
        <f ca="true">+IF(AND(ISNUMBER(OFFSET('Water Data'!$D$9,0,10*ROW('Water Data'!D145))),'Data Summary'!BU151="Yes"),OFFSET('Water Data'!$D$9,0,10*ROW('Water Data'!D145)),NA())</f>
        <v>#N/A</v>
      </c>
      <c r="G151" s="95" t="e">
        <f ca="true">+IF(AND(ISNUMBER(OFFSET('Water Data'!$E$4,0,10*ROW('Water Data'!E145))),'Data Summary'!BV151="Yes"),100-OFFSET('Water Data'!$E$4,0,10*ROW('Water Data'!E145)),NA())</f>
        <v>#N/A</v>
      </c>
      <c r="H151" s="95" t="e">
        <f ca="true">+IF(AND(ISNUMBER(OFFSET('Water Data'!$E$6,0,10*ROW('Water Data'!E145))),'Data Summary'!BW151="Yes"),OFFSET('Water Data'!$E$6,0,10*ROW('Water Data'!E145)),NA())</f>
        <v>#N/A</v>
      </c>
      <c r="I151" s="95" t="e">
        <f ca="true">+IF(AND(ISNUMBER(OFFSET('Water Data'!$E$9,0,10*ROW('Water Data'!E145))),'Data Summary'!BX151="Yes"),OFFSET('Water Data'!$E$9,0,10*ROW('Water Data'!E145)),NA())</f>
        <v>#N/A</v>
      </c>
      <c r="J151" s="95" t="e">
        <f ca="true">+IF(AND(ISNUMBER(OFFSET('Water Data'!$F$4,0,10*ROW('Water Data'!F145))),'Data Summary'!BY151="Yes"),100-OFFSET('Water Data'!$F$4,0,10*ROW('Water Data'!F145)),NA())</f>
        <v>#N/A</v>
      </c>
      <c r="K151" s="95" t="e">
        <f ca="true">+IF(AND(ISNUMBER(OFFSET('Water Data'!$F$6,0,10*ROW('Water Data'!F145))),'Data Summary'!BZ151="Yes"),OFFSET('Water Data'!$F$6,0,10*ROW('Water Data'!F145)),NA())</f>
        <v>#N/A</v>
      </c>
      <c r="L151" s="95" t="e">
        <f ca="true">+IF(AND(ISNUMBER(OFFSET('Water Data'!$F$9,0,10*ROW('Water Data'!F145))),'Data Summary'!CA151="Yes"),OFFSET('Water Data'!$F$9,0,10*ROW('Water Data'!F145)),NA())</f>
        <v>#N/A</v>
      </c>
      <c r="M151" s="95" t="e">
        <f ca="true">+IF(AND(ISNUMBER(OFFSET('Water Data'!$G$4,0,10*ROW('Water Data'!G145))),'Data Summary'!CB151="Yes"),100-OFFSET('Water Data'!$G$4,0,10*ROW('Water Data'!G145)),NA())</f>
        <v>#N/A</v>
      </c>
      <c r="N151" s="95" t="e">
        <f ca="true">+IF(AND(ISNUMBER(OFFSET('Water Data'!$G$6,0,10*ROW('Water Data'!G145))),'Data Summary'!CC151="Yes"),OFFSET('Water Data'!$G$6,0,10*ROW('Water Data'!G145)),NA())</f>
        <v>#N/A</v>
      </c>
      <c r="O151" s="95" t="e">
        <f ca="true">+IF(AND(ISNUMBER(OFFSET('Water Data'!$G$9,0,10*ROW('Water Data'!G145))),'Data Summary'!CD151="Yes"),OFFSET('Water Data'!$G$9,0,10*ROW('Water Data'!G145)),NA())</f>
        <v>#N/A</v>
      </c>
      <c r="P151" s="95" t="e">
        <f ca="true">+IF(AND(ISNUMBER(OFFSET('Water Data'!$H$4,0,10*ROW('Water Data'!H145))),'Data Summary'!CE151="Yes"),100-OFFSET('Water Data'!$H$4,0,10*ROW('Water Data'!H145)),NA())</f>
        <v>#N/A</v>
      </c>
      <c r="Q151" s="95" t="e">
        <f ca="true">+IF(AND(ISNUMBER(OFFSET('Water Data'!$H$6,0,10*ROW('Water Data'!H145))),'Data Summary'!CF151="Yes"),OFFSET('Water Data'!$H$6,0,10*ROW('Water Data'!H145)),NA())</f>
        <v>#N/A</v>
      </c>
      <c r="R151" s="95" t="e">
        <f ca="true">+IF(AND(ISNUMBER(OFFSET('Water Data'!$H$9,0,10*ROW('Water Data'!H145))),'Data Summary'!CG151="Yes"),OFFSET('Water Data'!$H$9,0,10*ROW('Water Data'!H145)),NA())</f>
        <v>#N/A</v>
      </c>
      <c r="S151" s="95" t="e">
        <f ca="true">+IF(AND(ISNUMBER(OFFSET('Water Data'!$I$4,0,10*ROW('Water Data'!I145))),'Data Summary'!CH151="Yes"),100-OFFSET('Water Data'!$I$4,0,10*ROW('Water Data'!I145)),NA())</f>
        <v>#N/A</v>
      </c>
      <c r="T151" s="95" t="e">
        <f ca="true">+IF(AND(ISNUMBER(OFFSET('Water Data'!$I$6,0,10*ROW('Water Data'!I145))),'Data Summary'!CI151="Yes"),OFFSET('Water Data'!$I$6,0,10*ROW('Water Data'!I145)),NA())</f>
        <v>#N/A</v>
      </c>
      <c r="U151" s="95" t="e">
        <f ca="true">+IF(AND(ISNUMBER(OFFSET('Water Data'!$I$9,0,10*ROW('Water Data'!I145))),'Data Summary'!CJ151="Yes"),OFFSET('Water Data'!$I$9,0,10*ROW('Water Data'!I145)),NA())</f>
        <v>#N/A</v>
      </c>
      <c r="V151" s="96" t="e">
        <f ca="true">+IF(AND(ISNUMBER(OFFSET('Sanitation Data'!$D$4,0,10*ROW('Sanitation Data'!D145))),'Data Summary'!CK151="Yes"),100-OFFSET('Sanitation Data'!$D$4,0,10*ROW('Sanitation Data'!D145)),NA())</f>
        <v>#N/A</v>
      </c>
      <c r="W151" s="96" t="e">
        <f ca="true">+IF(AND(ISNUMBER(OFFSET('Sanitation Data'!$D$6,0,10*ROW('Sanitation Data'!D145))),'Data Summary'!CL151="Yes"),OFFSET('Sanitation Data'!$D$6,0,10*ROW('Sanitation Data'!D145)),NA())</f>
        <v>#N/A</v>
      </c>
      <c r="X151" s="96" t="e">
        <f ca="true">+IF(AND(ISNUMBER(OFFSET('Sanitation Data'!$D$10,0,10*ROW('Sanitation Data'!D145))),'Data Summary'!CM151="Yes"),OFFSET('Sanitation Data'!$D$10,0,10*ROW('Sanitation Data'!D145)),NA())</f>
        <v>#N/A</v>
      </c>
      <c r="Y151" s="96" t="e">
        <f ca="true">+IF(AND(ISNUMBER(OFFSET('Sanitation Data'!$D$11,0,10*ROW('Sanitation Data'!D145))),'Data Summary'!CN151="Yes"),OFFSET('Sanitation Data'!$D$11,0,10*ROW('Sanitation Data'!D145)),NA())</f>
        <v>#N/A</v>
      </c>
      <c r="Z151" s="96" t="e">
        <f ca="true">+IF(AND(ISNUMBER(OFFSET('Sanitation Data'!$D$12,0,10*ROW('Sanitation Data'!D145))),'Data Summary'!CO151="Yes"),OFFSET('Sanitation Data'!$D$12,0,10*ROW('Sanitation Data'!D145)),NA())</f>
        <v>#N/A</v>
      </c>
      <c r="AA151" s="96" t="e">
        <f ca="true">+IF(AND(ISNUMBER(OFFSET('Sanitation Data'!$E$4,0,10*ROW('Sanitation Data'!E145))),'Data Summary'!CP151="Yes"),100-OFFSET('Sanitation Data'!$E$4,0,10*ROW('Sanitation Data'!E145)),NA())</f>
        <v>#N/A</v>
      </c>
      <c r="AB151" s="96" t="e">
        <f ca="true">+IF(AND(ISNUMBER(OFFSET('Sanitation Data'!$E$6,0,10*ROW('Sanitation Data'!E145))),'Data Summary'!CQ151="Yes"),OFFSET('Sanitation Data'!$E$6,0,10*ROW('Sanitation Data'!E145)),NA())</f>
        <v>#N/A</v>
      </c>
      <c r="AC151" s="96" t="e">
        <f ca="true">+IF(AND(ISNUMBER(OFFSET('Sanitation Data'!$E$10,0,10*ROW('Sanitation Data'!E145))),'Data Summary'!CR151="Yes"),OFFSET('Sanitation Data'!$E$10,0,10*ROW('Sanitation Data'!E145)),NA())</f>
        <v>#N/A</v>
      </c>
      <c r="AD151" s="96" t="e">
        <f ca="true">+IF(AND(ISNUMBER(OFFSET('Sanitation Data'!$E$11,0,10*ROW('Sanitation Data'!E145))),'Data Summary'!CS151="Yes"),OFFSET('Sanitation Data'!$E$11,0,10*ROW('Sanitation Data'!E145)),NA())</f>
        <v>#N/A</v>
      </c>
      <c r="AE151" s="96" t="e">
        <f ca="true">+IF(AND(ISNUMBER(OFFSET('Sanitation Data'!$E$12,0,10*ROW('Sanitation Data'!E145))),'Data Summary'!CT151="Yes"),OFFSET('Sanitation Data'!$E$12,0,10*ROW('Sanitation Data'!E145)),NA())</f>
        <v>#N/A</v>
      </c>
      <c r="AF151" s="96" t="e">
        <f ca="true">+IF(AND(ISNUMBER(OFFSET('Sanitation Data'!$F$4,0,10*ROW('Sanitation Data'!F145))),'Data Summary'!CU151="Yes"),100-OFFSET('Sanitation Data'!$F$4,0,10*ROW('Sanitation Data'!F145)),NA())</f>
        <v>#N/A</v>
      </c>
      <c r="AG151" s="96" t="e">
        <f ca="true">+IF(AND(ISNUMBER(OFFSET('Sanitation Data'!$F$6,0,10*ROW('Sanitation Data'!F145))),'Data Summary'!CV151="Yes"),OFFSET('Sanitation Data'!$F$6,0,10*ROW('Sanitation Data'!F145)),NA())</f>
        <v>#N/A</v>
      </c>
      <c r="AH151" s="96" t="e">
        <f ca="true">+IF(AND(ISNUMBER(OFFSET('Sanitation Data'!$F$10,0,10*ROW('Sanitation Data'!F145))),'Data Summary'!CW151="Yes"),OFFSET('Sanitation Data'!$F$10,0,10*ROW('Sanitation Data'!F145)),NA())</f>
        <v>#N/A</v>
      </c>
      <c r="AI151" s="96" t="e">
        <f ca="true">+IF(AND(ISNUMBER(OFFSET('Sanitation Data'!$F$11,0,10*ROW('Sanitation Data'!F145))),'Data Summary'!CX151="Yes"),OFFSET('Sanitation Data'!$F$11,0,10*ROW('Sanitation Data'!F145)),NA())</f>
        <v>#N/A</v>
      </c>
      <c r="AJ151" s="96" t="e">
        <f ca="true">+IF(AND(ISNUMBER(OFFSET('Sanitation Data'!$F$12,0,10*ROW('Sanitation Data'!F145))),'Data Summary'!CY151="Yes"),OFFSET('Sanitation Data'!$F$12,0,10*ROW('Sanitation Data'!F145)),NA())</f>
        <v>#N/A</v>
      </c>
      <c r="AK151" s="96" t="e">
        <f ca="true">+IF(AND(ISNUMBER(OFFSET('Sanitation Data'!$G$4,0,10*ROW('Sanitation Data'!G145))),'Data Summary'!CZ151="Yes"),100-OFFSET('Sanitation Data'!$G$4,0,10*ROW('Sanitation Data'!G145)),NA())</f>
        <v>#N/A</v>
      </c>
      <c r="AL151" s="96" t="e">
        <f ca="true">+IF(AND(ISNUMBER(OFFSET('Sanitation Data'!$G$6,0,10*ROW('Sanitation Data'!G145))),'Data Summary'!DA151="Yes"),OFFSET('Sanitation Data'!$G$6,0,10*ROW('Sanitation Data'!G145)),NA())</f>
        <v>#N/A</v>
      </c>
      <c r="AM151" s="96" t="e">
        <f ca="true">+IF(AND(ISNUMBER(OFFSET('Sanitation Data'!$G$10,0,10*ROW('Sanitation Data'!G145))),'Data Summary'!DB151="Yes"),OFFSET('Sanitation Data'!$G$10,0,10*ROW('Sanitation Data'!G145)),NA())</f>
        <v>#N/A</v>
      </c>
      <c r="AN151" s="96" t="e">
        <f ca="true">+IF(AND(ISNUMBER(OFFSET('Sanitation Data'!$G$11,0,10*ROW('Sanitation Data'!G145))),'Data Summary'!DC151="Yes"),OFFSET('Sanitation Data'!$G$11,0,10*ROW('Sanitation Data'!G145)),NA())</f>
        <v>#N/A</v>
      </c>
      <c r="AO151" s="96" t="e">
        <f ca="true">+IF(AND(ISNUMBER(OFFSET('Sanitation Data'!$G$12,0,10*ROW('Sanitation Data'!G145))),'Data Summary'!DD151="Yes"),OFFSET('Sanitation Data'!$G$12,0,10*ROW('Sanitation Data'!G145)),NA())</f>
        <v>#N/A</v>
      </c>
      <c r="AP151" s="96" t="e">
        <f ca="true">+IF(AND(ISNUMBER(OFFSET('Sanitation Data'!$H$4,0,10*ROW('Sanitation Data'!H145))),'Data Summary'!DE151="Yes"),100-OFFSET('Sanitation Data'!$H$4,0,10*ROW('Sanitation Data'!H145)),NA())</f>
        <v>#N/A</v>
      </c>
      <c r="AQ151" s="96" t="e">
        <f ca="true">+IF(AND(ISNUMBER(OFFSET('Sanitation Data'!$H$6,0,10*ROW('Sanitation Data'!H145))),'Data Summary'!DF151="Yes"),OFFSET('Sanitation Data'!$H$6,0,10*ROW('Sanitation Data'!H145)),NA())</f>
        <v>#N/A</v>
      </c>
      <c r="AR151" s="96" t="e">
        <f ca="true">+IF(AND(ISNUMBER(OFFSET('Sanitation Data'!$H$10,0,10*ROW('Sanitation Data'!H145))),'Data Summary'!DG151="Yes"),OFFSET('Sanitation Data'!$H$10,0,10*ROW('Sanitation Data'!H145)),NA())</f>
        <v>#N/A</v>
      </c>
      <c r="AS151" s="96" t="e">
        <f ca="true">+IF(AND(ISNUMBER(OFFSET('Sanitation Data'!$H$11,0,10*ROW('Sanitation Data'!H145))),'Data Summary'!DH151="Yes"),OFFSET('Sanitation Data'!$H$11,0,10*ROW('Sanitation Data'!H145)),NA())</f>
        <v>#N/A</v>
      </c>
      <c r="AT151" s="96" t="e">
        <f ca="true">+IF(AND(ISNUMBER(OFFSET('Sanitation Data'!$H$12,0,10*ROW('Sanitation Data'!H145))),'Data Summary'!DI151="Yes"),OFFSET('Sanitation Data'!$H$12,0,10*ROW('Sanitation Data'!H145)),NA())</f>
        <v>#N/A</v>
      </c>
      <c r="AU151" s="96" t="e">
        <f ca="true">+IF(AND(ISNUMBER(OFFSET('Sanitation Data'!$I$4,0,10*ROW('Sanitation Data'!I145))),'Data Summary'!DJ151="Yes"),100-OFFSET('Sanitation Data'!$I$4,0,10*ROW('Sanitation Data'!I145)),NA())</f>
        <v>#N/A</v>
      </c>
      <c r="AV151" s="96" t="e">
        <f ca="true">+IF(AND(ISNUMBER(OFFSET('Sanitation Data'!$I$6,0,10*ROW('Sanitation Data'!I145))),'Data Summary'!DK151="Yes"),OFFSET('Sanitation Data'!$I$6,0,10*ROW('Sanitation Data'!I145)),NA())</f>
        <v>#N/A</v>
      </c>
      <c r="AW151" s="96" t="e">
        <f ca="true">+IF(AND(ISNUMBER(OFFSET('Sanitation Data'!$I$10,0,10*ROW('Sanitation Data'!I145))),'Data Summary'!DL151="Yes"),OFFSET('Sanitation Data'!$I$10,0,10*ROW('Sanitation Data'!I145)),NA())</f>
        <v>#N/A</v>
      </c>
      <c r="AX151" s="96" t="e">
        <f ca="true">+IF(AND(ISNUMBER(OFFSET('Sanitation Data'!$I$11,0,10*ROW('Sanitation Data'!I145))),'Data Summary'!DM151="Yes"),OFFSET('Sanitation Data'!$I$11,0,10*ROW('Sanitation Data'!I145)),NA())</f>
        <v>#N/A</v>
      </c>
      <c r="AY151" s="96" t="e">
        <f ca="true">+IF(AND(ISNUMBER(OFFSET('Sanitation Data'!$I$12,0,10*ROW('Sanitation Data'!I145))),'Data Summary'!DN151="Yes"),OFFSET('Sanitation Data'!$I$12,0,10*ROW('Sanitation Data'!I145)),NA())</f>
        <v>#N/A</v>
      </c>
      <c r="AZ151" s="97" t="e">
        <f ca="true">+IF(AND(ISNUMBER(OFFSET('Hygiene Data'!$D$5,0,10*ROW('Hygiene Data'!D145))),'Data Summary'!DO151="Yes"),OFFSET('Hygiene Data'!$D$5,0,10*ROW('Hygiene Data'!D145)),NA())</f>
        <v>#N/A</v>
      </c>
      <c r="BA151" s="97" t="e">
        <f ca="true">+IF(AND(ISNUMBER(OFFSET('Hygiene Data'!$D$7,0,10*ROW('Hygiene Data'!D145))),'Data Summary'!DP151="Yes"),OFFSET('Hygiene Data'!$D$7,0,10*ROW('Hygiene Data'!D145)),NA())</f>
        <v>#N/A</v>
      </c>
      <c r="BB151" s="97" t="e">
        <f ca="true">+IF(AND(ISNUMBER(OFFSET('Hygiene Data'!$D$9,0,10*ROW('Hygiene Data'!D145))),'Data Summary'!DQ151="Yes"),OFFSET('Hygiene Data'!$D$9,0,10*ROW('Hygiene Data'!D145)),NA())</f>
        <v>#N/A</v>
      </c>
      <c r="BC151" s="97" t="e">
        <f ca="true">+IF(AND(ISNUMBER(OFFSET('Hygiene Data'!$E$5,0,10*ROW('Hygiene Data'!E145))),'Data Summary'!DR151="Yes"),OFFSET('Hygiene Data'!$E$5,0,10*ROW('Hygiene Data'!E145)),NA())</f>
        <v>#N/A</v>
      </c>
      <c r="BD151" s="97" t="e">
        <f ca="true">+IF(AND(ISNUMBER(OFFSET('Hygiene Data'!$E$7,0,10*ROW('Hygiene Data'!E145))),'Data Summary'!DS151="Yes"),OFFSET('Hygiene Data'!$E$7,0,10*ROW('Hygiene Data'!E145)),NA())</f>
        <v>#N/A</v>
      </c>
      <c r="BE151" s="97" t="e">
        <f ca="true">+IF(AND(ISNUMBER(OFFSET('Hygiene Data'!$E$9,0,10*ROW('Hygiene Data'!E145))),'Data Summary'!DT151="Yes"),OFFSET('Hygiene Data'!$E$9,0,10*ROW('Hygiene Data'!E145)),NA())</f>
        <v>#N/A</v>
      </c>
      <c r="BF151" s="97" t="e">
        <f ca="true">+IF(AND(ISNUMBER(OFFSET('Hygiene Data'!$F$5,0,10*ROW('Hygiene Data'!F145))),'Data Summary'!DU151="Yes"),OFFSET('Hygiene Data'!$F$5,0,10*ROW('Hygiene Data'!F145)),NA())</f>
        <v>#N/A</v>
      </c>
      <c r="BG151" s="97" t="e">
        <f ca="true">+IF(AND(ISNUMBER(OFFSET('Hygiene Data'!$F$7,0,10*ROW('Hygiene Data'!F145))),'Data Summary'!DV151="Yes"),OFFSET('Hygiene Data'!$F$7,0,10*ROW('Hygiene Data'!F145)),NA())</f>
        <v>#N/A</v>
      </c>
      <c r="BH151" s="97" t="e">
        <f ca="true">+IF(AND(ISNUMBER(OFFSET('Hygiene Data'!$F$9,0,10*ROW('Hygiene Data'!F145))),'Data Summary'!DW151="Yes"),OFFSET('Hygiene Data'!$F$9,0,10*ROW('Hygiene Data'!F145)),NA())</f>
        <v>#N/A</v>
      </c>
      <c r="BI151" s="97" t="e">
        <f ca="true">+IF(AND(ISNUMBER(OFFSET('Hygiene Data'!$G$5,0,10*ROW('Hygiene Data'!G145))),'Data Summary'!DX151="Yes"),OFFSET('Hygiene Data'!$G$5,0,10*ROW('Hygiene Data'!G145)),NA())</f>
        <v>#N/A</v>
      </c>
      <c r="BJ151" s="97" t="e">
        <f ca="true">+IF(AND(ISNUMBER(OFFSET('Hygiene Data'!$G$7,0,10*ROW('Hygiene Data'!G145))),'Data Summary'!DY151="Yes"),OFFSET('Hygiene Data'!$G$7,0,10*ROW('Hygiene Data'!G145)),NA())</f>
        <v>#N/A</v>
      </c>
      <c r="BK151" s="97" t="e">
        <f ca="true">+IF(AND(ISNUMBER(OFFSET('Hygiene Data'!$G$9,0,10*ROW('Hygiene Data'!G145))),'Data Summary'!DZ151="Yes"),OFFSET('Hygiene Data'!$G$9,0,10*ROW('Hygiene Data'!G145)),NA())</f>
        <v>#N/A</v>
      </c>
      <c r="BL151" s="97" t="e">
        <f ca="true">+IF(AND(ISNUMBER(OFFSET('Hygiene Data'!$H$5,0,10*ROW('Hygiene Data'!H145))),'Data Summary'!EA151="Yes"),OFFSET('Hygiene Data'!$H$5,0,10*ROW('Hygiene Data'!H145)),NA())</f>
        <v>#N/A</v>
      </c>
      <c r="BM151" s="97" t="e">
        <f ca="true">+IF(AND(ISNUMBER(OFFSET('Hygiene Data'!$H$7,0,10*ROW('Hygiene Data'!H145))),'Data Summary'!EB151="Yes"),OFFSET('Hygiene Data'!$H$7,0,10*ROW('Hygiene Data'!H145)),NA())</f>
        <v>#N/A</v>
      </c>
      <c r="BN151" s="97" t="e">
        <f ca="true">+IF(AND(ISNUMBER(OFFSET('Hygiene Data'!$H$9,0,10*ROW('Hygiene Data'!H145))),'Data Summary'!EC151="Yes"),OFFSET('Hygiene Data'!$H$9,0,10*ROW('Hygiene Data'!H145)),NA())</f>
        <v>#N/A</v>
      </c>
      <c r="BO151" s="97" t="e">
        <f ca="true">+IF(AND(ISNUMBER(OFFSET('Hygiene Data'!$I$5,0,10*ROW('Hygiene Data'!I145))),'Data Summary'!ED151="Yes"),OFFSET('Hygiene Data'!$I$5,0,10*ROW('Hygiene Data'!I145)),NA())</f>
        <v>#N/A</v>
      </c>
      <c r="BP151" s="97" t="e">
        <f ca="true">+IF(AND(ISNUMBER(OFFSET('Hygiene Data'!$I$7,0,10*ROW('Hygiene Data'!I145))),'Data Summary'!EE151="Yes"),OFFSET('Hygiene Data'!$I$7,0,10*ROW('Hygiene Data'!I145)),NA())</f>
        <v>#N/A</v>
      </c>
      <c r="BQ151" s="97"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6" t="str">
        <f ca="true">+IF(ISTEXT('Data Summary'!B152),'Data Summary'!B152,"")</f>
        <v/>
      </c>
      <c r="C152" s="330" t="e">
        <f ca="true">+VALUE('Data Summary'!C152)</f>
        <v>#VALUE!</v>
      </c>
      <c r="D152" s="95" t="e">
        <f ca="true">+IF(AND(ISNUMBER(OFFSET('Water Data'!$D$4,0,10*ROW('Water Data'!D146))),'Data Summary'!BS152="Yes"),100-OFFSET('Water Data'!$D$4,0,10*ROW('Water Data'!D146)),NA())</f>
        <v>#N/A</v>
      </c>
      <c r="E152" s="95" t="e">
        <f ca="true">+IF(AND(ISNUMBER(OFFSET('Water Data'!$D$6,0,10*ROW('Water Data'!D146))),'Data Summary'!BT152="Yes"),OFFSET('Water Data'!$D$6,0,10*ROW('Water Data'!D146)),NA())</f>
        <v>#N/A</v>
      </c>
      <c r="F152" s="95" t="e">
        <f ca="true">+IF(AND(ISNUMBER(OFFSET('Water Data'!$D$9,0,10*ROW('Water Data'!D146))),'Data Summary'!BU152="Yes"),OFFSET('Water Data'!$D$9,0,10*ROW('Water Data'!D146)),NA())</f>
        <v>#N/A</v>
      </c>
      <c r="G152" s="95" t="e">
        <f ca="true">+IF(AND(ISNUMBER(OFFSET('Water Data'!$E$4,0,10*ROW('Water Data'!E146))),'Data Summary'!BV152="Yes"),100-OFFSET('Water Data'!$E$4,0,10*ROW('Water Data'!E146)),NA())</f>
        <v>#N/A</v>
      </c>
      <c r="H152" s="95" t="e">
        <f ca="true">+IF(AND(ISNUMBER(OFFSET('Water Data'!$E$6,0,10*ROW('Water Data'!E146))),'Data Summary'!BW152="Yes"),OFFSET('Water Data'!$E$6,0,10*ROW('Water Data'!E146)),NA())</f>
        <v>#N/A</v>
      </c>
      <c r="I152" s="95" t="e">
        <f ca="true">+IF(AND(ISNUMBER(OFFSET('Water Data'!$E$9,0,10*ROW('Water Data'!E146))),'Data Summary'!BX152="Yes"),OFFSET('Water Data'!$E$9,0,10*ROW('Water Data'!E146)),NA())</f>
        <v>#N/A</v>
      </c>
      <c r="J152" s="95" t="e">
        <f ca="true">+IF(AND(ISNUMBER(OFFSET('Water Data'!$F$4,0,10*ROW('Water Data'!F146))),'Data Summary'!BY152="Yes"),100-OFFSET('Water Data'!$F$4,0,10*ROW('Water Data'!F146)),NA())</f>
        <v>#N/A</v>
      </c>
      <c r="K152" s="95" t="e">
        <f ca="true">+IF(AND(ISNUMBER(OFFSET('Water Data'!$F$6,0,10*ROW('Water Data'!F146))),'Data Summary'!BZ152="Yes"),OFFSET('Water Data'!$F$6,0,10*ROW('Water Data'!F146)),NA())</f>
        <v>#N/A</v>
      </c>
      <c r="L152" s="95" t="e">
        <f ca="true">+IF(AND(ISNUMBER(OFFSET('Water Data'!$F$9,0,10*ROW('Water Data'!F146))),'Data Summary'!CA152="Yes"),OFFSET('Water Data'!$F$9,0,10*ROW('Water Data'!F146)),NA())</f>
        <v>#N/A</v>
      </c>
      <c r="M152" s="95" t="e">
        <f ca="true">+IF(AND(ISNUMBER(OFFSET('Water Data'!$G$4,0,10*ROW('Water Data'!G146))),'Data Summary'!CB152="Yes"),100-OFFSET('Water Data'!$G$4,0,10*ROW('Water Data'!G146)),NA())</f>
        <v>#N/A</v>
      </c>
      <c r="N152" s="95" t="e">
        <f ca="true">+IF(AND(ISNUMBER(OFFSET('Water Data'!$G$6,0,10*ROW('Water Data'!G146))),'Data Summary'!CC152="Yes"),OFFSET('Water Data'!$G$6,0,10*ROW('Water Data'!G146)),NA())</f>
        <v>#N/A</v>
      </c>
      <c r="O152" s="95" t="e">
        <f ca="true">+IF(AND(ISNUMBER(OFFSET('Water Data'!$G$9,0,10*ROW('Water Data'!G146))),'Data Summary'!CD152="Yes"),OFFSET('Water Data'!$G$9,0,10*ROW('Water Data'!G146)),NA())</f>
        <v>#N/A</v>
      </c>
      <c r="P152" s="95" t="e">
        <f ca="true">+IF(AND(ISNUMBER(OFFSET('Water Data'!$H$4,0,10*ROW('Water Data'!H146))),'Data Summary'!CE152="Yes"),100-OFFSET('Water Data'!$H$4,0,10*ROW('Water Data'!H146)),NA())</f>
        <v>#N/A</v>
      </c>
      <c r="Q152" s="95" t="e">
        <f ca="true">+IF(AND(ISNUMBER(OFFSET('Water Data'!$H$6,0,10*ROW('Water Data'!H146))),'Data Summary'!CF152="Yes"),OFFSET('Water Data'!$H$6,0,10*ROW('Water Data'!H146)),NA())</f>
        <v>#N/A</v>
      </c>
      <c r="R152" s="95" t="e">
        <f ca="true">+IF(AND(ISNUMBER(OFFSET('Water Data'!$H$9,0,10*ROW('Water Data'!H146))),'Data Summary'!CG152="Yes"),OFFSET('Water Data'!$H$9,0,10*ROW('Water Data'!H146)),NA())</f>
        <v>#N/A</v>
      </c>
      <c r="S152" s="95" t="e">
        <f ca="true">+IF(AND(ISNUMBER(OFFSET('Water Data'!$I$4,0,10*ROW('Water Data'!I146))),'Data Summary'!CH152="Yes"),100-OFFSET('Water Data'!$I$4,0,10*ROW('Water Data'!I146)),NA())</f>
        <v>#N/A</v>
      </c>
      <c r="T152" s="95" t="e">
        <f ca="true">+IF(AND(ISNUMBER(OFFSET('Water Data'!$I$6,0,10*ROW('Water Data'!I146))),'Data Summary'!CI152="Yes"),OFFSET('Water Data'!$I$6,0,10*ROW('Water Data'!I146)),NA())</f>
        <v>#N/A</v>
      </c>
      <c r="U152" s="95" t="e">
        <f ca="true">+IF(AND(ISNUMBER(OFFSET('Water Data'!$I$9,0,10*ROW('Water Data'!I146))),'Data Summary'!CJ152="Yes"),OFFSET('Water Data'!$I$9,0,10*ROW('Water Data'!I146)),NA())</f>
        <v>#N/A</v>
      </c>
      <c r="V152" s="96" t="e">
        <f ca="true">+IF(AND(ISNUMBER(OFFSET('Sanitation Data'!$D$4,0,10*ROW('Sanitation Data'!D146))),'Data Summary'!CK152="Yes"),100-OFFSET('Sanitation Data'!$D$4,0,10*ROW('Sanitation Data'!D146)),NA())</f>
        <v>#N/A</v>
      </c>
      <c r="W152" s="96" t="e">
        <f ca="true">+IF(AND(ISNUMBER(OFFSET('Sanitation Data'!$D$6,0,10*ROW('Sanitation Data'!D146))),'Data Summary'!CL152="Yes"),OFFSET('Sanitation Data'!$D$6,0,10*ROW('Sanitation Data'!D146)),NA())</f>
        <v>#N/A</v>
      </c>
      <c r="X152" s="96" t="e">
        <f ca="true">+IF(AND(ISNUMBER(OFFSET('Sanitation Data'!$D$10,0,10*ROW('Sanitation Data'!D146))),'Data Summary'!CM152="Yes"),OFFSET('Sanitation Data'!$D$10,0,10*ROW('Sanitation Data'!D146)),NA())</f>
        <v>#N/A</v>
      </c>
      <c r="Y152" s="96" t="e">
        <f ca="true">+IF(AND(ISNUMBER(OFFSET('Sanitation Data'!$D$11,0,10*ROW('Sanitation Data'!D146))),'Data Summary'!CN152="Yes"),OFFSET('Sanitation Data'!$D$11,0,10*ROW('Sanitation Data'!D146)),NA())</f>
        <v>#N/A</v>
      </c>
      <c r="Z152" s="96" t="e">
        <f ca="true">+IF(AND(ISNUMBER(OFFSET('Sanitation Data'!$D$12,0,10*ROW('Sanitation Data'!D146))),'Data Summary'!CO152="Yes"),OFFSET('Sanitation Data'!$D$12,0,10*ROW('Sanitation Data'!D146)),NA())</f>
        <v>#N/A</v>
      </c>
      <c r="AA152" s="96" t="e">
        <f ca="true">+IF(AND(ISNUMBER(OFFSET('Sanitation Data'!$E$4,0,10*ROW('Sanitation Data'!E146))),'Data Summary'!CP152="Yes"),100-OFFSET('Sanitation Data'!$E$4,0,10*ROW('Sanitation Data'!E146)),NA())</f>
        <v>#N/A</v>
      </c>
      <c r="AB152" s="96" t="e">
        <f ca="true">+IF(AND(ISNUMBER(OFFSET('Sanitation Data'!$E$6,0,10*ROW('Sanitation Data'!E146))),'Data Summary'!CQ152="Yes"),OFFSET('Sanitation Data'!$E$6,0,10*ROW('Sanitation Data'!E146)),NA())</f>
        <v>#N/A</v>
      </c>
      <c r="AC152" s="96" t="e">
        <f ca="true">+IF(AND(ISNUMBER(OFFSET('Sanitation Data'!$E$10,0,10*ROW('Sanitation Data'!E146))),'Data Summary'!CR152="Yes"),OFFSET('Sanitation Data'!$E$10,0,10*ROW('Sanitation Data'!E146)),NA())</f>
        <v>#N/A</v>
      </c>
      <c r="AD152" s="96" t="e">
        <f ca="true">+IF(AND(ISNUMBER(OFFSET('Sanitation Data'!$E$11,0,10*ROW('Sanitation Data'!E146))),'Data Summary'!CS152="Yes"),OFFSET('Sanitation Data'!$E$11,0,10*ROW('Sanitation Data'!E146)),NA())</f>
        <v>#N/A</v>
      </c>
      <c r="AE152" s="96" t="e">
        <f ca="true">+IF(AND(ISNUMBER(OFFSET('Sanitation Data'!$E$12,0,10*ROW('Sanitation Data'!E146))),'Data Summary'!CT152="Yes"),OFFSET('Sanitation Data'!$E$12,0,10*ROW('Sanitation Data'!E146)),NA())</f>
        <v>#N/A</v>
      </c>
      <c r="AF152" s="96" t="e">
        <f ca="true">+IF(AND(ISNUMBER(OFFSET('Sanitation Data'!$F$4,0,10*ROW('Sanitation Data'!F146))),'Data Summary'!CU152="Yes"),100-OFFSET('Sanitation Data'!$F$4,0,10*ROW('Sanitation Data'!F146)),NA())</f>
        <v>#N/A</v>
      </c>
      <c r="AG152" s="96" t="e">
        <f ca="true">+IF(AND(ISNUMBER(OFFSET('Sanitation Data'!$F$6,0,10*ROW('Sanitation Data'!F146))),'Data Summary'!CV152="Yes"),OFFSET('Sanitation Data'!$F$6,0,10*ROW('Sanitation Data'!F146)),NA())</f>
        <v>#N/A</v>
      </c>
      <c r="AH152" s="96" t="e">
        <f ca="true">+IF(AND(ISNUMBER(OFFSET('Sanitation Data'!$F$10,0,10*ROW('Sanitation Data'!F146))),'Data Summary'!CW152="Yes"),OFFSET('Sanitation Data'!$F$10,0,10*ROW('Sanitation Data'!F146)),NA())</f>
        <v>#N/A</v>
      </c>
      <c r="AI152" s="96" t="e">
        <f ca="true">+IF(AND(ISNUMBER(OFFSET('Sanitation Data'!$F$11,0,10*ROW('Sanitation Data'!F146))),'Data Summary'!CX152="Yes"),OFFSET('Sanitation Data'!$F$11,0,10*ROW('Sanitation Data'!F146)),NA())</f>
        <v>#N/A</v>
      </c>
      <c r="AJ152" s="96" t="e">
        <f ca="true">+IF(AND(ISNUMBER(OFFSET('Sanitation Data'!$F$12,0,10*ROW('Sanitation Data'!F146))),'Data Summary'!CY152="Yes"),OFFSET('Sanitation Data'!$F$12,0,10*ROW('Sanitation Data'!F146)),NA())</f>
        <v>#N/A</v>
      </c>
      <c r="AK152" s="96" t="e">
        <f ca="true">+IF(AND(ISNUMBER(OFFSET('Sanitation Data'!$G$4,0,10*ROW('Sanitation Data'!G146))),'Data Summary'!CZ152="Yes"),100-OFFSET('Sanitation Data'!$G$4,0,10*ROW('Sanitation Data'!G146)),NA())</f>
        <v>#N/A</v>
      </c>
      <c r="AL152" s="96" t="e">
        <f ca="true">+IF(AND(ISNUMBER(OFFSET('Sanitation Data'!$G$6,0,10*ROW('Sanitation Data'!G146))),'Data Summary'!DA152="Yes"),OFFSET('Sanitation Data'!$G$6,0,10*ROW('Sanitation Data'!G146)),NA())</f>
        <v>#N/A</v>
      </c>
      <c r="AM152" s="96" t="e">
        <f ca="true">+IF(AND(ISNUMBER(OFFSET('Sanitation Data'!$G$10,0,10*ROW('Sanitation Data'!G146))),'Data Summary'!DB152="Yes"),OFFSET('Sanitation Data'!$G$10,0,10*ROW('Sanitation Data'!G146)),NA())</f>
        <v>#N/A</v>
      </c>
      <c r="AN152" s="96" t="e">
        <f ca="true">+IF(AND(ISNUMBER(OFFSET('Sanitation Data'!$G$11,0,10*ROW('Sanitation Data'!G146))),'Data Summary'!DC152="Yes"),OFFSET('Sanitation Data'!$G$11,0,10*ROW('Sanitation Data'!G146)),NA())</f>
        <v>#N/A</v>
      </c>
      <c r="AO152" s="96" t="e">
        <f ca="true">+IF(AND(ISNUMBER(OFFSET('Sanitation Data'!$G$12,0,10*ROW('Sanitation Data'!G146))),'Data Summary'!DD152="Yes"),OFFSET('Sanitation Data'!$G$12,0,10*ROW('Sanitation Data'!G146)),NA())</f>
        <v>#N/A</v>
      </c>
      <c r="AP152" s="96" t="e">
        <f ca="true">+IF(AND(ISNUMBER(OFFSET('Sanitation Data'!$H$4,0,10*ROW('Sanitation Data'!H146))),'Data Summary'!DE152="Yes"),100-OFFSET('Sanitation Data'!$H$4,0,10*ROW('Sanitation Data'!H146)),NA())</f>
        <v>#N/A</v>
      </c>
      <c r="AQ152" s="96" t="e">
        <f ca="true">+IF(AND(ISNUMBER(OFFSET('Sanitation Data'!$H$6,0,10*ROW('Sanitation Data'!H146))),'Data Summary'!DF152="Yes"),OFFSET('Sanitation Data'!$H$6,0,10*ROW('Sanitation Data'!H146)),NA())</f>
        <v>#N/A</v>
      </c>
      <c r="AR152" s="96" t="e">
        <f ca="true">+IF(AND(ISNUMBER(OFFSET('Sanitation Data'!$H$10,0,10*ROW('Sanitation Data'!H146))),'Data Summary'!DG152="Yes"),OFFSET('Sanitation Data'!$H$10,0,10*ROW('Sanitation Data'!H146)),NA())</f>
        <v>#N/A</v>
      </c>
      <c r="AS152" s="96" t="e">
        <f ca="true">+IF(AND(ISNUMBER(OFFSET('Sanitation Data'!$H$11,0,10*ROW('Sanitation Data'!H146))),'Data Summary'!DH152="Yes"),OFFSET('Sanitation Data'!$H$11,0,10*ROW('Sanitation Data'!H146)),NA())</f>
        <v>#N/A</v>
      </c>
      <c r="AT152" s="96" t="e">
        <f ca="true">+IF(AND(ISNUMBER(OFFSET('Sanitation Data'!$H$12,0,10*ROW('Sanitation Data'!H146))),'Data Summary'!DI152="Yes"),OFFSET('Sanitation Data'!$H$12,0,10*ROW('Sanitation Data'!H146)),NA())</f>
        <v>#N/A</v>
      </c>
      <c r="AU152" s="96" t="e">
        <f ca="true">+IF(AND(ISNUMBER(OFFSET('Sanitation Data'!$I$4,0,10*ROW('Sanitation Data'!I146))),'Data Summary'!DJ152="Yes"),100-OFFSET('Sanitation Data'!$I$4,0,10*ROW('Sanitation Data'!I146)),NA())</f>
        <v>#N/A</v>
      </c>
      <c r="AV152" s="96" t="e">
        <f ca="true">+IF(AND(ISNUMBER(OFFSET('Sanitation Data'!$I$6,0,10*ROW('Sanitation Data'!I146))),'Data Summary'!DK152="Yes"),OFFSET('Sanitation Data'!$I$6,0,10*ROW('Sanitation Data'!I146)),NA())</f>
        <v>#N/A</v>
      </c>
      <c r="AW152" s="96" t="e">
        <f ca="true">+IF(AND(ISNUMBER(OFFSET('Sanitation Data'!$I$10,0,10*ROW('Sanitation Data'!I146))),'Data Summary'!DL152="Yes"),OFFSET('Sanitation Data'!$I$10,0,10*ROW('Sanitation Data'!I146)),NA())</f>
        <v>#N/A</v>
      </c>
      <c r="AX152" s="96" t="e">
        <f ca="true">+IF(AND(ISNUMBER(OFFSET('Sanitation Data'!$I$11,0,10*ROW('Sanitation Data'!I146))),'Data Summary'!DM152="Yes"),OFFSET('Sanitation Data'!$I$11,0,10*ROW('Sanitation Data'!I146)),NA())</f>
        <v>#N/A</v>
      </c>
      <c r="AY152" s="96" t="e">
        <f ca="true">+IF(AND(ISNUMBER(OFFSET('Sanitation Data'!$I$12,0,10*ROW('Sanitation Data'!I146))),'Data Summary'!DN152="Yes"),OFFSET('Sanitation Data'!$I$12,0,10*ROW('Sanitation Data'!I146)),NA())</f>
        <v>#N/A</v>
      </c>
      <c r="AZ152" s="97" t="e">
        <f ca="true">+IF(AND(ISNUMBER(OFFSET('Hygiene Data'!$D$5,0,10*ROW('Hygiene Data'!D146))),'Data Summary'!DO152="Yes"),OFFSET('Hygiene Data'!$D$5,0,10*ROW('Hygiene Data'!D146)),NA())</f>
        <v>#N/A</v>
      </c>
      <c r="BA152" s="97" t="e">
        <f ca="true">+IF(AND(ISNUMBER(OFFSET('Hygiene Data'!$D$7,0,10*ROW('Hygiene Data'!D146))),'Data Summary'!DP152="Yes"),OFFSET('Hygiene Data'!$D$7,0,10*ROW('Hygiene Data'!D146)),NA())</f>
        <v>#N/A</v>
      </c>
      <c r="BB152" s="97" t="e">
        <f ca="true">+IF(AND(ISNUMBER(OFFSET('Hygiene Data'!$D$9,0,10*ROW('Hygiene Data'!D146))),'Data Summary'!DQ152="Yes"),OFFSET('Hygiene Data'!$D$9,0,10*ROW('Hygiene Data'!D146)),NA())</f>
        <v>#N/A</v>
      </c>
      <c r="BC152" s="97" t="e">
        <f ca="true">+IF(AND(ISNUMBER(OFFSET('Hygiene Data'!$E$5,0,10*ROW('Hygiene Data'!E146))),'Data Summary'!DR152="Yes"),OFFSET('Hygiene Data'!$E$5,0,10*ROW('Hygiene Data'!E146)),NA())</f>
        <v>#N/A</v>
      </c>
      <c r="BD152" s="97" t="e">
        <f ca="true">+IF(AND(ISNUMBER(OFFSET('Hygiene Data'!$E$7,0,10*ROW('Hygiene Data'!E146))),'Data Summary'!DS152="Yes"),OFFSET('Hygiene Data'!$E$7,0,10*ROW('Hygiene Data'!E146)),NA())</f>
        <v>#N/A</v>
      </c>
      <c r="BE152" s="97" t="e">
        <f ca="true">+IF(AND(ISNUMBER(OFFSET('Hygiene Data'!$E$9,0,10*ROW('Hygiene Data'!E146))),'Data Summary'!DT152="Yes"),OFFSET('Hygiene Data'!$E$9,0,10*ROW('Hygiene Data'!E146)),NA())</f>
        <v>#N/A</v>
      </c>
      <c r="BF152" s="97" t="e">
        <f ca="true">+IF(AND(ISNUMBER(OFFSET('Hygiene Data'!$F$5,0,10*ROW('Hygiene Data'!F146))),'Data Summary'!DU152="Yes"),OFFSET('Hygiene Data'!$F$5,0,10*ROW('Hygiene Data'!F146)),NA())</f>
        <v>#N/A</v>
      </c>
      <c r="BG152" s="97" t="e">
        <f ca="true">+IF(AND(ISNUMBER(OFFSET('Hygiene Data'!$F$7,0,10*ROW('Hygiene Data'!F146))),'Data Summary'!DV152="Yes"),OFFSET('Hygiene Data'!$F$7,0,10*ROW('Hygiene Data'!F146)),NA())</f>
        <v>#N/A</v>
      </c>
      <c r="BH152" s="97" t="e">
        <f ca="true">+IF(AND(ISNUMBER(OFFSET('Hygiene Data'!$F$9,0,10*ROW('Hygiene Data'!F146))),'Data Summary'!DW152="Yes"),OFFSET('Hygiene Data'!$F$9,0,10*ROW('Hygiene Data'!F146)),NA())</f>
        <v>#N/A</v>
      </c>
      <c r="BI152" s="97" t="e">
        <f ca="true">+IF(AND(ISNUMBER(OFFSET('Hygiene Data'!$G$5,0,10*ROW('Hygiene Data'!G146))),'Data Summary'!DX152="Yes"),OFFSET('Hygiene Data'!$G$5,0,10*ROW('Hygiene Data'!G146)),NA())</f>
        <v>#N/A</v>
      </c>
      <c r="BJ152" s="97" t="e">
        <f ca="true">+IF(AND(ISNUMBER(OFFSET('Hygiene Data'!$G$7,0,10*ROW('Hygiene Data'!G146))),'Data Summary'!DY152="Yes"),OFFSET('Hygiene Data'!$G$7,0,10*ROW('Hygiene Data'!G146)),NA())</f>
        <v>#N/A</v>
      </c>
      <c r="BK152" s="97" t="e">
        <f ca="true">+IF(AND(ISNUMBER(OFFSET('Hygiene Data'!$G$9,0,10*ROW('Hygiene Data'!G146))),'Data Summary'!DZ152="Yes"),OFFSET('Hygiene Data'!$G$9,0,10*ROW('Hygiene Data'!G146)),NA())</f>
        <v>#N/A</v>
      </c>
      <c r="BL152" s="97" t="e">
        <f ca="true">+IF(AND(ISNUMBER(OFFSET('Hygiene Data'!$H$5,0,10*ROW('Hygiene Data'!H146))),'Data Summary'!EA152="Yes"),OFFSET('Hygiene Data'!$H$5,0,10*ROW('Hygiene Data'!H146)),NA())</f>
        <v>#N/A</v>
      </c>
      <c r="BM152" s="97" t="e">
        <f ca="true">+IF(AND(ISNUMBER(OFFSET('Hygiene Data'!$H$7,0,10*ROW('Hygiene Data'!H146))),'Data Summary'!EB152="Yes"),OFFSET('Hygiene Data'!$H$7,0,10*ROW('Hygiene Data'!H146)),NA())</f>
        <v>#N/A</v>
      </c>
      <c r="BN152" s="97" t="e">
        <f ca="true">+IF(AND(ISNUMBER(OFFSET('Hygiene Data'!$H$9,0,10*ROW('Hygiene Data'!H146))),'Data Summary'!EC152="Yes"),OFFSET('Hygiene Data'!$H$9,0,10*ROW('Hygiene Data'!H146)),NA())</f>
        <v>#N/A</v>
      </c>
      <c r="BO152" s="97" t="e">
        <f ca="true">+IF(AND(ISNUMBER(OFFSET('Hygiene Data'!$I$5,0,10*ROW('Hygiene Data'!I146))),'Data Summary'!ED152="Yes"),OFFSET('Hygiene Data'!$I$5,0,10*ROW('Hygiene Data'!I146)),NA())</f>
        <v>#N/A</v>
      </c>
      <c r="BP152" s="97" t="e">
        <f ca="true">+IF(AND(ISNUMBER(OFFSET('Hygiene Data'!$I$7,0,10*ROW('Hygiene Data'!I146))),'Data Summary'!EE152="Yes"),OFFSET('Hygiene Data'!$I$7,0,10*ROW('Hygiene Data'!I146)),NA())</f>
        <v>#N/A</v>
      </c>
      <c r="BQ152" s="97"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6" t="str">
        <f ca="true">+IF(ISTEXT('Data Summary'!B153),'Data Summary'!B153,"")</f>
        <v/>
      </c>
      <c r="C153" s="330" t="e">
        <f ca="true">+VALUE('Data Summary'!C153)</f>
        <v>#VALUE!</v>
      </c>
      <c r="D153" s="95" t="e">
        <f ca="true">+IF(AND(ISNUMBER(OFFSET('Water Data'!$D$4,0,10*ROW('Water Data'!D147))),'Data Summary'!BS153="Yes"),100-OFFSET('Water Data'!$D$4,0,10*ROW('Water Data'!D147)),NA())</f>
        <v>#N/A</v>
      </c>
      <c r="E153" s="95" t="e">
        <f ca="true">+IF(AND(ISNUMBER(OFFSET('Water Data'!$D$6,0,10*ROW('Water Data'!D147))),'Data Summary'!BT153="Yes"),OFFSET('Water Data'!$D$6,0,10*ROW('Water Data'!D147)),NA())</f>
        <v>#N/A</v>
      </c>
      <c r="F153" s="95" t="e">
        <f ca="true">+IF(AND(ISNUMBER(OFFSET('Water Data'!$D$9,0,10*ROW('Water Data'!D147))),'Data Summary'!BU153="Yes"),OFFSET('Water Data'!$D$9,0,10*ROW('Water Data'!D147)),NA())</f>
        <v>#N/A</v>
      </c>
      <c r="G153" s="95" t="e">
        <f ca="true">+IF(AND(ISNUMBER(OFFSET('Water Data'!$E$4,0,10*ROW('Water Data'!E147))),'Data Summary'!BV153="Yes"),100-OFFSET('Water Data'!$E$4,0,10*ROW('Water Data'!E147)),NA())</f>
        <v>#N/A</v>
      </c>
      <c r="H153" s="95" t="e">
        <f ca="true">+IF(AND(ISNUMBER(OFFSET('Water Data'!$E$6,0,10*ROW('Water Data'!E147))),'Data Summary'!BW153="Yes"),OFFSET('Water Data'!$E$6,0,10*ROW('Water Data'!E147)),NA())</f>
        <v>#N/A</v>
      </c>
      <c r="I153" s="95" t="e">
        <f ca="true">+IF(AND(ISNUMBER(OFFSET('Water Data'!$E$9,0,10*ROW('Water Data'!E147))),'Data Summary'!BX153="Yes"),OFFSET('Water Data'!$E$9,0,10*ROW('Water Data'!E147)),NA())</f>
        <v>#N/A</v>
      </c>
      <c r="J153" s="95" t="e">
        <f ca="true">+IF(AND(ISNUMBER(OFFSET('Water Data'!$F$4,0,10*ROW('Water Data'!F147))),'Data Summary'!BY153="Yes"),100-OFFSET('Water Data'!$F$4,0,10*ROW('Water Data'!F147)),NA())</f>
        <v>#N/A</v>
      </c>
      <c r="K153" s="95" t="e">
        <f ca="true">+IF(AND(ISNUMBER(OFFSET('Water Data'!$F$6,0,10*ROW('Water Data'!F147))),'Data Summary'!BZ153="Yes"),OFFSET('Water Data'!$F$6,0,10*ROW('Water Data'!F147)),NA())</f>
        <v>#N/A</v>
      </c>
      <c r="L153" s="95" t="e">
        <f ca="true">+IF(AND(ISNUMBER(OFFSET('Water Data'!$F$9,0,10*ROW('Water Data'!F147))),'Data Summary'!CA153="Yes"),OFFSET('Water Data'!$F$9,0,10*ROW('Water Data'!F147)),NA())</f>
        <v>#N/A</v>
      </c>
      <c r="M153" s="95" t="e">
        <f ca="true">+IF(AND(ISNUMBER(OFFSET('Water Data'!$G$4,0,10*ROW('Water Data'!G147))),'Data Summary'!CB153="Yes"),100-OFFSET('Water Data'!$G$4,0,10*ROW('Water Data'!G147)),NA())</f>
        <v>#N/A</v>
      </c>
      <c r="N153" s="95" t="e">
        <f ca="true">+IF(AND(ISNUMBER(OFFSET('Water Data'!$G$6,0,10*ROW('Water Data'!G147))),'Data Summary'!CC153="Yes"),OFFSET('Water Data'!$G$6,0,10*ROW('Water Data'!G147)),NA())</f>
        <v>#N/A</v>
      </c>
      <c r="O153" s="95" t="e">
        <f ca="true">+IF(AND(ISNUMBER(OFFSET('Water Data'!$G$9,0,10*ROW('Water Data'!G147))),'Data Summary'!CD153="Yes"),OFFSET('Water Data'!$G$9,0,10*ROW('Water Data'!G147)),NA())</f>
        <v>#N/A</v>
      </c>
      <c r="P153" s="95" t="e">
        <f ca="true">+IF(AND(ISNUMBER(OFFSET('Water Data'!$H$4,0,10*ROW('Water Data'!H147))),'Data Summary'!CE153="Yes"),100-OFFSET('Water Data'!$H$4,0,10*ROW('Water Data'!H147)),NA())</f>
        <v>#N/A</v>
      </c>
      <c r="Q153" s="95" t="e">
        <f ca="true">+IF(AND(ISNUMBER(OFFSET('Water Data'!$H$6,0,10*ROW('Water Data'!H147))),'Data Summary'!CF153="Yes"),OFFSET('Water Data'!$H$6,0,10*ROW('Water Data'!H147)),NA())</f>
        <v>#N/A</v>
      </c>
      <c r="R153" s="95" t="e">
        <f ca="true">+IF(AND(ISNUMBER(OFFSET('Water Data'!$H$9,0,10*ROW('Water Data'!H147))),'Data Summary'!CG153="Yes"),OFFSET('Water Data'!$H$9,0,10*ROW('Water Data'!H147)),NA())</f>
        <v>#N/A</v>
      </c>
      <c r="S153" s="95" t="e">
        <f ca="true">+IF(AND(ISNUMBER(OFFSET('Water Data'!$I$4,0,10*ROW('Water Data'!I147))),'Data Summary'!CH153="Yes"),100-OFFSET('Water Data'!$I$4,0,10*ROW('Water Data'!I147)),NA())</f>
        <v>#N/A</v>
      </c>
      <c r="T153" s="95" t="e">
        <f ca="true">+IF(AND(ISNUMBER(OFFSET('Water Data'!$I$6,0,10*ROW('Water Data'!I147))),'Data Summary'!CI153="Yes"),OFFSET('Water Data'!$I$6,0,10*ROW('Water Data'!I147)),NA())</f>
        <v>#N/A</v>
      </c>
      <c r="U153" s="95" t="e">
        <f ca="true">+IF(AND(ISNUMBER(OFFSET('Water Data'!$I$9,0,10*ROW('Water Data'!I147))),'Data Summary'!CJ153="Yes"),OFFSET('Water Data'!$I$9,0,10*ROW('Water Data'!I147)),NA())</f>
        <v>#N/A</v>
      </c>
      <c r="V153" s="96" t="e">
        <f ca="true">+IF(AND(ISNUMBER(OFFSET('Sanitation Data'!$D$4,0,10*ROW('Sanitation Data'!D147))),'Data Summary'!CK153="Yes"),100-OFFSET('Sanitation Data'!$D$4,0,10*ROW('Sanitation Data'!D147)),NA())</f>
        <v>#N/A</v>
      </c>
      <c r="W153" s="96" t="e">
        <f ca="true">+IF(AND(ISNUMBER(OFFSET('Sanitation Data'!$D$6,0,10*ROW('Sanitation Data'!D147))),'Data Summary'!CL153="Yes"),OFFSET('Sanitation Data'!$D$6,0,10*ROW('Sanitation Data'!D147)),NA())</f>
        <v>#N/A</v>
      </c>
      <c r="X153" s="96" t="e">
        <f ca="true">+IF(AND(ISNUMBER(OFFSET('Sanitation Data'!$D$10,0,10*ROW('Sanitation Data'!D147))),'Data Summary'!CM153="Yes"),OFFSET('Sanitation Data'!$D$10,0,10*ROW('Sanitation Data'!D147)),NA())</f>
        <v>#N/A</v>
      </c>
      <c r="Y153" s="96" t="e">
        <f ca="true">+IF(AND(ISNUMBER(OFFSET('Sanitation Data'!$D$11,0,10*ROW('Sanitation Data'!D147))),'Data Summary'!CN153="Yes"),OFFSET('Sanitation Data'!$D$11,0,10*ROW('Sanitation Data'!D147)),NA())</f>
        <v>#N/A</v>
      </c>
      <c r="Z153" s="96" t="e">
        <f ca="true">+IF(AND(ISNUMBER(OFFSET('Sanitation Data'!$D$12,0,10*ROW('Sanitation Data'!D147))),'Data Summary'!CO153="Yes"),OFFSET('Sanitation Data'!$D$12,0,10*ROW('Sanitation Data'!D147)),NA())</f>
        <v>#N/A</v>
      </c>
      <c r="AA153" s="96" t="e">
        <f ca="true">+IF(AND(ISNUMBER(OFFSET('Sanitation Data'!$E$4,0,10*ROW('Sanitation Data'!E147))),'Data Summary'!CP153="Yes"),100-OFFSET('Sanitation Data'!$E$4,0,10*ROW('Sanitation Data'!E147)),NA())</f>
        <v>#N/A</v>
      </c>
      <c r="AB153" s="96" t="e">
        <f ca="true">+IF(AND(ISNUMBER(OFFSET('Sanitation Data'!$E$6,0,10*ROW('Sanitation Data'!E147))),'Data Summary'!CQ153="Yes"),OFFSET('Sanitation Data'!$E$6,0,10*ROW('Sanitation Data'!E147)),NA())</f>
        <v>#N/A</v>
      </c>
      <c r="AC153" s="96" t="e">
        <f ca="true">+IF(AND(ISNUMBER(OFFSET('Sanitation Data'!$E$10,0,10*ROW('Sanitation Data'!E147))),'Data Summary'!CR153="Yes"),OFFSET('Sanitation Data'!$E$10,0,10*ROW('Sanitation Data'!E147)),NA())</f>
        <v>#N/A</v>
      </c>
      <c r="AD153" s="96" t="e">
        <f ca="true">+IF(AND(ISNUMBER(OFFSET('Sanitation Data'!$E$11,0,10*ROW('Sanitation Data'!E147))),'Data Summary'!CS153="Yes"),OFFSET('Sanitation Data'!$E$11,0,10*ROW('Sanitation Data'!E147)),NA())</f>
        <v>#N/A</v>
      </c>
      <c r="AE153" s="96" t="e">
        <f ca="true">+IF(AND(ISNUMBER(OFFSET('Sanitation Data'!$E$12,0,10*ROW('Sanitation Data'!E147))),'Data Summary'!CT153="Yes"),OFFSET('Sanitation Data'!$E$12,0,10*ROW('Sanitation Data'!E147)),NA())</f>
        <v>#N/A</v>
      </c>
      <c r="AF153" s="96" t="e">
        <f ca="true">+IF(AND(ISNUMBER(OFFSET('Sanitation Data'!$F$4,0,10*ROW('Sanitation Data'!F147))),'Data Summary'!CU153="Yes"),100-OFFSET('Sanitation Data'!$F$4,0,10*ROW('Sanitation Data'!F147)),NA())</f>
        <v>#N/A</v>
      </c>
      <c r="AG153" s="96" t="e">
        <f ca="true">+IF(AND(ISNUMBER(OFFSET('Sanitation Data'!$F$6,0,10*ROW('Sanitation Data'!F147))),'Data Summary'!CV153="Yes"),OFFSET('Sanitation Data'!$F$6,0,10*ROW('Sanitation Data'!F147)),NA())</f>
        <v>#N/A</v>
      </c>
      <c r="AH153" s="96" t="e">
        <f ca="true">+IF(AND(ISNUMBER(OFFSET('Sanitation Data'!$F$10,0,10*ROW('Sanitation Data'!F147))),'Data Summary'!CW153="Yes"),OFFSET('Sanitation Data'!$F$10,0,10*ROW('Sanitation Data'!F147)),NA())</f>
        <v>#N/A</v>
      </c>
      <c r="AI153" s="96" t="e">
        <f ca="true">+IF(AND(ISNUMBER(OFFSET('Sanitation Data'!$F$11,0,10*ROW('Sanitation Data'!F147))),'Data Summary'!CX153="Yes"),OFFSET('Sanitation Data'!$F$11,0,10*ROW('Sanitation Data'!F147)),NA())</f>
        <v>#N/A</v>
      </c>
      <c r="AJ153" s="96" t="e">
        <f ca="true">+IF(AND(ISNUMBER(OFFSET('Sanitation Data'!$F$12,0,10*ROW('Sanitation Data'!F147))),'Data Summary'!CY153="Yes"),OFFSET('Sanitation Data'!$F$12,0,10*ROW('Sanitation Data'!F147)),NA())</f>
        <v>#N/A</v>
      </c>
      <c r="AK153" s="96" t="e">
        <f ca="true">+IF(AND(ISNUMBER(OFFSET('Sanitation Data'!$G$4,0,10*ROW('Sanitation Data'!G147))),'Data Summary'!CZ153="Yes"),100-OFFSET('Sanitation Data'!$G$4,0,10*ROW('Sanitation Data'!G147)),NA())</f>
        <v>#N/A</v>
      </c>
      <c r="AL153" s="96" t="e">
        <f ca="true">+IF(AND(ISNUMBER(OFFSET('Sanitation Data'!$G$6,0,10*ROW('Sanitation Data'!G147))),'Data Summary'!DA153="Yes"),OFFSET('Sanitation Data'!$G$6,0,10*ROW('Sanitation Data'!G147)),NA())</f>
        <v>#N/A</v>
      </c>
      <c r="AM153" s="96" t="e">
        <f ca="true">+IF(AND(ISNUMBER(OFFSET('Sanitation Data'!$G$10,0,10*ROW('Sanitation Data'!G147))),'Data Summary'!DB153="Yes"),OFFSET('Sanitation Data'!$G$10,0,10*ROW('Sanitation Data'!G147)),NA())</f>
        <v>#N/A</v>
      </c>
      <c r="AN153" s="96" t="e">
        <f ca="true">+IF(AND(ISNUMBER(OFFSET('Sanitation Data'!$G$11,0,10*ROW('Sanitation Data'!G147))),'Data Summary'!DC153="Yes"),OFFSET('Sanitation Data'!$G$11,0,10*ROW('Sanitation Data'!G147)),NA())</f>
        <v>#N/A</v>
      </c>
      <c r="AO153" s="96" t="e">
        <f ca="true">+IF(AND(ISNUMBER(OFFSET('Sanitation Data'!$G$12,0,10*ROW('Sanitation Data'!G147))),'Data Summary'!DD153="Yes"),OFFSET('Sanitation Data'!$G$12,0,10*ROW('Sanitation Data'!G147)),NA())</f>
        <v>#N/A</v>
      </c>
      <c r="AP153" s="96" t="e">
        <f ca="true">+IF(AND(ISNUMBER(OFFSET('Sanitation Data'!$H$4,0,10*ROW('Sanitation Data'!H147))),'Data Summary'!DE153="Yes"),100-OFFSET('Sanitation Data'!$H$4,0,10*ROW('Sanitation Data'!H147)),NA())</f>
        <v>#N/A</v>
      </c>
      <c r="AQ153" s="96" t="e">
        <f ca="true">+IF(AND(ISNUMBER(OFFSET('Sanitation Data'!$H$6,0,10*ROW('Sanitation Data'!H147))),'Data Summary'!DF153="Yes"),OFFSET('Sanitation Data'!$H$6,0,10*ROW('Sanitation Data'!H147)),NA())</f>
        <v>#N/A</v>
      </c>
      <c r="AR153" s="96" t="e">
        <f ca="true">+IF(AND(ISNUMBER(OFFSET('Sanitation Data'!$H$10,0,10*ROW('Sanitation Data'!H147))),'Data Summary'!DG153="Yes"),OFFSET('Sanitation Data'!$H$10,0,10*ROW('Sanitation Data'!H147)),NA())</f>
        <v>#N/A</v>
      </c>
      <c r="AS153" s="96" t="e">
        <f ca="true">+IF(AND(ISNUMBER(OFFSET('Sanitation Data'!$H$11,0,10*ROW('Sanitation Data'!H147))),'Data Summary'!DH153="Yes"),OFFSET('Sanitation Data'!$H$11,0,10*ROW('Sanitation Data'!H147)),NA())</f>
        <v>#N/A</v>
      </c>
      <c r="AT153" s="96" t="e">
        <f ca="true">+IF(AND(ISNUMBER(OFFSET('Sanitation Data'!$H$12,0,10*ROW('Sanitation Data'!H147))),'Data Summary'!DI153="Yes"),OFFSET('Sanitation Data'!$H$12,0,10*ROW('Sanitation Data'!H147)),NA())</f>
        <v>#N/A</v>
      </c>
      <c r="AU153" s="96" t="e">
        <f ca="true">+IF(AND(ISNUMBER(OFFSET('Sanitation Data'!$I$4,0,10*ROW('Sanitation Data'!I147))),'Data Summary'!DJ153="Yes"),100-OFFSET('Sanitation Data'!$I$4,0,10*ROW('Sanitation Data'!I147)),NA())</f>
        <v>#N/A</v>
      </c>
      <c r="AV153" s="96" t="e">
        <f ca="true">+IF(AND(ISNUMBER(OFFSET('Sanitation Data'!$I$6,0,10*ROW('Sanitation Data'!I147))),'Data Summary'!DK153="Yes"),OFFSET('Sanitation Data'!$I$6,0,10*ROW('Sanitation Data'!I147)),NA())</f>
        <v>#N/A</v>
      </c>
      <c r="AW153" s="96" t="e">
        <f ca="true">+IF(AND(ISNUMBER(OFFSET('Sanitation Data'!$I$10,0,10*ROW('Sanitation Data'!I147))),'Data Summary'!DL153="Yes"),OFFSET('Sanitation Data'!$I$10,0,10*ROW('Sanitation Data'!I147)),NA())</f>
        <v>#N/A</v>
      </c>
      <c r="AX153" s="96" t="e">
        <f ca="true">+IF(AND(ISNUMBER(OFFSET('Sanitation Data'!$I$11,0,10*ROW('Sanitation Data'!I147))),'Data Summary'!DM153="Yes"),OFFSET('Sanitation Data'!$I$11,0,10*ROW('Sanitation Data'!I147)),NA())</f>
        <v>#N/A</v>
      </c>
      <c r="AY153" s="96" t="e">
        <f ca="true">+IF(AND(ISNUMBER(OFFSET('Sanitation Data'!$I$12,0,10*ROW('Sanitation Data'!I147))),'Data Summary'!DN153="Yes"),OFFSET('Sanitation Data'!$I$12,0,10*ROW('Sanitation Data'!I147)),NA())</f>
        <v>#N/A</v>
      </c>
      <c r="AZ153" s="97" t="e">
        <f ca="true">+IF(AND(ISNUMBER(OFFSET('Hygiene Data'!$D$5,0,10*ROW('Hygiene Data'!D147))),'Data Summary'!DO153="Yes"),OFFSET('Hygiene Data'!$D$5,0,10*ROW('Hygiene Data'!D147)),NA())</f>
        <v>#N/A</v>
      </c>
      <c r="BA153" s="97" t="e">
        <f ca="true">+IF(AND(ISNUMBER(OFFSET('Hygiene Data'!$D$7,0,10*ROW('Hygiene Data'!D147))),'Data Summary'!DP153="Yes"),OFFSET('Hygiene Data'!$D$7,0,10*ROW('Hygiene Data'!D147)),NA())</f>
        <v>#N/A</v>
      </c>
      <c r="BB153" s="97" t="e">
        <f ca="true">+IF(AND(ISNUMBER(OFFSET('Hygiene Data'!$D$9,0,10*ROW('Hygiene Data'!D147))),'Data Summary'!DQ153="Yes"),OFFSET('Hygiene Data'!$D$9,0,10*ROW('Hygiene Data'!D147)),NA())</f>
        <v>#N/A</v>
      </c>
      <c r="BC153" s="97" t="e">
        <f ca="true">+IF(AND(ISNUMBER(OFFSET('Hygiene Data'!$E$5,0,10*ROW('Hygiene Data'!E147))),'Data Summary'!DR153="Yes"),OFFSET('Hygiene Data'!$E$5,0,10*ROW('Hygiene Data'!E147)),NA())</f>
        <v>#N/A</v>
      </c>
      <c r="BD153" s="97" t="e">
        <f ca="true">+IF(AND(ISNUMBER(OFFSET('Hygiene Data'!$E$7,0,10*ROW('Hygiene Data'!E147))),'Data Summary'!DS153="Yes"),OFFSET('Hygiene Data'!$E$7,0,10*ROW('Hygiene Data'!E147)),NA())</f>
        <v>#N/A</v>
      </c>
      <c r="BE153" s="97" t="e">
        <f ca="true">+IF(AND(ISNUMBER(OFFSET('Hygiene Data'!$E$9,0,10*ROW('Hygiene Data'!E147))),'Data Summary'!DT153="Yes"),OFFSET('Hygiene Data'!$E$9,0,10*ROW('Hygiene Data'!E147)),NA())</f>
        <v>#N/A</v>
      </c>
      <c r="BF153" s="97" t="e">
        <f ca="true">+IF(AND(ISNUMBER(OFFSET('Hygiene Data'!$F$5,0,10*ROW('Hygiene Data'!F147))),'Data Summary'!DU153="Yes"),OFFSET('Hygiene Data'!$F$5,0,10*ROW('Hygiene Data'!F147)),NA())</f>
        <v>#N/A</v>
      </c>
      <c r="BG153" s="97" t="e">
        <f ca="true">+IF(AND(ISNUMBER(OFFSET('Hygiene Data'!$F$7,0,10*ROW('Hygiene Data'!F147))),'Data Summary'!DV153="Yes"),OFFSET('Hygiene Data'!$F$7,0,10*ROW('Hygiene Data'!F147)),NA())</f>
        <v>#N/A</v>
      </c>
      <c r="BH153" s="97" t="e">
        <f ca="true">+IF(AND(ISNUMBER(OFFSET('Hygiene Data'!$F$9,0,10*ROW('Hygiene Data'!F147))),'Data Summary'!DW153="Yes"),OFFSET('Hygiene Data'!$F$9,0,10*ROW('Hygiene Data'!F147)),NA())</f>
        <v>#N/A</v>
      </c>
      <c r="BI153" s="97" t="e">
        <f ca="true">+IF(AND(ISNUMBER(OFFSET('Hygiene Data'!$G$5,0,10*ROW('Hygiene Data'!G147))),'Data Summary'!DX153="Yes"),OFFSET('Hygiene Data'!$G$5,0,10*ROW('Hygiene Data'!G147)),NA())</f>
        <v>#N/A</v>
      </c>
      <c r="BJ153" s="97" t="e">
        <f ca="true">+IF(AND(ISNUMBER(OFFSET('Hygiene Data'!$G$7,0,10*ROW('Hygiene Data'!G147))),'Data Summary'!DY153="Yes"),OFFSET('Hygiene Data'!$G$7,0,10*ROW('Hygiene Data'!G147)),NA())</f>
        <v>#N/A</v>
      </c>
      <c r="BK153" s="97" t="e">
        <f ca="true">+IF(AND(ISNUMBER(OFFSET('Hygiene Data'!$G$9,0,10*ROW('Hygiene Data'!G147))),'Data Summary'!DZ153="Yes"),OFFSET('Hygiene Data'!$G$9,0,10*ROW('Hygiene Data'!G147)),NA())</f>
        <v>#N/A</v>
      </c>
      <c r="BL153" s="97" t="e">
        <f ca="true">+IF(AND(ISNUMBER(OFFSET('Hygiene Data'!$H$5,0,10*ROW('Hygiene Data'!H147))),'Data Summary'!EA153="Yes"),OFFSET('Hygiene Data'!$H$5,0,10*ROW('Hygiene Data'!H147)),NA())</f>
        <v>#N/A</v>
      </c>
      <c r="BM153" s="97" t="e">
        <f ca="true">+IF(AND(ISNUMBER(OFFSET('Hygiene Data'!$H$7,0,10*ROW('Hygiene Data'!H147))),'Data Summary'!EB153="Yes"),OFFSET('Hygiene Data'!$H$7,0,10*ROW('Hygiene Data'!H147)),NA())</f>
        <v>#N/A</v>
      </c>
      <c r="BN153" s="97" t="e">
        <f ca="true">+IF(AND(ISNUMBER(OFFSET('Hygiene Data'!$H$9,0,10*ROW('Hygiene Data'!H147))),'Data Summary'!EC153="Yes"),OFFSET('Hygiene Data'!$H$9,0,10*ROW('Hygiene Data'!H147)),NA())</f>
        <v>#N/A</v>
      </c>
      <c r="BO153" s="97" t="e">
        <f ca="true">+IF(AND(ISNUMBER(OFFSET('Hygiene Data'!$I$5,0,10*ROW('Hygiene Data'!I147))),'Data Summary'!ED153="Yes"),OFFSET('Hygiene Data'!$I$5,0,10*ROW('Hygiene Data'!I147)),NA())</f>
        <v>#N/A</v>
      </c>
      <c r="BP153" s="97" t="e">
        <f ca="true">+IF(AND(ISNUMBER(OFFSET('Hygiene Data'!$I$7,0,10*ROW('Hygiene Data'!I147))),'Data Summary'!EE153="Yes"),OFFSET('Hygiene Data'!$I$7,0,10*ROW('Hygiene Data'!I147)),NA())</f>
        <v>#N/A</v>
      </c>
      <c r="BQ153" s="97"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6" t="str">
        <f ca="true">+IF(ISTEXT('Data Summary'!B154),'Data Summary'!B154,"")</f>
        <v/>
      </c>
      <c r="C154" s="330" t="e">
        <f ca="true">+VALUE('Data Summary'!C154)</f>
        <v>#VALUE!</v>
      </c>
      <c r="D154" s="95" t="e">
        <f ca="true">+IF(AND(ISNUMBER(OFFSET('Water Data'!$D$4,0,10*ROW('Water Data'!D148))),'Data Summary'!BS154="Yes"),100-OFFSET('Water Data'!$D$4,0,10*ROW('Water Data'!D148)),NA())</f>
        <v>#N/A</v>
      </c>
      <c r="E154" s="95" t="e">
        <f ca="true">+IF(AND(ISNUMBER(OFFSET('Water Data'!$D$6,0,10*ROW('Water Data'!D148))),'Data Summary'!BT154="Yes"),OFFSET('Water Data'!$D$6,0,10*ROW('Water Data'!D148)),NA())</f>
        <v>#N/A</v>
      </c>
      <c r="F154" s="95" t="e">
        <f ca="true">+IF(AND(ISNUMBER(OFFSET('Water Data'!$D$9,0,10*ROW('Water Data'!D148))),'Data Summary'!BU154="Yes"),OFFSET('Water Data'!$D$9,0,10*ROW('Water Data'!D148)),NA())</f>
        <v>#N/A</v>
      </c>
      <c r="G154" s="95" t="e">
        <f ca="true">+IF(AND(ISNUMBER(OFFSET('Water Data'!$E$4,0,10*ROW('Water Data'!E148))),'Data Summary'!BV154="Yes"),100-OFFSET('Water Data'!$E$4,0,10*ROW('Water Data'!E148)),NA())</f>
        <v>#N/A</v>
      </c>
      <c r="H154" s="95" t="e">
        <f ca="true">+IF(AND(ISNUMBER(OFFSET('Water Data'!$E$6,0,10*ROW('Water Data'!E148))),'Data Summary'!BW154="Yes"),OFFSET('Water Data'!$E$6,0,10*ROW('Water Data'!E148)),NA())</f>
        <v>#N/A</v>
      </c>
      <c r="I154" s="95" t="e">
        <f ca="true">+IF(AND(ISNUMBER(OFFSET('Water Data'!$E$9,0,10*ROW('Water Data'!E148))),'Data Summary'!BX154="Yes"),OFFSET('Water Data'!$E$9,0,10*ROW('Water Data'!E148)),NA())</f>
        <v>#N/A</v>
      </c>
      <c r="J154" s="95" t="e">
        <f ca="true">+IF(AND(ISNUMBER(OFFSET('Water Data'!$F$4,0,10*ROW('Water Data'!F148))),'Data Summary'!BY154="Yes"),100-OFFSET('Water Data'!$F$4,0,10*ROW('Water Data'!F148)),NA())</f>
        <v>#N/A</v>
      </c>
      <c r="K154" s="95" t="e">
        <f ca="true">+IF(AND(ISNUMBER(OFFSET('Water Data'!$F$6,0,10*ROW('Water Data'!F148))),'Data Summary'!BZ154="Yes"),OFFSET('Water Data'!$F$6,0,10*ROW('Water Data'!F148)),NA())</f>
        <v>#N/A</v>
      </c>
      <c r="L154" s="95" t="e">
        <f ca="true">+IF(AND(ISNUMBER(OFFSET('Water Data'!$F$9,0,10*ROW('Water Data'!F148))),'Data Summary'!CA154="Yes"),OFFSET('Water Data'!$F$9,0,10*ROW('Water Data'!F148)),NA())</f>
        <v>#N/A</v>
      </c>
      <c r="M154" s="95" t="e">
        <f ca="true">+IF(AND(ISNUMBER(OFFSET('Water Data'!$G$4,0,10*ROW('Water Data'!G148))),'Data Summary'!CB154="Yes"),100-OFFSET('Water Data'!$G$4,0,10*ROW('Water Data'!G148)),NA())</f>
        <v>#N/A</v>
      </c>
      <c r="N154" s="95" t="e">
        <f ca="true">+IF(AND(ISNUMBER(OFFSET('Water Data'!$G$6,0,10*ROW('Water Data'!G148))),'Data Summary'!CC154="Yes"),OFFSET('Water Data'!$G$6,0,10*ROW('Water Data'!G148)),NA())</f>
        <v>#N/A</v>
      </c>
      <c r="O154" s="95" t="e">
        <f ca="true">+IF(AND(ISNUMBER(OFFSET('Water Data'!$G$9,0,10*ROW('Water Data'!G148))),'Data Summary'!CD154="Yes"),OFFSET('Water Data'!$G$9,0,10*ROW('Water Data'!G148)),NA())</f>
        <v>#N/A</v>
      </c>
      <c r="P154" s="95" t="e">
        <f ca="true">+IF(AND(ISNUMBER(OFFSET('Water Data'!$H$4,0,10*ROW('Water Data'!H148))),'Data Summary'!CE154="Yes"),100-OFFSET('Water Data'!$H$4,0,10*ROW('Water Data'!H148)),NA())</f>
        <v>#N/A</v>
      </c>
      <c r="Q154" s="95" t="e">
        <f ca="true">+IF(AND(ISNUMBER(OFFSET('Water Data'!$H$6,0,10*ROW('Water Data'!H148))),'Data Summary'!CF154="Yes"),OFFSET('Water Data'!$H$6,0,10*ROW('Water Data'!H148)),NA())</f>
        <v>#N/A</v>
      </c>
      <c r="R154" s="95" t="e">
        <f ca="true">+IF(AND(ISNUMBER(OFFSET('Water Data'!$H$9,0,10*ROW('Water Data'!H148))),'Data Summary'!CG154="Yes"),OFFSET('Water Data'!$H$9,0,10*ROW('Water Data'!H148)),NA())</f>
        <v>#N/A</v>
      </c>
      <c r="S154" s="95" t="e">
        <f ca="true">+IF(AND(ISNUMBER(OFFSET('Water Data'!$I$4,0,10*ROW('Water Data'!I148))),'Data Summary'!CH154="Yes"),100-OFFSET('Water Data'!$I$4,0,10*ROW('Water Data'!I148)),NA())</f>
        <v>#N/A</v>
      </c>
      <c r="T154" s="95" t="e">
        <f ca="true">+IF(AND(ISNUMBER(OFFSET('Water Data'!$I$6,0,10*ROW('Water Data'!I148))),'Data Summary'!CI154="Yes"),OFFSET('Water Data'!$I$6,0,10*ROW('Water Data'!I148)),NA())</f>
        <v>#N/A</v>
      </c>
      <c r="U154" s="95" t="e">
        <f ca="true">+IF(AND(ISNUMBER(OFFSET('Water Data'!$I$9,0,10*ROW('Water Data'!I148))),'Data Summary'!CJ154="Yes"),OFFSET('Water Data'!$I$9,0,10*ROW('Water Data'!I148)),NA())</f>
        <v>#N/A</v>
      </c>
      <c r="V154" s="96" t="e">
        <f ca="true">+IF(AND(ISNUMBER(OFFSET('Sanitation Data'!$D$4,0,10*ROW('Sanitation Data'!D148))),'Data Summary'!CK154="Yes"),100-OFFSET('Sanitation Data'!$D$4,0,10*ROW('Sanitation Data'!D148)),NA())</f>
        <v>#N/A</v>
      </c>
      <c r="W154" s="96" t="e">
        <f ca="true">+IF(AND(ISNUMBER(OFFSET('Sanitation Data'!$D$6,0,10*ROW('Sanitation Data'!D148))),'Data Summary'!CL154="Yes"),OFFSET('Sanitation Data'!$D$6,0,10*ROW('Sanitation Data'!D148)),NA())</f>
        <v>#N/A</v>
      </c>
      <c r="X154" s="96" t="e">
        <f ca="true">+IF(AND(ISNUMBER(OFFSET('Sanitation Data'!$D$10,0,10*ROW('Sanitation Data'!D148))),'Data Summary'!CM154="Yes"),OFFSET('Sanitation Data'!$D$10,0,10*ROW('Sanitation Data'!D148)),NA())</f>
        <v>#N/A</v>
      </c>
      <c r="Y154" s="96" t="e">
        <f ca="true">+IF(AND(ISNUMBER(OFFSET('Sanitation Data'!$D$11,0,10*ROW('Sanitation Data'!D148))),'Data Summary'!CN154="Yes"),OFFSET('Sanitation Data'!$D$11,0,10*ROW('Sanitation Data'!D148)),NA())</f>
        <v>#N/A</v>
      </c>
      <c r="Z154" s="96" t="e">
        <f ca="true">+IF(AND(ISNUMBER(OFFSET('Sanitation Data'!$D$12,0,10*ROW('Sanitation Data'!D148))),'Data Summary'!CO154="Yes"),OFFSET('Sanitation Data'!$D$12,0,10*ROW('Sanitation Data'!D148)),NA())</f>
        <v>#N/A</v>
      </c>
      <c r="AA154" s="96" t="e">
        <f ca="true">+IF(AND(ISNUMBER(OFFSET('Sanitation Data'!$E$4,0,10*ROW('Sanitation Data'!E148))),'Data Summary'!CP154="Yes"),100-OFFSET('Sanitation Data'!$E$4,0,10*ROW('Sanitation Data'!E148)),NA())</f>
        <v>#N/A</v>
      </c>
      <c r="AB154" s="96" t="e">
        <f ca="true">+IF(AND(ISNUMBER(OFFSET('Sanitation Data'!$E$6,0,10*ROW('Sanitation Data'!E148))),'Data Summary'!CQ154="Yes"),OFFSET('Sanitation Data'!$E$6,0,10*ROW('Sanitation Data'!E148)),NA())</f>
        <v>#N/A</v>
      </c>
      <c r="AC154" s="96" t="e">
        <f ca="true">+IF(AND(ISNUMBER(OFFSET('Sanitation Data'!$E$10,0,10*ROW('Sanitation Data'!E148))),'Data Summary'!CR154="Yes"),OFFSET('Sanitation Data'!$E$10,0,10*ROW('Sanitation Data'!E148)),NA())</f>
        <v>#N/A</v>
      </c>
      <c r="AD154" s="96" t="e">
        <f ca="true">+IF(AND(ISNUMBER(OFFSET('Sanitation Data'!$E$11,0,10*ROW('Sanitation Data'!E148))),'Data Summary'!CS154="Yes"),OFFSET('Sanitation Data'!$E$11,0,10*ROW('Sanitation Data'!E148)),NA())</f>
        <v>#N/A</v>
      </c>
      <c r="AE154" s="96" t="e">
        <f ca="true">+IF(AND(ISNUMBER(OFFSET('Sanitation Data'!$E$12,0,10*ROW('Sanitation Data'!E148))),'Data Summary'!CT154="Yes"),OFFSET('Sanitation Data'!$E$12,0,10*ROW('Sanitation Data'!E148)),NA())</f>
        <v>#N/A</v>
      </c>
      <c r="AF154" s="96" t="e">
        <f ca="true">+IF(AND(ISNUMBER(OFFSET('Sanitation Data'!$F$4,0,10*ROW('Sanitation Data'!F148))),'Data Summary'!CU154="Yes"),100-OFFSET('Sanitation Data'!$F$4,0,10*ROW('Sanitation Data'!F148)),NA())</f>
        <v>#N/A</v>
      </c>
      <c r="AG154" s="96" t="e">
        <f ca="true">+IF(AND(ISNUMBER(OFFSET('Sanitation Data'!$F$6,0,10*ROW('Sanitation Data'!F148))),'Data Summary'!CV154="Yes"),OFFSET('Sanitation Data'!$F$6,0,10*ROW('Sanitation Data'!F148)),NA())</f>
        <v>#N/A</v>
      </c>
      <c r="AH154" s="96" t="e">
        <f ca="true">+IF(AND(ISNUMBER(OFFSET('Sanitation Data'!$F$10,0,10*ROW('Sanitation Data'!F148))),'Data Summary'!CW154="Yes"),OFFSET('Sanitation Data'!$F$10,0,10*ROW('Sanitation Data'!F148)),NA())</f>
        <v>#N/A</v>
      </c>
      <c r="AI154" s="96" t="e">
        <f ca="true">+IF(AND(ISNUMBER(OFFSET('Sanitation Data'!$F$11,0,10*ROW('Sanitation Data'!F148))),'Data Summary'!CX154="Yes"),OFFSET('Sanitation Data'!$F$11,0,10*ROW('Sanitation Data'!F148)),NA())</f>
        <v>#N/A</v>
      </c>
      <c r="AJ154" s="96" t="e">
        <f ca="true">+IF(AND(ISNUMBER(OFFSET('Sanitation Data'!$F$12,0,10*ROW('Sanitation Data'!F148))),'Data Summary'!CY154="Yes"),OFFSET('Sanitation Data'!$F$12,0,10*ROW('Sanitation Data'!F148)),NA())</f>
        <v>#N/A</v>
      </c>
      <c r="AK154" s="96" t="e">
        <f ca="true">+IF(AND(ISNUMBER(OFFSET('Sanitation Data'!$G$4,0,10*ROW('Sanitation Data'!G148))),'Data Summary'!CZ154="Yes"),100-OFFSET('Sanitation Data'!$G$4,0,10*ROW('Sanitation Data'!G148)),NA())</f>
        <v>#N/A</v>
      </c>
      <c r="AL154" s="96" t="e">
        <f ca="true">+IF(AND(ISNUMBER(OFFSET('Sanitation Data'!$G$6,0,10*ROW('Sanitation Data'!G148))),'Data Summary'!DA154="Yes"),OFFSET('Sanitation Data'!$G$6,0,10*ROW('Sanitation Data'!G148)),NA())</f>
        <v>#N/A</v>
      </c>
      <c r="AM154" s="96" t="e">
        <f ca="true">+IF(AND(ISNUMBER(OFFSET('Sanitation Data'!$G$10,0,10*ROW('Sanitation Data'!G148))),'Data Summary'!DB154="Yes"),OFFSET('Sanitation Data'!$G$10,0,10*ROW('Sanitation Data'!G148)),NA())</f>
        <v>#N/A</v>
      </c>
      <c r="AN154" s="96" t="e">
        <f ca="true">+IF(AND(ISNUMBER(OFFSET('Sanitation Data'!$G$11,0,10*ROW('Sanitation Data'!G148))),'Data Summary'!DC154="Yes"),OFFSET('Sanitation Data'!$G$11,0,10*ROW('Sanitation Data'!G148)),NA())</f>
        <v>#N/A</v>
      </c>
      <c r="AO154" s="96" t="e">
        <f ca="true">+IF(AND(ISNUMBER(OFFSET('Sanitation Data'!$G$12,0,10*ROW('Sanitation Data'!G148))),'Data Summary'!DD154="Yes"),OFFSET('Sanitation Data'!$G$12,0,10*ROW('Sanitation Data'!G148)),NA())</f>
        <v>#N/A</v>
      </c>
      <c r="AP154" s="96" t="e">
        <f ca="true">+IF(AND(ISNUMBER(OFFSET('Sanitation Data'!$H$4,0,10*ROW('Sanitation Data'!H148))),'Data Summary'!DE154="Yes"),100-OFFSET('Sanitation Data'!$H$4,0,10*ROW('Sanitation Data'!H148)),NA())</f>
        <v>#N/A</v>
      </c>
      <c r="AQ154" s="96" t="e">
        <f ca="true">+IF(AND(ISNUMBER(OFFSET('Sanitation Data'!$H$6,0,10*ROW('Sanitation Data'!H148))),'Data Summary'!DF154="Yes"),OFFSET('Sanitation Data'!$H$6,0,10*ROW('Sanitation Data'!H148)),NA())</f>
        <v>#N/A</v>
      </c>
      <c r="AR154" s="96" t="e">
        <f ca="true">+IF(AND(ISNUMBER(OFFSET('Sanitation Data'!$H$10,0,10*ROW('Sanitation Data'!H148))),'Data Summary'!DG154="Yes"),OFFSET('Sanitation Data'!$H$10,0,10*ROW('Sanitation Data'!H148)),NA())</f>
        <v>#N/A</v>
      </c>
      <c r="AS154" s="96" t="e">
        <f ca="true">+IF(AND(ISNUMBER(OFFSET('Sanitation Data'!$H$11,0,10*ROW('Sanitation Data'!H148))),'Data Summary'!DH154="Yes"),OFFSET('Sanitation Data'!$H$11,0,10*ROW('Sanitation Data'!H148)),NA())</f>
        <v>#N/A</v>
      </c>
      <c r="AT154" s="96" t="e">
        <f ca="true">+IF(AND(ISNUMBER(OFFSET('Sanitation Data'!$H$12,0,10*ROW('Sanitation Data'!H148))),'Data Summary'!DI154="Yes"),OFFSET('Sanitation Data'!$H$12,0,10*ROW('Sanitation Data'!H148)),NA())</f>
        <v>#N/A</v>
      </c>
      <c r="AU154" s="96" t="e">
        <f ca="true">+IF(AND(ISNUMBER(OFFSET('Sanitation Data'!$I$4,0,10*ROW('Sanitation Data'!I148))),'Data Summary'!DJ154="Yes"),100-OFFSET('Sanitation Data'!$I$4,0,10*ROW('Sanitation Data'!I148)),NA())</f>
        <v>#N/A</v>
      </c>
      <c r="AV154" s="96" t="e">
        <f ca="true">+IF(AND(ISNUMBER(OFFSET('Sanitation Data'!$I$6,0,10*ROW('Sanitation Data'!I148))),'Data Summary'!DK154="Yes"),OFFSET('Sanitation Data'!$I$6,0,10*ROW('Sanitation Data'!I148)),NA())</f>
        <v>#N/A</v>
      </c>
      <c r="AW154" s="96" t="e">
        <f ca="true">+IF(AND(ISNUMBER(OFFSET('Sanitation Data'!$I$10,0,10*ROW('Sanitation Data'!I148))),'Data Summary'!DL154="Yes"),OFFSET('Sanitation Data'!$I$10,0,10*ROW('Sanitation Data'!I148)),NA())</f>
        <v>#N/A</v>
      </c>
      <c r="AX154" s="96" t="e">
        <f ca="true">+IF(AND(ISNUMBER(OFFSET('Sanitation Data'!$I$11,0,10*ROW('Sanitation Data'!I148))),'Data Summary'!DM154="Yes"),OFFSET('Sanitation Data'!$I$11,0,10*ROW('Sanitation Data'!I148)),NA())</f>
        <v>#N/A</v>
      </c>
      <c r="AY154" s="96" t="e">
        <f ca="true">+IF(AND(ISNUMBER(OFFSET('Sanitation Data'!$I$12,0,10*ROW('Sanitation Data'!I148))),'Data Summary'!DN154="Yes"),OFFSET('Sanitation Data'!$I$12,0,10*ROW('Sanitation Data'!I148)),NA())</f>
        <v>#N/A</v>
      </c>
      <c r="AZ154" s="97" t="e">
        <f ca="true">+IF(AND(ISNUMBER(OFFSET('Hygiene Data'!$D$5,0,10*ROW('Hygiene Data'!D148))),'Data Summary'!DO154="Yes"),OFFSET('Hygiene Data'!$D$5,0,10*ROW('Hygiene Data'!D148)),NA())</f>
        <v>#N/A</v>
      </c>
      <c r="BA154" s="97" t="e">
        <f ca="true">+IF(AND(ISNUMBER(OFFSET('Hygiene Data'!$D$7,0,10*ROW('Hygiene Data'!D148))),'Data Summary'!DP154="Yes"),OFFSET('Hygiene Data'!$D$7,0,10*ROW('Hygiene Data'!D148)),NA())</f>
        <v>#N/A</v>
      </c>
      <c r="BB154" s="97" t="e">
        <f ca="true">+IF(AND(ISNUMBER(OFFSET('Hygiene Data'!$D$9,0,10*ROW('Hygiene Data'!D148))),'Data Summary'!DQ154="Yes"),OFFSET('Hygiene Data'!$D$9,0,10*ROW('Hygiene Data'!D148)),NA())</f>
        <v>#N/A</v>
      </c>
      <c r="BC154" s="97" t="e">
        <f ca="true">+IF(AND(ISNUMBER(OFFSET('Hygiene Data'!$E$5,0,10*ROW('Hygiene Data'!E148))),'Data Summary'!DR154="Yes"),OFFSET('Hygiene Data'!$E$5,0,10*ROW('Hygiene Data'!E148)),NA())</f>
        <v>#N/A</v>
      </c>
      <c r="BD154" s="97" t="e">
        <f ca="true">+IF(AND(ISNUMBER(OFFSET('Hygiene Data'!$E$7,0,10*ROW('Hygiene Data'!E148))),'Data Summary'!DS154="Yes"),OFFSET('Hygiene Data'!$E$7,0,10*ROW('Hygiene Data'!E148)),NA())</f>
        <v>#N/A</v>
      </c>
      <c r="BE154" s="97" t="e">
        <f ca="true">+IF(AND(ISNUMBER(OFFSET('Hygiene Data'!$E$9,0,10*ROW('Hygiene Data'!E148))),'Data Summary'!DT154="Yes"),OFFSET('Hygiene Data'!$E$9,0,10*ROW('Hygiene Data'!E148)),NA())</f>
        <v>#N/A</v>
      </c>
      <c r="BF154" s="97" t="e">
        <f ca="true">+IF(AND(ISNUMBER(OFFSET('Hygiene Data'!$F$5,0,10*ROW('Hygiene Data'!F148))),'Data Summary'!DU154="Yes"),OFFSET('Hygiene Data'!$F$5,0,10*ROW('Hygiene Data'!F148)),NA())</f>
        <v>#N/A</v>
      </c>
      <c r="BG154" s="97" t="e">
        <f ca="true">+IF(AND(ISNUMBER(OFFSET('Hygiene Data'!$F$7,0,10*ROW('Hygiene Data'!F148))),'Data Summary'!DV154="Yes"),OFFSET('Hygiene Data'!$F$7,0,10*ROW('Hygiene Data'!F148)),NA())</f>
        <v>#N/A</v>
      </c>
      <c r="BH154" s="97" t="e">
        <f ca="true">+IF(AND(ISNUMBER(OFFSET('Hygiene Data'!$F$9,0,10*ROW('Hygiene Data'!F148))),'Data Summary'!DW154="Yes"),OFFSET('Hygiene Data'!$F$9,0,10*ROW('Hygiene Data'!F148)),NA())</f>
        <v>#N/A</v>
      </c>
      <c r="BI154" s="97" t="e">
        <f ca="true">+IF(AND(ISNUMBER(OFFSET('Hygiene Data'!$G$5,0,10*ROW('Hygiene Data'!G148))),'Data Summary'!DX154="Yes"),OFFSET('Hygiene Data'!$G$5,0,10*ROW('Hygiene Data'!G148)),NA())</f>
        <v>#N/A</v>
      </c>
      <c r="BJ154" s="97" t="e">
        <f ca="true">+IF(AND(ISNUMBER(OFFSET('Hygiene Data'!$G$7,0,10*ROW('Hygiene Data'!G148))),'Data Summary'!DY154="Yes"),OFFSET('Hygiene Data'!$G$7,0,10*ROW('Hygiene Data'!G148)),NA())</f>
        <v>#N/A</v>
      </c>
      <c r="BK154" s="97" t="e">
        <f ca="true">+IF(AND(ISNUMBER(OFFSET('Hygiene Data'!$G$9,0,10*ROW('Hygiene Data'!G148))),'Data Summary'!DZ154="Yes"),OFFSET('Hygiene Data'!$G$9,0,10*ROW('Hygiene Data'!G148)),NA())</f>
        <v>#N/A</v>
      </c>
      <c r="BL154" s="97" t="e">
        <f ca="true">+IF(AND(ISNUMBER(OFFSET('Hygiene Data'!$H$5,0,10*ROW('Hygiene Data'!H148))),'Data Summary'!EA154="Yes"),OFFSET('Hygiene Data'!$H$5,0,10*ROW('Hygiene Data'!H148)),NA())</f>
        <v>#N/A</v>
      </c>
      <c r="BM154" s="97" t="e">
        <f ca="true">+IF(AND(ISNUMBER(OFFSET('Hygiene Data'!$H$7,0,10*ROW('Hygiene Data'!H148))),'Data Summary'!EB154="Yes"),OFFSET('Hygiene Data'!$H$7,0,10*ROW('Hygiene Data'!H148)),NA())</f>
        <v>#N/A</v>
      </c>
      <c r="BN154" s="97" t="e">
        <f ca="true">+IF(AND(ISNUMBER(OFFSET('Hygiene Data'!$H$9,0,10*ROW('Hygiene Data'!H148))),'Data Summary'!EC154="Yes"),OFFSET('Hygiene Data'!$H$9,0,10*ROW('Hygiene Data'!H148)),NA())</f>
        <v>#N/A</v>
      </c>
      <c r="BO154" s="97" t="e">
        <f ca="true">+IF(AND(ISNUMBER(OFFSET('Hygiene Data'!$I$5,0,10*ROW('Hygiene Data'!I148))),'Data Summary'!ED154="Yes"),OFFSET('Hygiene Data'!$I$5,0,10*ROW('Hygiene Data'!I148)),NA())</f>
        <v>#N/A</v>
      </c>
      <c r="BP154" s="97" t="e">
        <f ca="true">+IF(AND(ISNUMBER(OFFSET('Hygiene Data'!$I$7,0,10*ROW('Hygiene Data'!I148))),'Data Summary'!EE154="Yes"),OFFSET('Hygiene Data'!$I$7,0,10*ROW('Hygiene Data'!I148)),NA())</f>
        <v>#N/A</v>
      </c>
      <c r="BQ154" s="97"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6" t="str">
        <f ca="true">+IF(ISTEXT('Data Summary'!B155),'Data Summary'!B155,"")</f>
        <v/>
      </c>
      <c r="C155" s="330" t="e">
        <f ca="true">+VALUE('Data Summary'!C155)</f>
        <v>#VALUE!</v>
      </c>
      <c r="D155" s="95" t="e">
        <f ca="true">+IF(AND(ISNUMBER(OFFSET('Water Data'!$D$4,0,10*ROW('Water Data'!D149))),'Data Summary'!BS155="Yes"),100-OFFSET('Water Data'!$D$4,0,10*ROW('Water Data'!D149)),NA())</f>
        <v>#N/A</v>
      </c>
      <c r="E155" s="95" t="e">
        <f ca="true">+IF(AND(ISNUMBER(OFFSET('Water Data'!$D$6,0,10*ROW('Water Data'!D149))),'Data Summary'!BT155="Yes"),OFFSET('Water Data'!$D$6,0,10*ROW('Water Data'!D149)),NA())</f>
        <v>#N/A</v>
      </c>
      <c r="F155" s="95" t="e">
        <f ca="true">+IF(AND(ISNUMBER(OFFSET('Water Data'!$D$9,0,10*ROW('Water Data'!D149))),'Data Summary'!BU155="Yes"),OFFSET('Water Data'!$D$9,0,10*ROW('Water Data'!D149)),NA())</f>
        <v>#N/A</v>
      </c>
      <c r="G155" s="95" t="e">
        <f ca="true">+IF(AND(ISNUMBER(OFFSET('Water Data'!$E$4,0,10*ROW('Water Data'!E149))),'Data Summary'!BV155="Yes"),100-OFFSET('Water Data'!$E$4,0,10*ROW('Water Data'!E149)),NA())</f>
        <v>#N/A</v>
      </c>
      <c r="H155" s="95" t="e">
        <f ca="true">+IF(AND(ISNUMBER(OFFSET('Water Data'!$E$6,0,10*ROW('Water Data'!E149))),'Data Summary'!BW155="Yes"),OFFSET('Water Data'!$E$6,0,10*ROW('Water Data'!E149)),NA())</f>
        <v>#N/A</v>
      </c>
      <c r="I155" s="95" t="e">
        <f ca="true">+IF(AND(ISNUMBER(OFFSET('Water Data'!$E$9,0,10*ROW('Water Data'!E149))),'Data Summary'!BX155="Yes"),OFFSET('Water Data'!$E$9,0,10*ROW('Water Data'!E149)),NA())</f>
        <v>#N/A</v>
      </c>
      <c r="J155" s="95" t="e">
        <f ca="true">+IF(AND(ISNUMBER(OFFSET('Water Data'!$F$4,0,10*ROW('Water Data'!F149))),'Data Summary'!BY155="Yes"),100-OFFSET('Water Data'!$F$4,0,10*ROW('Water Data'!F149)),NA())</f>
        <v>#N/A</v>
      </c>
      <c r="K155" s="95" t="e">
        <f ca="true">+IF(AND(ISNUMBER(OFFSET('Water Data'!$F$6,0,10*ROW('Water Data'!F149))),'Data Summary'!BZ155="Yes"),OFFSET('Water Data'!$F$6,0,10*ROW('Water Data'!F149)),NA())</f>
        <v>#N/A</v>
      </c>
      <c r="L155" s="95" t="e">
        <f ca="true">+IF(AND(ISNUMBER(OFFSET('Water Data'!$F$9,0,10*ROW('Water Data'!F149))),'Data Summary'!CA155="Yes"),OFFSET('Water Data'!$F$9,0,10*ROW('Water Data'!F149)),NA())</f>
        <v>#N/A</v>
      </c>
      <c r="M155" s="95" t="e">
        <f ca="true">+IF(AND(ISNUMBER(OFFSET('Water Data'!$G$4,0,10*ROW('Water Data'!G149))),'Data Summary'!CB155="Yes"),100-OFFSET('Water Data'!$G$4,0,10*ROW('Water Data'!G149)),NA())</f>
        <v>#N/A</v>
      </c>
      <c r="N155" s="95" t="e">
        <f ca="true">+IF(AND(ISNUMBER(OFFSET('Water Data'!$G$6,0,10*ROW('Water Data'!G149))),'Data Summary'!CC155="Yes"),OFFSET('Water Data'!$G$6,0,10*ROW('Water Data'!G149)),NA())</f>
        <v>#N/A</v>
      </c>
      <c r="O155" s="95" t="e">
        <f ca="true">+IF(AND(ISNUMBER(OFFSET('Water Data'!$G$9,0,10*ROW('Water Data'!G149))),'Data Summary'!CD155="Yes"),OFFSET('Water Data'!$G$9,0,10*ROW('Water Data'!G149)),NA())</f>
        <v>#N/A</v>
      </c>
      <c r="P155" s="95" t="e">
        <f ca="true">+IF(AND(ISNUMBER(OFFSET('Water Data'!$H$4,0,10*ROW('Water Data'!H149))),'Data Summary'!CE155="Yes"),100-OFFSET('Water Data'!$H$4,0,10*ROW('Water Data'!H149)),NA())</f>
        <v>#N/A</v>
      </c>
      <c r="Q155" s="95" t="e">
        <f ca="true">+IF(AND(ISNUMBER(OFFSET('Water Data'!$H$6,0,10*ROW('Water Data'!H149))),'Data Summary'!CF155="Yes"),OFFSET('Water Data'!$H$6,0,10*ROW('Water Data'!H149)),NA())</f>
        <v>#N/A</v>
      </c>
      <c r="R155" s="95" t="e">
        <f ca="true">+IF(AND(ISNUMBER(OFFSET('Water Data'!$H$9,0,10*ROW('Water Data'!H149))),'Data Summary'!CG155="Yes"),OFFSET('Water Data'!$H$9,0,10*ROW('Water Data'!H149)),NA())</f>
        <v>#N/A</v>
      </c>
      <c r="S155" s="95" t="e">
        <f ca="true">+IF(AND(ISNUMBER(OFFSET('Water Data'!$I$4,0,10*ROW('Water Data'!I149))),'Data Summary'!CH155="Yes"),100-OFFSET('Water Data'!$I$4,0,10*ROW('Water Data'!I149)),NA())</f>
        <v>#N/A</v>
      </c>
      <c r="T155" s="95" t="e">
        <f ca="true">+IF(AND(ISNUMBER(OFFSET('Water Data'!$I$6,0,10*ROW('Water Data'!I149))),'Data Summary'!CI155="Yes"),OFFSET('Water Data'!$I$6,0,10*ROW('Water Data'!I149)),NA())</f>
        <v>#N/A</v>
      </c>
      <c r="U155" s="95" t="e">
        <f ca="true">+IF(AND(ISNUMBER(OFFSET('Water Data'!$I$9,0,10*ROW('Water Data'!I149))),'Data Summary'!CJ155="Yes"),OFFSET('Water Data'!$I$9,0,10*ROW('Water Data'!I149)),NA())</f>
        <v>#N/A</v>
      </c>
      <c r="V155" s="96" t="e">
        <f ca="true">+IF(AND(ISNUMBER(OFFSET('Sanitation Data'!$D$4,0,10*ROW('Sanitation Data'!D149))),'Data Summary'!CK155="Yes"),100-OFFSET('Sanitation Data'!$D$4,0,10*ROW('Sanitation Data'!D149)),NA())</f>
        <v>#N/A</v>
      </c>
      <c r="W155" s="96" t="e">
        <f ca="true">+IF(AND(ISNUMBER(OFFSET('Sanitation Data'!$D$6,0,10*ROW('Sanitation Data'!D149))),'Data Summary'!CL155="Yes"),OFFSET('Sanitation Data'!$D$6,0,10*ROW('Sanitation Data'!D149)),NA())</f>
        <v>#N/A</v>
      </c>
      <c r="X155" s="96" t="e">
        <f ca="true">+IF(AND(ISNUMBER(OFFSET('Sanitation Data'!$D$10,0,10*ROW('Sanitation Data'!D149))),'Data Summary'!CM155="Yes"),OFFSET('Sanitation Data'!$D$10,0,10*ROW('Sanitation Data'!D149)),NA())</f>
        <v>#N/A</v>
      </c>
      <c r="Y155" s="96" t="e">
        <f ca="true">+IF(AND(ISNUMBER(OFFSET('Sanitation Data'!$D$11,0,10*ROW('Sanitation Data'!D149))),'Data Summary'!CN155="Yes"),OFFSET('Sanitation Data'!$D$11,0,10*ROW('Sanitation Data'!D149)),NA())</f>
        <v>#N/A</v>
      </c>
      <c r="Z155" s="96" t="e">
        <f ca="true">+IF(AND(ISNUMBER(OFFSET('Sanitation Data'!$D$12,0,10*ROW('Sanitation Data'!D149))),'Data Summary'!CO155="Yes"),OFFSET('Sanitation Data'!$D$12,0,10*ROW('Sanitation Data'!D149)),NA())</f>
        <v>#N/A</v>
      </c>
      <c r="AA155" s="96" t="e">
        <f ca="true">+IF(AND(ISNUMBER(OFFSET('Sanitation Data'!$E$4,0,10*ROW('Sanitation Data'!E149))),'Data Summary'!CP155="Yes"),100-OFFSET('Sanitation Data'!$E$4,0,10*ROW('Sanitation Data'!E149)),NA())</f>
        <v>#N/A</v>
      </c>
      <c r="AB155" s="96" t="e">
        <f ca="true">+IF(AND(ISNUMBER(OFFSET('Sanitation Data'!$E$6,0,10*ROW('Sanitation Data'!E149))),'Data Summary'!CQ155="Yes"),OFFSET('Sanitation Data'!$E$6,0,10*ROW('Sanitation Data'!E149)),NA())</f>
        <v>#N/A</v>
      </c>
      <c r="AC155" s="96" t="e">
        <f ca="true">+IF(AND(ISNUMBER(OFFSET('Sanitation Data'!$E$10,0,10*ROW('Sanitation Data'!E149))),'Data Summary'!CR155="Yes"),OFFSET('Sanitation Data'!$E$10,0,10*ROW('Sanitation Data'!E149)),NA())</f>
        <v>#N/A</v>
      </c>
      <c r="AD155" s="96" t="e">
        <f ca="true">+IF(AND(ISNUMBER(OFFSET('Sanitation Data'!$E$11,0,10*ROW('Sanitation Data'!E149))),'Data Summary'!CS155="Yes"),OFFSET('Sanitation Data'!$E$11,0,10*ROW('Sanitation Data'!E149)),NA())</f>
        <v>#N/A</v>
      </c>
      <c r="AE155" s="96" t="e">
        <f ca="true">+IF(AND(ISNUMBER(OFFSET('Sanitation Data'!$E$12,0,10*ROW('Sanitation Data'!E149))),'Data Summary'!CT155="Yes"),OFFSET('Sanitation Data'!$E$12,0,10*ROW('Sanitation Data'!E149)),NA())</f>
        <v>#N/A</v>
      </c>
      <c r="AF155" s="96" t="e">
        <f ca="true">+IF(AND(ISNUMBER(OFFSET('Sanitation Data'!$F$4,0,10*ROW('Sanitation Data'!F149))),'Data Summary'!CU155="Yes"),100-OFFSET('Sanitation Data'!$F$4,0,10*ROW('Sanitation Data'!F149)),NA())</f>
        <v>#N/A</v>
      </c>
      <c r="AG155" s="96" t="e">
        <f ca="true">+IF(AND(ISNUMBER(OFFSET('Sanitation Data'!$F$6,0,10*ROW('Sanitation Data'!F149))),'Data Summary'!CV155="Yes"),OFFSET('Sanitation Data'!$F$6,0,10*ROW('Sanitation Data'!F149)),NA())</f>
        <v>#N/A</v>
      </c>
      <c r="AH155" s="96" t="e">
        <f ca="true">+IF(AND(ISNUMBER(OFFSET('Sanitation Data'!$F$10,0,10*ROW('Sanitation Data'!F149))),'Data Summary'!CW155="Yes"),OFFSET('Sanitation Data'!$F$10,0,10*ROW('Sanitation Data'!F149)),NA())</f>
        <v>#N/A</v>
      </c>
      <c r="AI155" s="96" t="e">
        <f ca="true">+IF(AND(ISNUMBER(OFFSET('Sanitation Data'!$F$11,0,10*ROW('Sanitation Data'!F149))),'Data Summary'!CX155="Yes"),OFFSET('Sanitation Data'!$F$11,0,10*ROW('Sanitation Data'!F149)),NA())</f>
        <v>#N/A</v>
      </c>
      <c r="AJ155" s="96" t="e">
        <f ca="true">+IF(AND(ISNUMBER(OFFSET('Sanitation Data'!$F$12,0,10*ROW('Sanitation Data'!F149))),'Data Summary'!CY155="Yes"),OFFSET('Sanitation Data'!$F$12,0,10*ROW('Sanitation Data'!F149)),NA())</f>
        <v>#N/A</v>
      </c>
      <c r="AK155" s="96" t="e">
        <f ca="true">+IF(AND(ISNUMBER(OFFSET('Sanitation Data'!$G$4,0,10*ROW('Sanitation Data'!G149))),'Data Summary'!CZ155="Yes"),100-OFFSET('Sanitation Data'!$G$4,0,10*ROW('Sanitation Data'!G149)),NA())</f>
        <v>#N/A</v>
      </c>
      <c r="AL155" s="96" t="e">
        <f ca="true">+IF(AND(ISNUMBER(OFFSET('Sanitation Data'!$G$6,0,10*ROW('Sanitation Data'!G149))),'Data Summary'!DA155="Yes"),OFFSET('Sanitation Data'!$G$6,0,10*ROW('Sanitation Data'!G149)),NA())</f>
        <v>#N/A</v>
      </c>
      <c r="AM155" s="96" t="e">
        <f ca="true">+IF(AND(ISNUMBER(OFFSET('Sanitation Data'!$G$10,0,10*ROW('Sanitation Data'!G149))),'Data Summary'!DB155="Yes"),OFFSET('Sanitation Data'!$G$10,0,10*ROW('Sanitation Data'!G149)),NA())</f>
        <v>#N/A</v>
      </c>
      <c r="AN155" s="96" t="e">
        <f ca="true">+IF(AND(ISNUMBER(OFFSET('Sanitation Data'!$G$11,0,10*ROW('Sanitation Data'!G149))),'Data Summary'!DC155="Yes"),OFFSET('Sanitation Data'!$G$11,0,10*ROW('Sanitation Data'!G149)),NA())</f>
        <v>#N/A</v>
      </c>
      <c r="AO155" s="96" t="e">
        <f ca="true">+IF(AND(ISNUMBER(OFFSET('Sanitation Data'!$G$12,0,10*ROW('Sanitation Data'!G149))),'Data Summary'!DD155="Yes"),OFFSET('Sanitation Data'!$G$12,0,10*ROW('Sanitation Data'!G149)),NA())</f>
        <v>#N/A</v>
      </c>
      <c r="AP155" s="96" t="e">
        <f ca="true">+IF(AND(ISNUMBER(OFFSET('Sanitation Data'!$H$4,0,10*ROW('Sanitation Data'!H149))),'Data Summary'!DE155="Yes"),100-OFFSET('Sanitation Data'!$H$4,0,10*ROW('Sanitation Data'!H149)),NA())</f>
        <v>#N/A</v>
      </c>
      <c r="AQ155" s="96" t="e">
        <f ca="true">+IF(AND(ISNUMBER(OFFSET('Sanitation Data'!$H$6,0,10*ROW('Sanitation Data'!H149))),'Data Summary'!DF155="Yes"),OFFSET('Sanitation Data'!$H$6,0,10*ROW('Sanitation Data'!H149)),NA())</f>
        <v>#N/A</v>
      </c>
      <c r="AR155" s="96" t="e">
        <f ca="true">+IF(AND(ISNUMBER(OFFSET('Sanitation Data'!$H$10,0,10*ROW('Sanitation Data'!H149))),'Data Summary'!DG155="Yes"),OFFSET('Sanitation Data'!$H$10,0,10*ROW('Sanitation Data'!H149)),NA())</f>
        <v>#N/A</v>
      </c>
      <c r="AS155" s="96" t="e">
        <f ca="true">+IF(AND(ISNUMBER(OFFSET('Sanitation Data'!$H$11,0,10*ROW('Sanitation Data'!H149))),'Data Summary'!DH155="Yes"),OFFSET('Sanitation Data'!$H$11,0,10*ROW('Sanitation Data'!H149)),NA())</f>
        <v>#N/A</v>
      </c>
      <c r="AT155" s="96" t="e">
        <f ca="true">+IF(AND(ISNUMBER(OFFSET('Sanitation Data'!$H$12,0,10*ROW('Sanitation Data'!H149))),'Data Summary'!DI155="Yes"),OFFSET('Sanitation Data'!$H$12,0,10*ROW('Sanitation Data'!H149)),NA())</f>
        <v>#N/A</v>
      </c>
      <c r="AU155" s="96" t="e">
        <f ca="true">+IF(AND(ISNUMBER(OFFSET('Sanitation Data'!$I$4,0,10*ROW('Sanitation Data'!I149))),'Data Summary'!DJ155="Yes"),100-OFFSET('Sanitation Data'!$I$4,0,10*ROW('Sanitation Data'!I149)),NA())</f>
        <v>#N/A</v>
      </c>
      <c r="AV155" s="96" t="e">
        <f ca="true">+IF(AND(ISNUMBER(OFFSET('Sanitation Data'!$I$6,0,10*ROW('Sanitation Data'!I149))),'Data Summary'!DK155="Yes"),OFFSET('Sanitation Data'!$I$6,0,10*ROW('Sanitation Data'!I149)),NA())</f>
        <v>#N/A</v>
      </c>
      <c r="AW155" s="96" t="e">
        <f ca="true">+IF(AND(ISNUMBER(OFFSET('Sanitation Data'!$I$10,0,10*ROW('Sanitation Data'!I149))),'Data Summary'!DL155="Yes"),OFFSET('Sanitation Data'!$I$10,0,10*ROW('Sanitation Data'!I149)),NA())</f>
        <v>#N/A</v>
      </c>
      <c r="AX155" s="96" t="e">
        <f ca="true">+IF(AND(ISNUMBER(OFFSET('Sanitation Data'!$I$11,0,10*ROW('Sanitation Data'!I149))),'Data Summary'!DM155="Yes"),OFFSET('Sanitation Data'!$I$11,0,10*ROW('Sanitation Data'!I149)),NA())</f>
        <v>#N/A</v>
      </c>
      <c r="AY155" s="96" t="e">
        <f ca="true">+IF(AND(ISNUMBER(OFFSET('Sanitation Data'!$I$12,0,10*ROW('Sanitation Data'!I149))),'Data Summary'!DN155="Yes"),OFFSET('Sanitation Data'!$I$12,0,10*ROW('Sanitation Data'!I149)),NA())</f>
        <v>#N/A</v>
      </c>
      <c r="AZ155" s="97" t="e">
        <f ca="true">+IF(AND(ISNUMBER(OFFSET('Hygiene Data'!$D$5,0,10*ROW('Hygiene Data'!D149))),'Data Summary'!DO155="Yes"),OFFSET('Hygiene Data'!$D$5,0,10*ROW('Hygiene Data'!D149)),NA())</f>
        <v>#N/A</v>
      </c>
      <c r="BA155" s="97" t="e">
        <f ca="true">+IF(AND(ISNUMBER(OFFSET('Hygiene Data'!$D$7,0,10*ROW('Hygiene Data'!D149))),'Data Summary'!DP155="Yes"),OFFSET('Hygiene Data'!$D$7,0,10*ROW('Hygiene Data'!D149)),NA())</f>
        <v>#N/A</v>
      </c>
      <c r="BB155" s="97" t="e">
        <f ca="true">+IF(AND(ISNUMBER(OFFSET('Hygiene Data'!$D$9,0,10*ROW('Hygiene Data'!D149))),'Data Summary'!DQ155="Yes"),OFFSET('Hygiene Data'!$D$9,0,10*ROW('Hygiene Data'!D149)),NA())</f>
        <v>#N/A</v>
      </c>
      <c r="BC155" s="97" t="e">
        <f ca="true">+IF(AND(ISNUMBER(OFFSET('Hygiene Data'!$E$5,0,10*ROW('Hygiene Data'!E149))),'Data Summary'!DR155="Yes"),OFFSET('Hygiene Data'!$E$5,0,10*ROW('Hygiene Data'!E149)),NA())</f>
        <v>#N/A</v>
      </c>
      <c r="BD155" s="97" t="e">
        <f ca="true">+IF(AND(ISNUMBER(OFFSET('Hygiene Data'!$E$7,0,10*ROW('Hygiene Data'!E149))),'Data Summary'!DS155="Yes"),OFFSET('Hygiene Data'!$E$7,0,10*ROW('Hygiene Data'!E149)),NA())</f>
        <v>#N/A</v>
      </c>
      <c r="BE155" s="97" t="e">
        <f ca="true">+IF(AND(ISNUMBER(OFFSET('Hygiene Data'!$E$9,0,10*ROW('Hygiene Data'!E149))),'Data Summary'!DT155="Yes"),OFFSET('Hygiene Data'!$E$9,0,10*ROW('Hygiene Data'!E149)),NA())</f>
        <v>#N/A</v>
      </c>
      <c r="BF155" s="97" t="e">
        <f ca="true">+IF(AND(ISNUMBER(OFFSET('Hygiene Data'!$F$5,0,10*ROW('Hygiene Data'!F149))),'Data Summary'!DU155="Yes"),OFFSET('Hygiene Data'!$F$5,0,10*ROW('Hygiene Data'!F149)),NA())</f>
        <v>#N/A</v>
      </c>
      <c r="BG155" s="97" t="e">
        <f ca="true">+IF(AND(ISNUMBER(OFFSET('Hygiene Data'!$F$7,0,10*ROW('Hygiene Data'!F149))),'Data Summary'!DV155="Yes"),OFFSET('Hygiene Data'!$F$7,0,10*ROW('Hygiene Data'!F149)),NA())</f>
        <v>#N/A</v>
      </c>
      <c r="BH155" s="97" t="e">
        <f ca="true">+IF(AND(ISNUMBER(OFFSET('Hygiene Data'!$F$9,0,10*ROW('Hygiene Data'!F149))),'Data Summary'!DW155="Yes"),OFFSET('Hygiene Data'!$F$9,0,10*ROW('Hygiene Data'!F149)),NA())</f>
        <v>#N/A</v>
      </c>
      <c r="BI155" s="97" t="e">
        <f ca="true">+IF(AND(ISNUMBER(OFFSET('Hygiene Data'!$G$5,0,10*ROW('Hygiene Data'!G149))),'Data Summary'!DX155="Yes"),OFFSET('Hygiene Data'!$G$5,0,10*ROW('Hygiene Data'!G149)),NA())</f>
        <v>#N/A</v>
      </c>
      <c r="BJ155" s="97" t="e">
        <f ca="true">+IF(AND(ISNUMBER(OFFSET('Hygiene Data'!$G$7,0,10*ROW('Hygiene Data'!G149))),'Data Summary'!DY155="Yes"),OFFSET('Hygiene Data'!$G$7,0,10*ROW('Hygiene Data'!G149)),NA())</f>
        <v>#N/A</v>
      </c>
      <c r="BK155" s="97" t="e">
        <f ca="true">+IF(AND(ISNUMBER(OFFSET('Hygiene Data'!$G$9,0,10*ROW('Hygiene Data'!G149))),'Data Summary'!DZ155="Yes"),OFFSET('Hygiene Data'!$G$9,0,10*ROW('Hygiene Data'!G149)),NA())</f>
        <v>#N/A</v>
      </c>
      <c r="BL155" s="97" t="e">
        <f ca="true">+IF(AND(ISNUMBER(OFFSET('Hygiene Data'!$H$5,0,10*ROW('Hygiene Data'!H149))),'Data Summary'!EA155="Yes"),OFFSET('Hygiene Data'!$H$5,0,10*ROW('Hygiene Data'!H149)),NA())</f>
        <v>#N/A</v>
      </c>
      <c r="BM155" s="97" t="e">
        <f ca="true">+IF(AND(ISNUMBER(OFFSET('Hygiene Data'!$H$7,0,10*ROW('Hygiene Data'!H149))),'Data Summary'!EB155="Yes"),OFFSET('Hygiene Data'!$H$7,0,10*ROW('Hygiene Data'!H149)),NA())</f>
        <v>#N/A</v>
      </c>
      <c r="BN155" s="97" t="e">
        <f ca="true">+IF(AND(ISNUMBER(OFFSET('Hygiene Data'!$H$9,0,10*ROW('Hygiene Data'!H149))),'Data Summary'!EC155="Yes"),OFFSET('Hygiene Data'!$H$9,0,10*ROW('Hygiene Data'!H149)),NA())</f>
        <v>#N/A</v>
      </c>
      <c r="BO155" s="97" t="e">
        <f ca="true">+IF(AND(ISNUMBER(OFFSET('Hygiene Data'!$I$5,0,10*ROW('Hygiene Data'!I149))),'Data Summary'!ED155="Yes"),OFFSET('Hygiene Data'!$I$5,0,10*ROW('Hygiene Data'!I149)),NA())</f>
        <v>#N/A</v>
      </c>
      <c r="BP155" s="97" t="e">
        <f ca="true">+IF(AND(ISNUMBER(OFFSET('Hygiene Data'!$I$7,0,10*ROW('Hygiene Data'!I149))),'Data Summary'!EE155="Yes"),OFFSET('Hygiene Data'!$I$7,0,10*ROW('Hygiene Data'!I149)),NA())</f>
        <v>#N/A</v>
      </c>
      <c r="BQ155" s="97"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6" t="str">
        <f ca="true">+IF(ISTEXT('Data Summary'!B156),'Data Summary'!B156,"")</f>
        <v/>
      </c>
      <c r="C156" s="330" t="e">
        <f ca="true">+VALUE('Data Summary'!C156)</f>
        <v>#VALUE!</v>
      </c>
      <c r="D156" s="95" t="e">
        <f ca="true">+IF(AND(ISNUMBER(OFFSET('Water Data'!$D$4,0,10*ROW('Water Data'!D150))),'Data Summary'!BS156="Yes"),100-OFFSET('Water Data'!$D$4,0,10*ROW('Water Data'!D150)),NA())</f>
        <v>#N/A</v>
      </c>
      <c r="E156" s="95" t="e">
        <f ca="true">+IF(AND(ISNUMBER(OFFSET('Water Data'!$D$6,0,10*ROW('Water Data'!D150))),'Data Summary'!BT156="Yes"),OFFSET('Water Data'!$D$6,0,10*ROW('Water Data'!D150)),NA())</f>
        <v>#N/A</v>
      </c>
      <c r="F156" s="95" t="e">
        <f ca="true">+IF(AND(ISNUMBER(OFFSET('Water Data'!$D$9,0,10*ROW('Water Data'!D150))),'Data Summary'!BU156="Yes"),OFFSET('Water Data'!$D$9,0,10*ROW('Water Data'!D150)),NA())</f>
        <v>#N/A</v>
      </c>
      <c r="G156" s="95" t="e">
        <f ca="true">+IF(AND(ISNUMBER(OFFSET('Water Data'!$E$4,0,10*ROW('Water Data'!E150))),'Data Summary'!BV156="Yes"),100-OFFSET('Water Data'!$E$4,0,10*ROW('Water Data'!E150)),NA())</f>
        <v>#N/A</v>
      </c>
      <c r="H156" s="95" t="e">
        <f ca="true">+IF(AND(ISNUMBER(OFFSET('Water Data'!$E$6,0,10*ROW('Water Data'!E150))),'Data Summary'!BW156="Yes"),OFFSET('Water Data'!$E$6,0,10*ROW('Water Data'!E150)),NA())</f>
        <v>#N/A</v>
      </c>
      <c r="I156" s="95" t="e">
        <f ca="true">+IF(AND(ISNUMBER(OFFSET('Water Data'!$E$9,0,10*ROW('Water Data'!E150))),'Data Summary'!BX156="Yes"),OFFSET('Water Data'!$E$9,0,10*ROW('Water Data'!E150)),NA())</f>
        <v>#N/A</v>
      </c>
      <c r="J156" s="95" t="e">
        <f ca="true">+IF(AND(ISNUMBER(OFFSET('Water Data'!$F$4,0,10*ROW('Water Data'!F150))),'Data Summary'!BY156="Yes"),100-OFFSET('Water Data'!$F$4,0,10*ROW('Water Data'!F150)),NA())</f>
        <v>#N/A</v>
      </c>
      <c r="K156" s="95" t="e">
        <f ca="true">+IF(AND(ISNUMBER(OFFSET('Water Data'!$F$6,0,10*ROW('Water Data'!F150))),'Data Summary'!BZ156="Yes"),OFFSET('Water Data'!$F$6,0,10*ROW('Water Data'!F150)),NA())</f>
        <v>#N/A</v>
      </c>
      <c r="L156" s="95" t="e">
        <f ca="true">+IF(AND(ISNUMBER(OFFSET('Water Data'!$F$9,0,10*ROW('Water Data'!F150))),'Data Summary'!CA156="Yes"),OFFSET('Water Data'!$F$9,0,10*ROW('Water Data'!F150)),NA())</f>
        <v>#N/A</v>
      </c>
      <c r="M156" s="95" t="e">
        <f ca="true">+IF(AND(ISNUMBER(OFFSET('Water Data'!$G$4,0,10*ROW('Water Data'!G150))),'Data Summary'!CB156="Yes"),100-OFFSET('Water Data'!$G$4,0,10*ROW('Water Data'!G150)),NA())</f>
        <v>#N/A</v>
      </c>
      <c r="N156" s="95" t="e">
        <f ca="true">+IF(AND(ISNUMBER(OFFSET('Water Data'!$G$6,0,10*ROW('Water Data'!G150))),'Data Summary'!CC156="Yes"),OFFSET('Water Data'!$G$6,0,10*ROW('Water Data'!G150)),NA())</f>
        <v>#N/A</v>
      </c>
      <c r="O156" s="95" t="e">
        <f ca="true">+IF(AND(ISNUMBER(OFFSET('Water Data'!$G$9,0,10*ROW('Water Data'!G150))),'Data Summary'!CD156="Yes"),OFFSET('Water Data'!$G$9,0,10*ROW('Water Data'!G150)),NA())</f>
        <v>#N/A</v>
      </c>
      <c r="P156" s="95" t="e">
        <f ca="true">+IF(AND(ISNUMBER(OFFSET('Water Data'!$H$4,0,10*ROW('Water Data'!H150))),'Data Summary'!CE156="Yes"),100-OFFSET('Water Data'!$H$4,0,10*ROW('Water Data'!H150)),NA())</f>
        <v>#N/A</v>
      </c>
      <c r="Q156" s="95" t="e">
        <f ca="true">+IF(AND(ISNUMBER(OFFSET('Water Data'!$H$6,0,10*ROW('Water Data'!H150))),'Data Summary'!CF156="Yes"),OFFSET('Water Data'!$H$6,0,10*ROW('Water Data'!H150)),NA())</f>
        <v>#N/A</v>
      </c>
      <c r="R156" s="95" t="e">
        <f ca="true">+IF(AND(ISNUMBER(OFFSET('Water Data'!$H$9,0,10*ROW('Water Data'!H150))),'Data Summary'!CG156="Yes"),OFFSET('Water Data'!$H$9,0,10*ROW('Water Data'!H150)),NA())</f>
        <v>#N/A</v>
      </c>
      <c r="S156" s="95" t="e">
        <f ca="true">+IF(AND(ISNUMBER(OFFSET('Water Data'!$I$4,0,10*ROW('Water Data'!I150))),'Data Summary'!CH156="Yes"),100-OFFSET('Water Data'!$I$4,0,10*ROW('Water Data'!I150)),NA())</f>
        <v>#N/A</v>
      </c>
      <c r="T156" s="95" t="e">
        <f ca="true">+IF(AND(ISNUMBER(OFFSET('Water Data'!$I$6,0,10*ROW('Water Data'!I150))),'Data Summary'!CI156="Yes"),OFFSET('Water Data'!$I$6,0,10*ROW('Water Data'!I150)),NA())</f>
        <v>#N/A</v>
      </c>
      <c r="U156" s="95" t="e">
        <f ca="true">+IF(AND(ISNUMBER(OFFSET('Water Data'!$I$9,0,10*ROW('Water Data'!I150))),'Data Summary'!CJ156="Yes"),OFFSET('Water Data'!$I$9,0,10*ROW('Water Data'!I150)),NA())</f>
        <v>#N/A</v>
      </c>
      <c r="V156" s="96" t="e">
        <f ca="true">+IF(AND(ISNUMBER(OFFSET('Sanitation Data'!$D$4,0,10*ROW('Sanitation Data'!D150))),'Data Summary'!CK156="Yes"),100-OFFSET('Sanitation Data'!$D$4,0,10*ROW('Sanitation Data'!D150)),NA())</f>
        <v>#N/A</v>
      </c>
      <c r="W156" s="96" t="e">
        <f ca="true">+IF(AND(ISNUMBER(OFFSET('Sanitation Data'!$D$6,0,10*ROW('Sanitation Data'!D150))),'Data Summary'!CL156="Yes"),OFFSET('Sanitation Data'!$D$6,0,10*ROW('Sanitation Data'!D150)),NA())</f>
        <v>#N/A</v>
      </c>
      <c r="X156" s="96" t="e">
        <f ca="true">+IF(AND(ISNUMBER(OFFSET('Sanitation Data'!$D$10,0,10*ROW('Sanitation Data'!D150))),'Data Summary'!CM156="Yes"),OFFSET('Sanitation Data'!$D$10,0,10*ROW('Sanitation Data'!D150)),NA())</f>
        <v>#N/A</v>
      </c>
      <c r="Y156" s="96" t="e">
        <f ca="true">+IF(AND(ISNUMBER(OFFSET('Sanitation Data'!$D$11,0,10*ROW('Sanitation Data'!D150))),'Data Summary'!CN156="Yes"),OFFSET('Sanitation Data'!$D$11,0,10*ROW('Sanitation Data'!D150)),NA())</f>
        <v>#N/A</v>
      </c>
      <c r="Z156" s="96" t="e">
        <f ca="true">+IF(AND(ISNUMBER(OFFSET('Sanitation Data'!$D$12,0,10*ROW('Sanitation Data'!D150))),'Data Summary'!CO156="Yes"),OFFSET('Sanitation Data'!$D$12,0,10*ROW('Sanitation Data'!D150)),NA())</f>
        <v>#N/A</v>
      </c>
      <c r="AA156" s="96" t="e">
        <f ca="true">+IF(AND(ISNUMBER(OFFSET('Sanitation Data'!$E$4,0,10*ROW('Sanitation Data'!E150))),'Data Summary'!CP156="Yes"),100-OFFSET('Sanitation Data'!$E$4,0,10*ROW('Sanitation Data'!E150)),NA())</f>
        <v>#N/A</v>
      </c>
      <c r="AB156" s="96" t="e">
        <f ca="true">+IF(AND(ISNUMBER(OFFSET('Sanitation Data'!$E$6,0,10*ROW('Sanitation Data'!E150))),'Data Summary'!CQ156="Yes"),OFFSET('Sanitation Data'!$E$6,0,10*ROW('Sanitation Data'!E150)),NA())</f>
        <v>#N/A</v>
      </c>
      <c r="AC156" s="96" t="e">
        <f ca="true">+IF(AND(ISNUMBER(OFFSET('Sanitation Data'!$E$10,0,10*ROW('Sanitation Data'!E150))),'Data Summary'!CR156="Yes"),OFFSET('Sanitation Data'!$E$10,0,10*ROW('Sanitation Data'!E150)),NA())</f>
        <v>#N/A</v>
      </c>
      <c r="AD156" s="96" t="e">
        <f ca="true">+IF(AND(ISNUMBER(OFFSET('Sanitation Data'!$E$11,0,10*ROW('Sanitation Data'!E150))),'Data Summary'!CS156="Yes"),OFFSET('Sanitation Data'!$E$11,0,10*ROW('Sanitation Data'!E150)),NA())</f>
        <v>#N/A</v>
      </c>
      <c r="AE156" s="96" t="e">
        <f ca="true">+IF(AND(ISNUMBER(OFFSET('Sanitation Data'!$E$12,0,10*ROW('Sanitation Data'!E150))),'Data Summary'!CT156="Yes"),OFFSET('Sanitation Data'!$E$12,0,10*ROW('Sanitation Data'!E150)),NA())</f>
        <v>#N/A</v>
      </c>
      <c r="AF156" s="96" t="e">
        <f ca="true">+IF(AND(ISNUMBER(OFFSET('Sanitation Data'!$F$4,0,10*ROW('Sanitation Data'!F150))),'Data Summary'!CU156="Yes"),100-OFFSET('Sanitation Data'!$F$4,0,10*ROW('Sanitation Data'!F150)),NA())</f>
        <v>#N/A</v>
      </c>
      <c r="AG156" s="96" t="e">
        <f ca="true">+IF(AND(ISNUMBER(OFFSET('Sanitation Data'!$F$6,0,10*ROW('Sanitation Data'!F150))),'Data Summary'!CV156="Yes"),OFFSET('Sanitation Data'!$F$6,0,10*ROW('Sanitation Data'!F150)),NA())</f>
        <v>#N/A</v>
      </c>
      <c r="AH156" s="96" t="e">
        <f ca="true">+IF(AND(ISNUMBER(OFFSET('Sanitation Data'!$F$10,0,10*ROW('Sanitation Data'!F150))),'Data Summary'!CW156="Yes"),OFFSET('Sanitation Data'!$F$10,0,10*ROW('Sanitation Data'!F150)),NA())</f>
        <v>#N/A</v>
      </c>
      <c r="AI156" s="96" t="e">
        <f ca="true">+IF(AND(ISNUMBER(OFFSET('Sanitation Data'!$F$11,0,10*ROW('Sanitation Data'!F150))),'Data Summary'!CX156="Yes"),OFFSET('Sanitation Data'!$F$11,0,10*ROW('Sanitation Data'!F150)),NA())</f>
        <v>#N/A</v>
      </c>
      <c r="AJ156" s="96" t="e">
        <f ca="true">+IF(AND(ISNUMBER(OFFSET('Sanitation Data'!$F$12,0,10*ROW('Sanitation Data'!F150))),'Data Summary'!CY156="Yes"),OFFSET('Sanitation Data'!$F$12,0,10*ROW('Sanitation Data'!F150)),NA())</f>
        <v>#N/A</v>
      </c>
      <c r="AK156" s="96" t="e">
        <f ca="true">+IF(AND(ISNUMBER(OFFSET('Sanitation Data'!$G$4,0,10*ROW('Sanitation Data'!G150))),'Data Summary'!CZ156="Yes"),100-OFFSET('Sanitation Data'!$G$4,0,10*ROW('Sanitation Data'!G150)),NA())</f>
        <v>#N/A</v>
      </c>
      <c r="AL156" s="96" t="e">
        <f ca="true">+IF(AND(ISNUMBER(OFFSET('Sanitation Data'!$G$6,0,10*ROW('Sanitation Data'!G150))),'Data Summary'!DA156="Yes"),OFFSET('Sanitation Data'!$G$6,0,10*ROW('Sanitation Data'!G150)),NA())</f>
        <v>#N/A</v>
      </c>
      <c r="AM156" s="96" t="e">
        <f ca="true">+IF(AND(ISNUMBER(OFFSET('Sanitation Data'!$G$10,0,10*ROW('Sanitation Data'!G150))),'Data Summary'!DB156="Yes"),OFFSET('Sanitation Data'!$G$10,0,10*ROW('Sanitation Data'!G150)),NA())</f>
        <v>#N/A</v>
      </c>
      <c r="AN156" s="96" t="e">
        <f ca="true">+IF(AND(ISNUMBER(OFFSET('Sanitation Data'!$G$11,0,10*ROW('Sanitation Data'!G150))),'Data Summary'!DC156="Yes"),OFFSET('Sanitation Data'!$G$11,0,10*ROW('Sanitation Data'!G150)),NA())</f>
        <v>#N/A</v>
      </c>
      <c r="AO156" s="96" t="e">
        <f ca="true">+IF(AND(ISNUMBER(OFFSET('Sanitation Data'!$G$12,0,10*ROW('Sanitation Data'!G150))),'Data Summary'!DD156="Yes"),OFFSET('Sanitation Data'!$G$12,0,10*ROW('Sanitation Data'!G150)),NA())</f>
        <v>#N/A</v>
      </c>
      <c r="AP156" s="96" t="e">
        <f ca="true">+IF(AND(ISNUMBER(OFFSET('Sanitation Data'!$H$4,0,10*ROW('Sanitation Data'!H150))),'Data Summary'!DE156="Yes"),100-OFFSET('Sanitation Data'!$H$4,0,10*ROW('Sanitation Data'!H150)),NA())</f>
        <v>#N/A</v>
      </c>
      <c r="AQ156" s="96" t="e">
        <f ca="true">+IF(AND(ISNUMBER(OFFSET('Sanitation Data'!$H$6,0,10*ROW('Sanitation Data'!H150))),'Data Summary'!DF156="Yes"),OFFSET('Sanitation Data'!$H$6,0,10*ROW('Sanitation Data'!H150)),NA())</f>
        <v>#N/A</v>
      </c>
      <c r="AR156" s="96" t="e">
        <f ca="true">+IF(AND(ISNUMBER(OFFSET('Sanitation Data'!$H$10,0,10*ROW('Sanitation Data'!H150))),'Data Summary'!DG156="Yes"),OFFSET('Sanitation Data'!$H$10,0,10*ROW('Sanitation Data'!H150)),NA())</f>
        <v>#N/A</v>
      </c>
      <c r="AS156" s="96" t="e">
        <f ca="true">+IF(AND(ISNUMBER(OFFSET('Sanitation Data'!$H$11,0,10*ROW('Sanitation Data'!H150))),'Data Summary'!DH156="Yes"),OFFSET('Sanitation Data'!$H$11,0,10*ROW('Sanitation Data'!H150)),NA())</f>
        <v>#N/A</v>
      </c>
      <c r="AT156" s="96" t="e">
        <f ca="true">+IF(AND(ISNUMBER(OFFSET('Sanitation Data'!$H$12,0,10*ROW('Sanitation Data'!H150))),'Data Summary'!DI156="Yes"),OFFSET('Sanitation Data'!$H$12,0,10*ROW('Sanitation Data'!H150)),NA())</f>
        <v>#N/A</v>
      </c>
      <c r="AU156" s="96" t="e">
        <f ca="true">+IF(AND(ISNUMBER(OFFSET('Sanitation Data'!$I$4,0,10*ROW('Sanitation Data'!I150))),'Data Summary'!DJ156="Yes"),100-OFFSET('Sanitation Data'!$I$4,0,10*ROW('Sanitation Data'!I150)),NA())</f>
        <v>#N/A</v>
      </c>
      <c r="AV156" s="96" t="e">
        <f ca="true">+IF(AND(ISNUMBER(OFFSET('Sanitation Data'!$I$6,0,10*ROW('Sanitation Data'!I150))),'Data Summary'!DK156="Yes"),OFFSET('Sanitation Data'!$I$6,0,10*ROW('Sanitation Data'!I150)),NA())</f>
        <v>#N/A</v>
      </c>
      <c r="AW156" s="96" t="e">
        <f ca="true">+IF(AND(ISNUMBER(OFFSET('Sanitation Data'!$I$10,0,10*ROW('Sanitation Data'!I150))),'Data Summary'!DL156="Yes"),OFFSET('Sanitation Data'!$I$10,0,10*ROW('Sanitation Data'!I150)),NA())</f>
        <v>#N/A</v>
      </c>
      <c r="AX156" s="96" t="e">
        <f ca="true">+IF(AND(ISNUMBER(OFFSET('Sanitation Data'!$I$11,0,10*ROW('Sanitation Data'!I150))),'Data Summary'!DM156="Yes"),OFFSET('Sanitation Data'!$I$11,0,10*ROW('Sanitation Data'!I150)),NA())</f>
        <v>#N/A</v>
      </c>
      <c r="AY156" s="96" t="e">
        <f ca="true">+IF(AND(ISNUMBER(OFFSET('Sanitation Data'!$I$12,0,10*ROW('Sanitation Data'!I150))),'Data Summary'!DN156="Yes"),OFFSET('Sanitation Data'!$I$12,0,10*ROW('Sanitation Data'!I150)),NA())</f>
        <v>#N/A</v>
      </c>
      <c r="AZ156" s="97" t="e">
        <f ca="true">+IF(AND(ISNUMBER(OFFSET('Hygiene Data'!$D$5,0,10*ROW('Hygiene Data'!D150))),'Data Summary'!DO156="Yes"),OFFSET('Hygiene Data'!$D$5,0,10*ROW('Hygiene Data'!D150)),NA())</f>
        <v>#N/A</v>
      </c>
      <c r="BA156" s="97" t="e">
        <f ca="true">+IF(AND(ISNUMBER(OFFSET('Hygiene Data'!$D$7,0,10*ROW('Hygiene Data'!D150))),'Data Summary'!DP156="Yes"),OFFSET('Hygiene Data'!$D$7,0,10*ROW('Hygiene Data'!D150)),NA())</f>
        <v>#N/A</v>
      </c>
      <c r="BB156" s="97" t="e">
        <f ca="true">+IF(AND(ISNUMBER(OFFSET('Hygiene Data'!$D$9,0,10*ROW('Hygiene Data'!D150))),'Data Summary'!DQ156="Yes"),OFFSET('Hygiene Data'!$D$9,0,10*ROW('Hygiene Data'!D150)),NA())</f>
        <v>#N/A</v>
      </c>
      <c r="BC156" s="97" t="e">
        <f ca="true">+IF(AND(ISNUMBER(OFFSET('Hygiene Data'!$E$5,0,10*ROW('Hygiene Data'!E150))),'Data Summary'!DR156="Yes"),OFFSET('Hygiene Data'!$E$5,0,10*ROW('Hygiene Data'!E150)),NA())</f>
        <v>#N/A</v>
      </c>
      <c r="BD156" s="97" t="e">
        <f ca="true">+IF(AND(ISNUMBER(OFFSET('Hygiene Data'!$E$7,0,10*ROW('Hygiene Data'!E150))),'Data Summary'!DS156="Yes"),OFFSET('Hygiene Data'!$E$7,0,10*ROW('Hygiene Data'!E150)),NA())</f>
        <v>#N/A</v>
      </c>
      <c r="BE156" s="97" t="e">
        <f ca="true">+IF(AND(ISNUMBER(OFFSET('Hygiene Data'!$E$9,0,10*ROW('Hygiene Data'!E150))),'Data Summary'!DT156="Yes"),OFFSET('Hygiene Data'!$E$9,0,10*ROW('Hygiene Data'!E150)),NA())</f>
        <v>#N/A</v>
      </c>
      <c r="BF156" s="97" t="e">
        <f ca="true">+IF(AND(ISNUMBER(OFFSET('Hygiene Data'!$F$5,0,10*ROW('Hygiene Data'!F150))),'Data Summary'!DU156="Yes"),OFFSET('Hygiene Data'!$F$5,0,10*ROW('Hygiene Data'!F150)),NA())</f>
        <v>#N/A</v>
      </c>
      <c r="BG156" s="97" t="e">
        <f ca="true">+IF(AND(ISNUMBER(OFFSET('Hygiene Data'!$F$7,0,10*ROW('Hygiene Data'!F150))),'Data Summary'!DV156="Yes"),OFFSET('Hygiene Data'!$F$7,0,10*ROW('Hygiene Data'!F150)),NA())</f>
        <v>#N/A</v>
      </c>
      <c r="BH156" s="97" t="e">
        <f ca="true">+IF(AND(ISNUMBER(OFFSET('Hygiene Data'!$F$9,0,10*ROW('Hygiene Data'!F150))),'Data Summary'!DW156="Yes"),OFFSET('Hygiene Data'!$F$9,0,10*ROW('Hygiene Data'!F150)),NA())</f>
        <v>#N/A</v>
      </c>
      <c r="BI156" s="97" t="e">
        <f ca="true">+IF(AND(ISNUMBER(OFFSET('Hygiene Data'!$G$5,0,10*ROW('Hygiene Data'!G150))),'Data Summary'!DX156="Yes"),OFFSET('Hygiene Data'!$G$5,0,10*ROW('Hygiene Data'!G150)),NA())</f>
        <v>#N/A</v>
      </c>
      <c r="BJ156" s="97" t="e">
        <f ca="true">+IF(AND(ISNUMBER(OFFSET('Hygiene Data'!$G$7,0,10*ROW('Hygiene Data'!G150))),'Data Summary'!DY156="Yes"),OFFSET('Hygiene Data'!$G$7,0,10*ROW('Hygiene Data'!G150)),NA())</f>
        <v>#N/A</v>
      </c>
      <c r="BK156" s="97" t="e">
        <f ca="true">+IF(AND(ISNUMBER(OFFSET('Hygiene Data'!$G$9,0,10*ROW('Hygiene Data'!G150))),'Data Summary'!DZ156="Yes"),OFFSET('Hygiene Data'!$G$9,0,10*ROW('Hygiene Data'!G150)),NA())</f>
        <v>#N/A</v>
      </c>
      <c r="BL156" s="97" t="e">
        <f ca="true">+IF(AND(ISNUMBER(OFFSET('Hygiene Data'!$H$5,0,10*ROW('Hygiene Data'!H150))),'Data Summary'!EA156="Yes"),OFFSET('Hygiene Data'!$H$5,0,10*ROW('Hygiene Data'!H150)),NA())</f>
        <v>#N/A</v>
      </c>
      <c r="BM156" s="97" t="e">
        <f ca="true">+IF(AND(ISNUMBER(OFFSET('Hygiene Data'!$H$7,0,10*ROW('Hygiene Data'!H150))),'Data Summary'!EB156="Yes"),OFFSET('Hygiene Data'!$H$7,0,10*ROW('Hygiene Data'!H150)),NA())</f>
        <v>#N/A</v>
      </c>
      <c r="BN156" s="97" t="e">
        <f ca="true">+IF(AND(ISNUMBER(OFFSET('Hygiene Data'!$H$9,0,10*ROW('Hygiene Data'!H150))),'Data Summary'!EC156="Yes"),OFFSET('Hygiene Data'!$H$9,0,10*ROW('Hygiene Data'!H150)),NA())</f>
        <v>#N/A</v>
      </c>
      <c r="BO156" s="97" t="e">
        <f ca="true">+IF(AND(ISNUMBER(OFFSET('Hygiene Data'!$I$5,0,10*ROW('Hygiene Data'!I150))),'Data Summary'!ED156="Yes"),OFFSET('Hygiene Data'!$I$5,0,10*ROW('Hygiene Data'!I150)),NA())</f>
        <v>#N/A</v>
      </c>
      <c r="BP156" s="97" t="e">
        <f ca="true">+IF(AND(ISNUMBER(OFFSET('Hygiene Data'!$I$7,0,10*ROW('Hygiene Data'!I150))),'Data Summary'!EE156="Yes"),OFFSET('Hygiene Data'!$I$7,0,10*ROW('Hygiene Data'!I150)),NA())</f>
        <v>#N/A</v>
      </c>
      <c r="BQ156" s="97"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6" t="str">
        <f ca="true">+IF(ISTEXT('Data Summary'!B157),'Data Summary'!B157,"")</f>
        <v/>
      </c>
      <c r="C157" s="330" t="e">
        <f ca="true">+VALUE('Data Summary'!C157)</f>
        <v>#VALUE!</v>
      </c>
      <c r="D157" s="95" t="e">
        <f ca="true">+IF(AND(ISNUMBER(OFFSET('Water Data'!$D$4,0,10*ROW('Water Data'!D151))),'Data Summary'!BS157="Yes"),100-OFFSET('Water Data'!$D$4,0,10*ROW('Water Data'!D151)),NA())</f>
        <v>#N/A</v>
      </c>
      <c r="E157" s="95" t="e">
        <f ca="true">+IF(AND(ISNUMBER(OFFSET('Water Data'!$D$6,0,10*ROW('Water Data'!D151))),'Data Summary'!BT157="Yes"),OFFSET('Water Data'!$D$6,0,10*ROW('Water Data'!D151)),NA())</f>
        <v>#N/A</v>
      </c>
      <c r="F157" s="95" t="e">
        <f ca="true">+IF(AND(ISNUMBER(OFFSET('Water Data'!$D$9,0,10*ROW('Water Data'!D151))),'Data Summary'!BU157="Yes"),OFFSET('Water Data'!$D$9,0,10*ROW('Water Data'!D151)),NA())</f>
        <v>#N/A</v>
      </c>
      <c r="G157" s="95" t="e">
        <f ca="true">+IF(AND(ISNUMBER(OFFSET('Water Data'!$E$4,0,10*ROW('Water Data'!E151))),'Data Summary'!BV157="Yes"),100-OFFSET('Water Data'!$E$4,0,10*ROW('Water Data'!E151)),NA())</f>
        <v>#N/A</v>
      </c>
      <c r="H157" s="95" t="e">
        <f ca="true">+IF(AND(ISNUMBER(OFFSET('Water Data'!$E$6,0,10*ROW('Water Data'!E151))),'Data Summary'!BW157="Yes"),OFFSET('Water Data'!$E$6,0,10*ROW('Water Data'!E151)),NA())</f>
        <v>#N/A</v>
      </c>
      <c r="I157" s="95" t="e">
        <f ca="true">+IF(AND(ISNUMBER(OFFSET('Water Data'!$E$9,0,10*ROW('Water Data'!E151))),'Data Summary'!BX157="Yes"),OFFSET('Water Data'!$E$9,0,10*ROW('Water Data'!E151)),NA())</f>
        <v>#N/A</v>
      </c>
      <c r="J157" s="95" t="e">
        <f ca="true">+IF(AND(ISNUMBER(OFFSET('Water Data'!$F$4,0,10*ROW('Water Data'!F151))),'Data Summary'!BY157="Yes"),100-OFFSET('Water Data'!$F$4,0,10*ROW('Water Data'!F151)),NA())</f>
        <v>#N/A</v>
      </c>
      <c r="K157" s="95" t="e">
        <f ca="true">+IF(AND(ISNUMBER(OFFSET('Water Data'!$F$6,0,10*ROW('Water Data'!F151))),'Data Summary'!BZ157="Yes"),OFFSET('Water Data'!$F$6,0,10*ROW('Water Data'!F151)),NA())</f>
        <v>#N/A</v>
      </c>
      <c r="L157" s="95" t="e">
        <f ca="true">+IF(AND(ISNUMBER(OFFSET('Water Data'!$F$9,0,10*ROW('Water Data'!F151))),'Data Summary'!CA157="Yes"),OFFSET('Water Data'!$F$9,0,10*ROW('Water Data'!F151)),NA())</f>
        <v>#N/A</v>
      </c>
      <c r="M157" s="95" t="e">
        <f ca="true">+IF(AND(ISNUMBER(OFFSET('Water Data'!$G$4,0,10*ROW('Water Data'!G151))),'Data Summary'!CB157="Yes"),100-OFFSET('Water Data'!$G$4,0,10*ROW('Water Data'!G151)),NA())</f>
        <v>#N/A</v>
      </c>
      <c r="N157" s="95" t="e">
        <f ca="true">+IF(AND(ISNUMBER(OFFSET('Water Data'!$G$6,0,10*ROW('Water Data'!G151))),'Data Summary'!CC157="Yes"),OFFSET('Water Data'!$G$6,0,10*ROW('Water Data'!G151)),NA())</f>
        <v>#N/A</v>
      </c>
      <c r="O157" s="95" t="e">
        <f ca="true">+IF(AND(ISNUMBER(OFFSET('Water Data'!$G$9,0,10*ROW('Water Data'!G151))),'Data Summary'!CD157="Yes"),OFFSET('Water Data'!$G$9,0,10*ROW('Water Data'!G151)),NA())</f>
        <v>#N/A</v>
      </c>
      <c r="P157" s="95" t="e">
        <f ca="true">+IF(AND(ISNUMBER(OFFSET('Water Data'!$H$4,0,10*ROW('Water Data'!H151))),'Data Summary'!CE157="Yes"),100-OFFSET('Water Data'!$H$4,0,10*ROW('Water Data'!H151)),NA())</f>
        <v>#N/A</v>
      </c>
      <c r="Q157" s="95" t="e">
        <f ca="true">+IF(AND(ISNUMBER(OFFSET('Water Data'!$H$6,0,10*ROW('Water Data'!H151))),'Data Summary'!CF157="Yes"),OFFSET('Water Data'!$H$6,0,10*ROW('Water Data'!H151)),NA())</f>
        <v>#N/A</v>
      </c>
      <c r="R157" s="95" t="e">
        <f ca="true">+IF(AND(ISNUMBER(OFFSET('Water Data'!$H$9,0,10*ROW('Water Data'!H151))),'Data Summary'!CG157="Yes"),OFFSET('Water Data'!$H$9,0,10*ROW('Water Data'!H151)),NA())</f>
        <v>#N/A</v>
      </c>
      <c r="S157" s="95" t="e">
        <f ca="true">+IF(AND(ISNUMBER(OFFSET('Water Data'!$I$4,0,10*ROW('Water Data'!I151))),'Data Summary'!CH157="Yes"),100-OFFSET('Water Data'!$I$4,0,10*ROW('Water Data'!I151)),NA())</f>
        <v>#N/A</v>
      </c>
      <c r="T157" s="95" t="e">
        <f ca="true">+IF(AND(ISNUMBER(OFFSET('Water Data'!$I$6,0,10*ROW('Water Data'!I151))),'Data Summary'!CI157="Yes"),OFFSET('Water Data'!$I$6,0,10*ROW('Water Data'!I151)),NA())</f>
        <v>#N/A</v>
      </c>
      <c r="U157" s="95" t="e">
        <f ca="true">+IF(AND(ISNUMBER(OFFSET('Water Data'!$I$9,0,10*ROW('Water Data'!I151))),'Data Summary'!CJ157="Yes"),OFFSET('Water Data'!$I$9,0,10*ROW('Water Data'!I151)),NA())</f>
        <v>#N/A</v>
      </c>
      <c r="V157" s="96" t="e">
        <f ca="true">+IF(AND(ISNUMBER(OFFSET('Sanitation Data'!$D$4,0,10*ROW('Sanitation Data'!D151))),'Data Summary'!CK157="Yes"),100-OFFSET('Sanitation Data'!$D$4,0,10*ROW('Sanitation Data'!D151)),NA())</f>
        <v>#N/A</v>
      </c>
      <c r="W157" s="96" t="e">
        <f ca="true">+IF(AND(ISNUMBER(OFFSET('Sanitation Data'!$D$6,0,10*ROW('Sanitation Data'!D151))),'Data Summary'!CL157="Yes"),OFFSET('Sanitation Data'!$D$6,0,10*ROW('Sanitation Data'!D151)),NA())</f>
        <v>#N/A</v>
      </c>
      <c r="X157" s="96" t="e">
        <f ca="true">+IF(AND(ISNUMBER(OFFSET('Sanitation Data'!$D$10,0,10*ROW('Sanitation Data'!D151))),'Data Summary'!CM157="Yes"),OFFSET('Sanitation Data'!$D$10,0,10*ROW('Sanitation Data'!D151)),NA())</f>
        <v>#N/A</v>
      </c>
      <c r="Y157" s="96" t="e">
        <f ca="true">+IF(AND(ISNUMBER(OFFSET('Sanitation Data'!$D$11,0,10*ROW('Sanitation Data'!D151))),'Data Summary'!CN157="Yes"),OFFSET('Sanitation Data'!$D$11,0,10*ROW('Sanitation Data'!D151)),NA())</f>
        <v>#N/A</v>
      </c>
      <c r="Z157" s="96" t="e">
        <f ca="true">+IF(AND(ISNUMBER(OFFSET('Sanitation Data'!$D$12,0,10*ROW('Sanitation Data'!D151))),'Data Summary'!CO157="Yes"),OFFSET('Sanitation Data'!$D$12,0,10*ROW('Sanitation Data'!D151)),NA())</f>
        <v>#N/A</v>
      </c>
      <c r="AA157" s="96" t="e">
        <f ca="true">+IF(AND(ISNUMBER(OFFSET('Sanitation Data'!$E$4,0,10*ROW('Sanitation Data'!E151))),'Data Summary'!CP157="Yes"),100-OFFSET('Sanitation Data'!$E$4,0,10*ROW('Sanitation Data'!E151)),NA())</f>
        <v>#N/A</v>
      </c>
      <c r="AB157" s="96" t="e">
        <f ca="true">+IF(AND(ISNUMBER(OFFSET('Sanitation Data'!$E$6,0,10*ROW('Sanitation Data'!E151))),'Data Summary'!CQ157="Yes"),OFFSET('Sanitation Data'!$E$6,0,10*ROW('Sanitation Data'!E151)),NA())</f>
        <v>#N/A</v>
      </c>
      <c r="AC157" s="96" t="e">
        <f ca="true">+IF(AND(ISNUMBER(OFFSET('Sanitation Data'!$E$10,0,10*ROW('Sanitation Data'!E151))),'Data Summary'!CR157="Yes"),OFFSET('Sanitation Data'!$E$10,0,10*ROW('Sanitation Data'!E151)),NA())</f>
        <v>#N/A</v>
      </c>
      <c r="AD157" s="96" t="e">
        <f ca="true">+IF(AND(ISNUMBER(OFFSET('Sanitation Data'!$E$11,0,10*ROW('Sanitation Data'!E151))),'Data Summary'!CS157="Yes"),OFFSET('Sanitation Data'!$E$11,0,10*ROW('Sanitation Data'!E151)),NA())</f>
        <v>#N/A</v>
      </c>
      <c r="AE157" s="96" t="e">
        <f ca="true">+IF(AND(ISNUMBER(OFFSET('Sanitation Data'!$E$12,0,10*ROW('Sanitation Data'!E151))),'Data Summary'!CT157="Yes"),OFFSET('Sanitation Data'!$E$12,0,10*ROW('Sanitation Data'!E151)),NA())</f>
        <v>#N/A</v>
      </c>
      <c r="AF157" s="96" t="e">
        <f ca="true">+IF(AND(ISNUMBER(OFFSET('Sanitation Data'!$F$4,0,10*ROW('Sanitation Data'!F151))),'Data Summary'!CU157="Yes"),100-OFFSET('Sanitation Data'!$F$4,0,10*ROW('Sanitation Data'!F151)),NA())</f>
        <v>#N/A</v>
      </c>
      <c r="AG157" s="96" t="e">
        <f ca="true">+IF(AND(ISNUMBER(OFFSET('Sanitation Data'!$F$6,0,10*ROW('Sanitation Data'!F151))),'Data Summary'!CV157="Yes"),OFFSET('Sanitation Data'!$F$6,0,10*ROW('Sanitation Data'!F151)),NA())</f>
        <v>#N/A</v>
      </c>
      <c r="AH157" s="96" t="e">
        <f ca="true">+IF(AND(ISNUMBER(OFFSET('Sanitation Data'!$F$10,0,10*ROW('Sanitation Data'!F151))),'Data Summary'!CW157="Yes"),OFFSET('Sanitation Data'!$F$10,0,10*ROW('Sanitation Data'!F151)),NA())</f>
        <v>#N/A</v>
      </c>
      <c r="AI157" s="96" t="e">
        <f ca="true">+IF(AND(ISNUMBER(OFFSET('Sanitation Data'!$F$11,0,10*ROW('Sanitation Data'!F151))),'Data Summary'!CX157="Yes"),OFFSET('Sanitation Data'!$F$11,0,10*ROW('Sanitation Data'!F151)),NA())</f>
        <v>#N/A</v>
      </c>
      <c r="AJ157" s="96" t="e">
        <f ca="true">+IF(AND(ISNUMBER(OFFSET('Sanitation Data'!$F$12,0,10*ROW('Sanitation Data'!F151))),'Data Summary'!CY157="Yes"),OFFSET('Sanitation Data'!$F$12,0,10*ROW('Sanitation Data'!F151)),NA())</f>
        <v>#N/A</v>
      </c>
      <c r="AK157" s="96" t="e">
        <f ca="true">+IF(AND(ISNUMBER(OFFSET('Sanitation Data'!$G$4,0,10*ROW('Sanitation Data'!G151))),'Data Summary'!CZ157="Yes"),100-OFFSET('Sanitation Data'!$G$4,0,10*ROW('Sanitation Data'!G151)),NA())</f>
        <v>#N/A</v>
      </c>
      <c r="AL157" s="96" t="e">
        <f ca="true">+IF(AND(ISNUMBER(OFFSET('Sanitation Data'!$G$6,0,10*ROW('Sanitation Data'!G151))),'Data Summary'!DA157="Yes"),OFFSET('Sanitation Data'!$G$6,0,10*ROW('Sanitation Data'!G151)),NA())</f>
        <v>#N/A</v>
      </c>
      <c r="AM157" s="96" t="e">
        <f ca="true">+IF(AND(ISNUMBER(OFFSET('Sanitation Data'!$G$10,0,10*ROW('Sanitation Data'!G151))),'Data Summary'!DB157="Yes"),OFFSET('Sanitation Data'!$G$10,0,10*ROW('Sanitation Data'!G151)),NA())</f>
        <v>#N/A</v>
      </c>
      <c r="AN157" s="96" t="e">
        <f ca="true">+IF(AND(ISNUMBER(OFFSET('Sanitation Data'!$G$11,0,10*ROW('Sanitation Data'!G151))),'Data Summary'!DC157="Yes"),OFFSET('Sanitation Data'!$G$11,0,10*ROW('Sanitation Data'!G151)),NA())</f>
        <v>#N/A</v>
      </c>
      <c r="AO157" s="96" t="e">
        <f ca="true">+IF(AND(ISNUMBER(OFFSET('Sanitation Data'!$G$12,0,10*ROW('Sanitation Data'!G151))),'Data Summary'!DD157="Yes"),OFFSET('Sanitation Data'!$G$12,0,10*ROW('Sanitation Data'!G151)),NA())</f>
        <v>#N/A</v>
      </c>
      <c r="AP157" s="96" t="e">
        <f ca="true">+IF(AND(ISNUMBER(OFFSET('Sanitation Data'!$H$4,0,10*ROW('Sanitation Data'!H151))),'Data Summary'!DE157="Yes"),100-OFFSET('Sanitation Data'!$H$4,0,10*ROW('Sanitation Data'!H151)),NA())</f>
        <v>#N/A</v>
      </c>
      <c r="AQ157" s="96" t="e">
        <f ca="true">+IF(AND(ISNUMBER(OFFSET('Sanitation Data'!$H$6,0,10*ROW('Sanitation Data'!H151))),'Data Summary'!DF157="Yes"),OFFSET('Sanitation Data'!$H$6,0,10*ROW('Sanitation Data'!H151)),NA())</f>
        <v>#N/A</v>
      </c>
      <c r="AR157" s="96" t="e">
        <f ca="true">+IF(AND(ISNUMBER(OFFSET('Sanitation Data'!$H$10,0,10*ROW('Sanitation Data'!H151))),'Data Summary'!DG157="Yes"),OFFSET('Sanitation Data'!$H$10,0,10*ROW('Sanitation Data'!H151)),NA())</f>
        <v>#N/A</v>
      </c>
      <c r="AS157" s="96" t="e">
        <f ca="true">+IF(AND(ISNUMBER(OFFSET('Sanitation Data'!$H$11,0,10*ROW('Sanitation Data'!H151))),'Data Summary'!DH157="Yes"),OFFSET('Sanitation Data'!$H$11,0,10*ROW('Sanitation Data'!H151)),NA())</f>
        <v>#N/A</v>
      </c>
      <c r="AT157" s="96" t="e">
        <f ca="true">+IF(AND(ISNUMBER(OFFSET('Sanitation Data'!$H$12,0,10*ROW('Sanitation Data'!H151))),'Data Summary'!DI157="Yes"),OFFSET('Sanitation Data'!$H$12,0,10*ROW('Sanitation Data'!H151)),NA())</f>
        <v>#N/A</v>
      </c>
      <c r="AU157" s="96" t="e">
        <f ca="true">+IF(AND(ISNUMBER(OFFSET('Sanitation Data'!$I$4,0,10*ROW('Sanitation Data'!I151))),'Data Summary'!DJ157="Yes"),100-OFFSET('Sanitation Data'!$I$4,0,10*ROW('Sanitation Data'!I151)),NA())</f>
        <v>#N/A</v>
      </c>
      <c r="AV157" s="96" t="e">
        <f ca="true">+IF(AND(ISNUMBER(OFFSET('Sanitation Data'!$I$6,0,10*ROW('Sanitation Data'!I151))),'Data Summary'!DK157="Yes"),OFFSET('Sanitation Data'!$I$6,0,10*ROW('Sanitation Data'!I151)),NA())</f>
        <v>#N/A</v>
      </c>
      <c r="AW157" s="96" t="e">
        <f ca="true">+IF(AND(ISNUMBER(OFFSET('Sanitation Data'!$I$10,0,10*ROW('Sanitation Data'!I151))),'Data Summary'!DL157="Yes"),OFFSET('Sanitation Data'!$I$10,0,10*ROW('Sanitation Data'!I151)),NA())</f>
        <v>#N/A</v>
      </c>
      <c r="AX157" s="96" t="e">
        <f ca="true">+IF(AND(ISNUMBER(OFFSET('Sanitation Data'!$I$11,0,10*ROW('Sanitation Data'!I151))),'Data Summary'!DM157="Yes"),OFFSET('Sanitation Data'!$I$11,0,10*ROW('Sanitation Data'!I151)),NA())</f>
        <v>#N/A</v>
      </c>
      <c r="AY157" s="96" t="e">
        <f ca="true">+IF(AND(ISNUMBER(OFFSET('Sanitation Data'!$I$12,0,10*ROW('Sanitation Data'!I151))),'Data Summary'!DN157="Yes"),OFFSET('Sanitation Data'!$I$12,0,10*ROW('Sanitation Data'!I151)),NA())</f>
        <v>#N/A</v>
      </c>
      <c r="AZ157" s="97" t="e">
        <f ca="true">+IF(AND(ISNUMBER(OFFSET('Hygiene Data'!$D$5,0,10*ROW('Hygiene Data'!D151))),'Data Summary'!DO157="Yes"),OFFSET('Hygiene Data'!$D$5,0,10*ROW('Hygiene Data'!D151)),NA())</f>
        <v>#N/A</v>
      </c>
      <c r="BA157" s="97" t="e">
        <f ca="true">+IF(AND(ISNUMBER(OFFSET('Hygiene Data'!$D$7,0,10*ROW('Hygiene Data'!D151))),'Data Summary'!DP157="Yes"),OFFSET('Hygiene Data'!$D$7,0,10*ROW('Hygiene Data'!D151)),NA())</f>
        <v>#N/A</v>
      </c>
      <c r="BB157" s="97" t="e">
        <f ca="true">+IF(AND(ISNUMBER(OFFSET('Hygiene Data'!$D$9,0,10*ROW('Hygiene Data'!D151))),'Data Summary'!DQ157="Yes"),OFFSET('Hygiene Data'!$D$9,0,10*ROW('Hygiene Data'!D151)),NA())</f>
        <v>#N/A</v>
      </c>
      <c r="BC157" s="97" t="e">
        <f ca="true">+IF(AND(ISNUMBER(OFFSET('Hygiene Data'!$E$5,0,10*ROW('Hygiene Data'!E151))),'Data Summary'!DR157="Yes"),OFFSET('Hygiene Data'!$E$5,0,10*ROW('Hygiene Data'!E151)),NA())</f>
        <v>#N/A</v>
      </c>
      <c r="BD157" s="97" t="e">
        <f ca="true">+IF(AND(ISNUMBER(OFFSET('Hygiene Data'!$E$7,0,10*ROW('Hygiene Data'!E151))),'Data Summary'!DS157="Yes"),OFFSET('Hygiene Data'!$E$7,0,10*ROW('Hygiene Data'!E151)),NA())</f>
        <v>#N/A</v>
      </c>
      <c r="BE157" s="97" t="e">
        <f ca="true">+IF(AND(ISNUMBER(OFFSET('Hygiene Data'!$E$9,0,10*ROW('Hygiene Data'!E151))),'Data Summary'!DT157="Yes"),OFFSET('Hygiene Data'!$E$9,0,10*ROW('Hygiene Data'!E151)),NA())</f>
        <v>#N/A</v>
      </c>
      <c r="BF157" s="97" t="e">
        <f ca="true">+IF(AND(ISNUMBER(OFFSET('Hygiene Data'!$F$5,0,10*ROW('Hygiene Data'!F151))),'Data Summary'!DU157="Yes"),OFFSET('Hygiene Data'!$F$5,0,10*ROW('Hygiene Data'!F151)),NA())</f>
        <v>#N/A</v>
      </c>
      <c r="BG157" s="97" t="e">
        <f ca="true">+IF(AND(ISNUMBER(OFFSET('Hygiene Data'!$F$7,0,10*ROW('Hygiene Data'!F151))),'Data Summary'!DV157="Yes"),OFFSET('Hygiene Data'!$F$7,0,10*ROW('Hygiene Data'!F151)),NA())</f>
        <v>#N/A</v>
      </c>
      <c r="BH157" s="97" t="e">
        <f ca="true">+IF(AND(ISNUMBER(OFFSET('Hygiene Data'!$F$9,0,10*ROW('Hygiene Data'!F151))),'Data Summary'!DW157="Yes"),OFFSET('Hygiene Data'!$F$9,0,10*ROW('Hygiene Data'!F151)),NA())</f>
        <v>#N/A</v>
      </c>
      <c r="BI157" s="97" t="e">
        <f ca="true">+IF(AND(ISNUMBER(OFFSET('Hygiene Data'!$G$5,0,10*ROW('Hygiene Data'!G151))),'Data Summary'!DX157="Yes"),OFFSET('Hygiene Data'!$G$5,0,10*ROW('Hygiene Data'!G151)),NA())</f>
        <v>#N/A</v>
      </c>
      <c r="BJ157" s="97" t="e">
        <f ca="true">+IF(AND(ISNUMBER(OFFSET('Hygiene Data'!$G$7,0,10*ROW('Hygiene Data'!G151))),'Data Summary'!DY157="Yes"),OFFSET('Hygiene Data'!$G$7,0,10*ROW('Hygiene Data'!G151)),NA())</f>
        <v>#N/A</v>
      </c>
      <c r="BK157" s="97" t="e">
        <f ca="true">+IF(AND(ISNUMBER(OFFSET('Hygiene Data'!$G$9,0,10*ROW('Hygiene Data'!G151))),'Data Summary'!DZ157="Yes"),OFFSET('Hygiene Data'!$G$9,0,10*ROW('Hygiene Data'!G151)),NA())</f>
        <v>#N/A</v>
      </c>
      <c r="BL157" s="97" t="e">
        <f ca="true">+IF(AND(ISNUMBER(OFFSET('Hygiene Data'!$H$5,0,10*ROW('Hygiene Data'!H151))),'Data Summary'!EA157="Yes"),OFFSET('Hygiene Data'!$H$5,0,10*ROW('Hygiene Data'!H151)),NA())</f>
        <v>#N/A</v>
      </c>
      <c r="BM157" s="97" t="e">
        <f ca="true">+IF(AND(ISNUMBER(OFFSET('Hygiene Data'!$H$7,0,10*ROW('Hygiene Data'!H151))),'Data Summary'!EB157="Yes"),OFFSET('Hygiene Data'!$H$7,0,10*ROW('Hygiene Data'!H151)),NA())</f>
        <v>#N/A</v>
      </c>
      <c r="BN157" s="97" t="e">
        <f ca="true">+IF(AND(ISNUMBER(OFFSET('Hygiene Data'!$H$9,0,10*ROW('Hygiene Data'!H151))),'Data Summary'!EC157="Yes"),OFFSET('Hygiene Data'!$H$9,0,10*ROW('Hygiene Data'!H151)),NA())</f>
        <v>#N/A</v>
      </c>
      <c r="BO157" s="97" t="e">
        <f ca="true">+IF(AND(ISNUMBER(OFFSET('Hygiene Data'!$I$5,0,10*ROW('Hygiene Data'!I151))),'Data Summary'!ED157="Yes"),OFFSET('Hygiene Data'!$I$5,0,10*ROW('Hygiene Data'!I151)),NA())</f>
        <v>#N/A</v>
      </c>
      <c r="BP157" s="97" t="e">
        <f ca="true">+IF(AND(ISNUMBER(OFFSET('Hygiene Data'!$I$7,0,10*ROW('Hygiene Data'!I151))),'Data Summary'!EE157="Yes"),OFFSET('Hygiene Data'!$I$7,0,10*ROW('Hygiene Data'!I151)),NA())</f>
        <v>#N/A</v>
      </c>
      <c r="BQ157" s="97"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6" t="str">
        <f ca="true">+IF(ISTEXT('Data Summary'!B158),'Data Summary'!B158,"")</f>
        <v/>
      </c>
      <c r="C158" s="330" t="e">
        <f ca="true">+VALUE('Data Summary'!C158)</f>
        <v>#VALUE!</v>
      </c>
      <c r="D158" s="95" t="e">
        <f ca="true">+IF(AND(ISNUMBER(OFFSET('Water Data'!$D$4,0,10*ROW('Water Data'!D152))),'Data Summary'!BS158="Yes"),100-OFFSET('Water Data'!$D$4,0,10*ROW('Water Data'!D152)),NA())</f>
        <v>#N/A</v>
      </c>
      <c r="E158" s="95" t="e">
        <f ca="true">+IF(AND(ISNUMBER(OFFSET('Water Data'!$D$6,0,10*ROW('Water Data'!D152))),'Data Summary'!BT158="Yes"),OFFSET('Water Data'!$D$6,0,10*ROW('Water Data'!D152)),NA())</f>
        <v>#N/A</v>
      </c>
      <c r="F158" s="95" t="e">
        <f ca="true">+IF(AND(ISNUMBER(OFFSET('Water Data'!$D$9,0,10*ROW('Water Data'!D152))),'Data Summary'!BU158="Yes"),OFFSET('Water Data'!$D$9,0,10*ROW('Water Data'!D152)),NA())</f>
        <v>#N/A</v>
      </c>
      <c r="G158" s="95" t="e">
        <f ca="true">+IF(AND(ISNUMBER(OFFSET('Water Data'!$E$4,0,10*ROW('Water Data'!E152))),'Data Summary'!BV158="Yes"),100-OFFSET('Water Data'!$E$4,0,10*ROW('Water Data'!E152)),NA())</f>
        <v>#N/A</v>
      </c>
      <c r="H158" s="95" t="e">
        <f ca="true">+IF(AND(ISNUMBER(OFFSET('Water Data'!$E$6,0,10*ROW('Water Data'!E152))),'Data Summary'!BW158="Yes"),OFFSET('Water Data'!$E$6,0,10*ROW('Water Data'!E152)),NA())</f>
        <v>#N/A</v>
      </c>
      <c r="I158" s="95" t="e">
        <f ca="true">+IF(AND(ISNUMBER(OFFSET('Water Data'!$E$9,0,10*ROW('Water Data'!E152))),'Data Summary'!BX158="Yes"),OFFSET('Water Data'!$E$9,0,10*ROW('Water Data'!E152)),NA())</f>
        <v>#N/A</v>
      </c>
      <c r="J158" s="95" t="e">
        <f ca="true">+IF(AND(ISNUMBER(OFFSET('Water Data'!$F$4,0,10*ROW('Water Data'!F152))),'Data Summary'!BY158="Yes"),100-OFFSET('Water Data'!$F$4,0,10*ROW('Water Data'!F152)),NA())</f>
        <v>#N/A</v>
      </c>
      <c r="K158" s="95" t="e">
        <f ca="true">+IF(AND(ISNUMBER(OFFSET('Water Data'!$F$6,0,10*ROW('Water Data'!F152))),'Data Summary'!BZ158="Yes"),OFFSET('Water Data'!$F$6,0,10*ROW('Water Data'!F152)),NA())</f>
        <v>#N/A</v>
      </c>
      <c r="L158" s="95" t="e">
        <f ca="true">+IF(AND(ISNUMBER(OFFSET('Water Data'!$F$9,0,10*ROW('Water Data'!F152))),'Data Summary'!CA158="Yes"),OFFSET('Water Data'!$F$9,0,10*ROW('Water Data'!F152)),NA())</f>
        <v>#N/A</v>
      </c>
      <c r="M158" s="95" t="e">
        <f ca="true">+IF(AND(ISNUMBER(OFFSET('Water Data'!$G$4,0,10*ROW('Water Data'!G152))),'Data Summary'!CB158="Yes"),100-OFFSET('Water Data'!$G$4,0,10*ROW('Water Data'!G152)),NA())</f>
        <v>#N/A</v>
      </c>
      <c r="N158" s="95" t="e">
        <f ca="true">+IF(AND(ISNUMBER(OFFSET('Water Data'!$G$6,0,10*ROW('Water Data'!G152))),'Data Summary'!CC158="Yes"),OFFSET('Water Data'!$G$6,0,10*ROW('Water Data'!G152)),NA())</f>
        <v>#N/A</v>
      </c>
      <c r="O158" s="95" t="e">
        <f ca="true">+IF(AND(ISNUMBER(OFFSET('Water Data'!$G$9,0,10*ROW('Water Data'!G152))),'Data Summary'!CD158="Yes"),OFFSET('Water Data'!$G$9,0,10*ROW('Water Data'!G152)),NA())</f>
        <v>#N/A</v>
      </c>
      <c r="P158" s="95" t="e">
        <f ca="true">+IF(AND(ISNUMBER(OFFSET('Water Data'!$H$4,0,10*ROW('Water Data'!H152))),'Data Summary'!CE158="Yes"),100-OFFSET('Water Data'!$H$4,0,10*ROW('Water Data'!H152)),NA())</f>
        <v>#N/A</v>
      </c>
      <c r="Q158" s="95" t="e">
        <f ca="true">+IF(AND(ISNUMBER(OFFSET('Water Data'!$H$6,0,10*ROW('Water Data'!H152))),'Data Summary'!CF158="Yes"),OFFSET('Water Data'!$H$6,0,10*ROW('Water Data'!H152)),NA())</f>
        <v>#N/A</v>
      </c>
      <c r="R158" s="95" t="e">
        <f ca="true">+IF(AND(ISNUMBER(OFFSET('Water Data'!$H$9,0,10*ROW('Water Data'!H152))),'Data Summary'!CG158="Yes"),OFFSET('Water Data'!$H$9,0,10*ROW('Water Data'!H152)),NA())</f>
        <v>#N/A</v>
      </c>
      <c r="S158" s="95" t="e">
        <f ca="true">+IF(AND(ISNUMBER(OFFSET('Water Data'!$I$4,0,10*ROW('Water Data'!I152))),'Data Summary'!CH158="Yes"),100-OFFSET('Water Data'!$I$4,0,10*ROW('Water Data'!I152)),NA())</f>
        <v>#N/A</v>
      </c>
      <c r="T158" s="95" t="e">
        <f ca="true">+IF(AND(ISNUMBER(OFFSET('Water Data'!$I$6,0,10*ROW('Water Data'!I152))),'Data Summary'!CI158="Yes"),OFFSET('Water Data'!$I$6,0,10*ROW('Water Data'!I152)),NA())</f>
        <v>#N/A</v>
      </c>
      <c r="U158" s="95" t="e">
        <f ca="true">+IF(AND(ISNUMBER(OFFSET('Water Data'!$I$9,0,10*ROW('Water Data'!I152))),'Data Summary'!CJ158="Yes"),OFFSET('Water Data'!$I$9,0,10*ROW('Water Data'!I152)),NA())</f>
        <v>#N/A</v>
      </c>
      <c r="V158" s="96" t="e">
        <f ca="true">+IF(AND(ISNUMBER(OFFSET('Sanitation Data'!$D$4,0,10*ROW('Sanitation Data'!D152))),'Data Summary'!CK158="Yes"),100-OFFSET('Sanitation Data'!$D$4,0,10*ROW('Sanitation Data'!D152)),NA())</f>
        <v>#N/A</v>
      </c>
      <c r="W158" s="96" t="e">
        <f ca="true">+IF(AND(ISNUMBER(OFFSET('Sanitation Data'!$D$6,0,10*ROW('Sanitation Data'!D152))),'Data Summary'!CL158="Yes"),OFFSET('Sanitation Data'!$D$6,0,10*ROW('Sanitation Data'!D152)),NA())</f>
        <v>#N/A</v>
      </c>
      <c r="X158" s="96" t="e">
        <f ca="true">+IF(AND(ISNUMBER(OFFSET('Sanitation Data'!$D$10,0,10*ROW('Sanitation Data'!D152))),'Data Summary'!CM158="Yes"),OFFSET('Sanitation Data'!$D$10,0,10*ROW('Sanitation Data'!D152)),NA())</f>
        <v>#N/A</v>
      </c>
      <c r="Y158" s="96" t="e">
        <f ca="true">+IF(AND(ISNUMBER(OFFSET('Sanitation Data'!$D$11,0,10*ROW('Sanitation Data'!D152))),'Data Summary'!CN158="Yes"),OFFSET('Sanitation Data'!$D$11,0,10*ROW('Sanitation Data'!D152)),NA())</f>
        <v>#N/A</v>
      </c>
      <c r="Z158" s="96" t="e">
        <f ca="true">+IF(AND(ISNUMBER(OFFSET('Sanitation Data'!$D$12,0,10*ROW('Sanitation Data'!D152))),'Data Summary'!CO158="Yes"),OFFSET('Sanitation Data'!$D$12,0,10*ROW('Sanitation Data'!D152)),NA())</f>
        <v>#N/A</v>
      </c>
      <c r="AA158" s="96" t="e">
        <f ca="true">+IF(AND(ISNUMBER(OFFSET('Sanitation Data'!$E$4,0,10*ROW('Sanitation Data'!E152))),'Data Summary'!CP158="Yes"),100-OFFSET('Sanitation Data'!$E$4,0,10*ROW('Sanitation Data'!E152)),NA())</f>
        <v>#N/A</v>
      </c>
      <c r="AB158" s="96" t="e">
        <f ca="true">+IF(AND(ISNUMBER(OFFSET('Sanitation Data'!$E$6,0,10*ROW('Sanitation Data'!E152))),'Data Summary'!CQ158="Yes"),OFFSET('Sanitation Data'!$E$6,0,10*ROW('Sanitation Data'!E152)),NA())</f>
        <v>#N/A</v>
      </c>
      <c r="AC158" s="96" t="e">
        <f ca="true">+IF(AND(ISNUMBER(OFFSET('Sanitation Data'!$E$10,0,10*ROW('Sanitation Data'!E152))),'Data Summary'!CR158="Yes"),OFFSET('Sanitation Data'!$E$10,0,10*ROW('Sanitation Data'!E152)),NA())</f>
        <v>#N/A</v>
      </c>
      <c r="AD158" s="96" t="e">
        <f ca="true">+IF(AND(ISNUMBER(OFFSET('Sanitation Data'!$E$11,0,10*ROW('Sanitation Data'!E152))),'Data Summary'!CS158="Yes"),OFFSET('Sanitation Data'!$E$11,0,10*ROW('Sanitation Data'!E152)),NA())</f>
        <v>#N/A</v>
      </c>
      <c r="AE158" s="96" t="e">
        <f ca="true">+IF(AND(ISNUMBER(OFFSET('Sanitation Data'!$E$12,0,10*ROW('Sanitation Data'!E152))),'Data Summary'!CT158="Yes"),OFFSET('Sanitation Data'!$E$12,0,10*ROW('Sanitation Data'!E152)),NA())</f>
        <v>#N/A</v>
      </c>
      <c r="AF158" s="96" t="e">
        <f ca="true">+IF(AND(ISNUMBER(OFFSET('Sanitation Data'!$F$4,0,10*ROW('Sanitation Data'!F152))),'Data Summary'!CU158="Yes"),100-OFFSET('Sanitation Data'!$F$4,0,10*ROW('Sanitation Data'!F152)),NA())</f>
        <v>#N/A</v>
      </c>
      <c r="AG158" s="96" t="e">
        <f ca="true">+IF(AND(ISNUMBER(OFFSET('Sanitation Data'!$F$6,0,10*ROW('Sanitation Data'!F152))),'Data Summary'!CV158="Yes"),OFFSET('Sanitation Data'!$F$6,0,10*ROW('Sanitation Data'!F152)),NA())</f>
        <v>#N/A</v>
      </c>
      <c r="AH158" s="96" t="e">
        <f ca="true">+IF(AND(ISNUMBER(OFFSET('Sanitation Data'!$F$10,0,10*ROW('Sanitation Data'!F152))),'Data Summary'!CW158="Yes"),OFFSET('Sanitation Data'!$F$10,0,10*ROW('Sanitation Data'!F152)),NA())</f>
        <v>#N/A</v>
      </c>
      <c r="AI158" s="96" t="e">
        <f ca="true">+IF(AND(ISNUMBER(OFFSET('Sanitation Data'!$F$11,0,10*ROW('Sanitation Data'!F152))),'Data Summary'!CX158="Yes"),OFFSET('Sanitation Data'!$F$11,0,10*ROW('Sanitation Data'!F152)),NA())</f>
        <v>#N/A</v>
      </c>
      <c r="AJ158" s="96" t="e">
        <f ca="true">+IF(AND(ISNUMBER(OFFSET('Sanitation Data'!$F$12,0,10*ROW('Sanitation Data'!F152))),'Data Summary'!CY158="Yes"),OFFSET('Sanitation Data'!$F$12,0,10*ROW('Sanitation Data'!F152)),NA())</f>
        <v>#N/A</v>
      </c>
      <c r="AK158" s="96" t="e">
        <f ca="true">+IF(AND(ISNUMBER(OFFSET('Sanitation Data'!$G$4,0,10*ROW('Sanitation Data'!G152))),'Data Summary'!CZ158="Yes"),100-OFFSET('Sanitation Data'!$G$4,0,10*ROW('Sanitation Data'!G152)),NA())</f>
        <v>#N/A</v>
      </c>
      <c r="AL158" s="96" t="e">
        <f ca="true">+IF(AND(ISNUMBER(OFFSET('Sanitation Data'!$G$6,0,10*ROW('Sanitation Data'!G152))),'Data Summary'!DA158="Yes"),OFFSET('Sanitation Data'!$G$6,0,10*ROW('Sanitation Data'!G152)),NA())</f>
        <v>#N/A</v>
      </c>
      <c r="AM158" s="96" t="e">
        <f ca="true">+IF(AND(ISNUMBER(OFFSET('Sanitation Data'!$G$10,0,10*ROW('Sanitation Data'!G152))),'Data Summary'!DB158="Yes"),OFFSET('Sanitation Data'!$G$10,0,10*ROW('Sanitation Data'!G152)),NA())</f>
        <v>#N/A</v>
      </c>
      <c r="AN158" s="96" t="e">
        <f ca="true">+IF(AND(ISNUMBER(OFFSET('Sanitation Data'!$G$11,0,10*ROW('Sanitation Data'!G152))),'Data Summary'!DC158="Yes"),OFFSET('Sanitation Data'!$G$11,0,10*ROW('Sanitation Data'!G152)),NA())</f>
        <v>#N/A</v>
      </c>
      <c r="AO158" s="96" t="e">
        <f ca="true">+IF(AND(ISNUMBER(OFFSET('Sanitation Data'!$G$12,0,10*ROW('Sanitation Data'!G152))),'Data Summary'!DD158="Yes"),OFFSET('Sanitation Data'!$G$12,0,10*ROW('Sanitation Data'!G152)),NA())</f>
        <v>#N/A</v>
      </c>
      <c r="AP158" s="96" t="e">
        <f ca="true">+IF(AND(ISNUMBER(OFFSET('Sanitation Data'!$H$4,0,10*ROW('Sanitation Data'!H152))),'Data Summary'!DE158="Yes"),100-OFFSET('Sanitation Data'!$H$4,0,10*ROW('Sanitation Data'!H152)),NA())</f>
        <v>#N/A</v>
      </c>
      <c r="AQ158" s="96" t="e">
        <f ca="true">+IF(AND(ISNUMBER(OFFSET('Sanitation Data'!$H$6,0,10*ROW('Sanitation Data'!H152))),'Data Summary'!DF158="Yes"),OFFSET('Sanitation Data'!$H$6,0,10*ROW('Sanitation Data'!H152)),NA())</f>
        <v>#N/A</v>
      </c>
      <c r="AR158" s="96" t="e">
        <f ca="true">+IF(AND(ISNUMBER(OFFSET('Sanitation Data'!$H$10,0,10*ROW('Sanitation Data'!H152))),'Data Summary'!DG158="Yes"),OFFSET('Sanitation Data'!$H$10,0,10*ROW('Sanitation Data'!H152)),NA())</f>
        <v>#N/A</v>
      </c>
      <c r="AS158" s="96" t="e">
        <f ca="true">+IF(AND(ISNUMBER(OFFSET('Sanitation Data'!$H$11,0,10*ROW('Sanitation Data'!H152))),'Data Summary'!DH158="Yes"),OFFSET('Sanitation Data'!$H$11,0,10*ROW('Sanitation Data'!H152)),NA())</f>
        <v>#N/A</v>
      </c>
      <c r="AT158" s="96" t="e">
        <f ca="true">+IF(AND(ISNUMBER(OFFSET('Sanitation Data'!$H$12,0,10*ROW('Sanitation Data'!H152))),'Data Summary'!DI158="Yes"),OFFSET('Sanitation Data'!$H$12,0,10*ROW('Sanitation Data'!H152)),NA())</f>
        <v>#N/A</v>
      </c>
      <c r="AU158" s="96" t="e">
        <f ca="true">+IF(AND(ISNUMBER(OFFSET('Sanitation Data'!$I$4,0,10*ROW('Sanitation Data'!I152))),'Data Summary'!DJ158="Yes"),100-OFFSET('Sanitation Data'!$I$4,0,10*ROW('Sanitation Data'!I152)),NA())</f>
        <v>#N/A</v>
      </c>
      <c r="AV158" s="96" t="e">
        <f ca="true">+IF(AND(ISNUMBER(OFFSET('Sanitation Data'!$I$6,0,10*ROW('Sanitation Data'!I152))),'Data Summary'!DK158="Yes"),OFFSET('Sanitation Data'!$I$6,0,10*ROW('Sanitation Data'!I152)),NA())</f>
        <v>#N/A</v>
      </c>
      <c r="AW158" s="96" t="e">
        <f ca="true">+IF(AND(ISNUMBER(OFFSET('Sanitation Data'!$I$10,0,10*ROW('Sanitation Data'!I152))),'Data Summary'!DL158="Yes"),OFFSET('Sanitation Data'!$I$10,0,10*ROW('Sanitation Data'!I152)),NA())</f>
        <v>#N/A</v>
      </c>
      <c r="AX158" s="96" t="e">
        <f ca="true">+IF(AND(ISNUMBER(OFFSET('Sanitation Data'!$I$11,0,10*ROW('Sanitation Data'!I152))),'Data Summary'!DM158="Yes"),OFFSET('Sanitation Data'!$I$11,0,10*ROW('Sanitation Data'!I152)),NA())</f>
        <v>#N/A</v>
      </c>
      <c r="AY158" s="96" t="e">
        <f ca="true">+IF(AND(ISNUMBER(OFFSET('Sanitation Data'!$I$12,0,10*ROW('Sanitation Data'!I152))),'Data Summary'!DN158="Yes"),OFFSET('Sanitation Data'!$I$12,0,10*ROW('Sanitation Data'!I152)),NA())</f>
        <v>#N/A</v>
      </c>
      <c r="AZ158" s="97" t="e">
        <f ca="true">+IF(AND(ISNUMBER(OFFSET('Hygiene Data'!$D$5,0,10*ROW('Hygiene Data'!D152))),'Data Summary'!DO158="Yes"),OFFSET('Hygiene Data'!$D$5,0,10*ROW('Hygiene Data'!D152)),NA())</f>
        <v>#N/A</v>
      </c>
      <c r="BA158" s="97" t="e">
        <f ca="true">+IF(AND(ISNUMBER(OFFSET('Hygiene Data'!$D$7,0,10*ROW('Hygiene Data'!D152))),'Data Summary'!DP158="Yes"),OFFSET('Hygiene Data'!$D$7,0,10*ROW('Hygiene Data'!D152)),NA())</f>
        <v>#N/A</v>
      </c>
      <c r="BB158" s="97" t="e">
        <f ca="true">+IF(AND(ISNUMBER(OFFSET('Hygiene Data'!$D$9,0,10*ROW('Hygiene Data'!D152))),'Data Summary'!DQ158="Yes"),OFFSET('Hygiene Data'!$D$9,0,10*ROW('Hygiene Data'!D152)),NA())</f>
        <v>#N/A</v>
      </c>
      <c r="BC158" s="97" t="e">
        <f ca="true">+IF(AND(ISNUMBER(OFFSET('Hygiene Data'!$E$5,0,10*ROW('Hygiene Data'!E152))),'Data Summary'!DR158="Yes"),OFFSET('Hygiene Data'!$E$5,0,10*ROW('Hygiene Data'!E152)),NA())</f>
        <v>#N/A</v>
      </c>
      <c r="BD158" s="97" t="e">
        <f ca="true">+IF(AND(ISNUMBER(OFFSET('Hygiene Data'!$E$7,0,10*ROW('Hygiene Data'!E152))),'Data Summary'!DS158="Yes"),OFFSET('Hygiene Data'!$E$7,0,10*ROW('Hygiene Data'!E152)),NA())</f>
        <v>#N/A</v>
      </c>
      <c r="BE158" s="97" t="e">
        <f ca="true">+IF(AND(ISNUMBER(OFFSET('Hygiene Data'!$E$9,0,10*ROW('Hygiene Data'!E152))),'Data Summary'!DT158="Yes"),OFFSET('Hygiene Data'!$E$9,0,10*ROW('Hygiene Data'!E152)),NA())</f>
        <v>#N/A</v>
      </c>
      <c r="BF158" s="97" t="e">
        <f ca="true">+IF(AND(ISNUMBER(OFFSET('Hygiene Data'!$F$5,0,10*ROW('Hygiene Data'!F152))),'Data Summary'!DU158="Yes"),OFFSET('Hygiene Data'!$F$5,0,10*ROW('Hygiene Data'!F152)),NA())</f>
        <v>#N/A</v>
      </c>
      <c r="BG158" s="97" t="e">
        <f ca="true">+IF(AND(ISNUMBER(OFFSET('Hygiene Data'!$F$7,0,10*ROW('Hygiene Data'!F152))),'Data Summary'!DV158="Yes"),OFFSET('Hygiene Data'!$F$7,0,10*ROW('Hygiene Data'!F152)),NA())</f>
        <v>#N/A</v>
      </c>
      <c r="BH158" s="97" t="e">
        <f ca="true">+IF(AND(ISNUMBER(OFFSET('Hygiene Data'!$F$9,0,10*ROW('Hygiene Data'!F152))),'Data Summary'!DW158="Yes"),OFFSET('Hygiene Data'!$F$9,0,10*ROW('Hygiene Data'!F152)),NA())</f>
        <v>#N/A</v>
      </c>
      <c r="BI158" s="97" t="e">
        <f ca="true">+IF(AND(ISNUMBER(OFFSET('Hygiene Data'!$G$5,0,10*ROW('Hygiene Data'!G152))),'Data Summary'!DX158="Yes"),OFFSET('Hygiene Data'!$G$5,0,10*ROW('Hygiene Data'!G152)),NA())</f>
        <v>#N/A</v>
      </c>
      <c r="BJ158" s="97" t="e">
        <f ca="true">+IF(AND(ISNUMBER(OFFSET('Hygiene Data'!$G$7,0,10*ROW('Hygiene Data'!G152))),'Data Summary'!DY158="Yes"),OFFSET('Hygiene Data'!$G$7,0,10*ROW('Hygiene Data'!G152)),NA())</f>
        <v>#N/A</v>
      </c>
      <c r="BK158" s="97" t="e">
        <f ca="true">+IF(AND(ISNUMBER(OFFSET('Hygiene Data'!$G$9,0,10*ROW('Hygiene Data'!G152))),'Data Summary'!DZ158="Yes"),OFFSET('Hygiene Data'!$G$9,0,10*ROW('Hygiene Data'!G152)),NA())</f>
        <v>#N/A</v>
      </c>
      <c r="BL158" s="97" t="e">
        <f ca="true">+IF(AND(ISNUMBER(OFFSET('Hygiene Data'!$H$5,0,10*ROW('Hygiene Data'!H152))),'Data Summary'!EA158="Yes"),OFFSET('Hygiene Data'!$H$5,0,10*ROW('Hygiene Data'!H152)),NA())</f>
        <v>#N/A</v>
      </c>
      <c r="BM158" s="97" t="e">
        <f ca="true">+IF(AND(ISNUMBER(OFFSET('Hygiene Data'!$H$7,0,10*ROW('Hygiene Data'!H152))),'Data Summary'!EB158="Yes"),OFFSET('Hygiene Data'!$H$7,0,10*ROW('Hygiene Data'!H152)),NA())</f>
        <v>#N/A</v>
      </c>
      <c r="BN158" s="97" t="e">
        <f ca="true">+IF(AND(ISNUMBER(OFFSET('Hygiene Data'!$H$9,0,10*ROW('Hygiene Data'!H152))),'Data Summary'!EC158="Yes"),OFFSET('Hygiene Data'!$H$9,0,10*ROW('Hygiene Data'!H152)),NA())</f>
        <v>#N/A</v>
      </c>
      <c r="BO158" s="97" t="e">
        <f ca="true">+IF(AND(ISNUMBER(OFFSET('Hygiene Data'!$I$5,0,10*ROW('Hygiene Data'!I152))),'Data Summary'!ED158="Yes"),OFFSET('Hygiene Data'!$I$5,0,10*ROW('Hygiene Data'!I152)),NA())</f>
        <v>#N/A</v>
      </c>
      <c r="BP158" s="97" t="e">
        <f ca="true">+IF(AND(ISNUMBER(OFFSET('Hygiene Data'!$I$7,0,10*ROW('Hygiene Data'!I152))),'Data Summary'!EE158="Yes"),OFFSET('Hygiene Data'!$I$7,0,10*ROW('Hygiene Data'!I152)),NA())</f>
        <v>#N/A</v>
      </c>
      <c r="BQ158" s="97"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6" t="str">
        <f ca="true">+IF(ISTEXT('Data Summary'!B159),'Data Summary'!B159,"")</f>
        <v/>
      </c>
      <c r="C159" s="330" t="e">
        <f ca="true">+VALUE('Data Summary'!C159)</f>
        <v>#VALUE!</v>
      </c>
      <c r="D159" s="95" t="e">
        <f ca="true">+IF(AND(ISNUMBER(OFFSET('Water Data'!$D$4,0,10*ROW('Water Data'!D153))),'Data Summary'!BS159="Yes"),100-OFFSET('Water Data'!$D$4,0,10*ROW('Water Data'!D153)),NA())</f>
        <v>#N/A</v>
      </c>
      <c r="E159" s="95" t="e">
        <f ca="true">+IF(AND(ISNUMBER(OFFSET('Water Data'!$D$6,0,10*ROW('Water Data'!D153))),'Data Summary'!BT159="Yes"),OFFSET('Water Data'!$D$6,0,10*ROW('Water Data'!D153)),NA())</f>
        <v>#N/A</v>
      </c>
      <c r="F159" s="95" t="e">
        <f ca="true">+IF(AND(ISNUMBER(OFFSET('Water Data'!$D$9,0,10*ROW('Water Data'!D153))),'Data Summary'!BU159="Yes"),OFFSET('Water Data'!$D$9,0,10*ROW('Water Data'!D153)),NA())</f>
        <v>#N/A</v>
      </c>
      <c r="G159" s="95" t="e">
        <f ca="true">+IF(AND(ISNUMBER(OFFSET('Water Data'!$E$4,0,10*ROW('Water Data'!E153))),'Data Summary'!BV159="Yes"),100-OFFSET('Water Data'!$E$4,0,10*ROW('Water Data'!E153)),NA())</f>
        <v>#N/A</v>
      </c>
      <c r="H159" s="95" t="e">
        <f ca="true">+IF(AND(ISNUMBER(OFFSET('Water Data'!$E$6,0,10*ROW('Water Data'!E153))),'Data Summary'!BW159="Yes"),OFFSET('Water Data'!$E$6,0,10*ROW('Water Data'!E153)),NA())</f>
        <v>#N/A</v>
      </c>
      <c r="I159" s="95" t="e">
        <f ca="true">+IF(AND(ISNUMBER(OFFSET('Water Data'!$E$9,0,10*ROW('Water Data'!E153))),'Data Summary'!BX159="Yes"),OFFSET('Water Data'!$E$9,0,10*ROW('Water Data'!E153)),NA())</f>
        <v>#N/A</v>
      </c>
      <c r="J159" s="95" t="e">
        <f ca="true">+IF(AND(ISNUMBER(OFFSET('Water Data'!$F$4,0,10*ROW('Water Data'!F153))),'Data Summary'!BY159="Yes"),100-OFFSET('Water Data'!$F$4,0,10*ROW('Water Data'!F153)),NA())</f>
        <v>#N/A</v>
      </c>
      <c r="K159" s="95" t="e">
        <f ca="true">+IF(AND(ISNUMBER(OFFSET('Water Data'!$F$6,0,10*ROW('Water Data'!F153))),'Data Summary'!BZ159="Yes"),OFFSET('Water Data'!$F$6,0,10*ROW('Water Data'!F153)),NA())</f>
        <v>#N/A</v>
      </c>
      <c r="L159" s="95" t="e">
        <f ca="true">+IF(AND(ISNUMBER(OFFSET('Water Data'!$F$9,0,10*ROW('Water Data'!F153))),'Data Summary'!CA159="Yes"),OFFSET('Water Data'!$F$9,0,10*ROW('Water Data'!F153)),NA())</f>
        <v>#N/A</v>
      </c>
      <c r="M159" s="95" t="e">
        <f ca="true">+IF(AND(ISNUMBER(OFFSET('Water Data'!$G$4,0,10*ROW('Water Data'!G153))),'Data Summary'!CB159="Yes"),100-OFFSET('Water Data'!$G$4,0,10*ROW('Water Data'!G153)),NA())</f>
        <v>#N/A</v>
      </c>
      <c r="N159" s="95" t="e">
        <f ca="true">+IF(AND(ISNUMBER(OFFSET('Water Data'!$G$6,0,10*ROW('Water Data'!G153))),'Data Summary'!CC159="Yes"),OFFSET('Water Data'!$G$6,0,10*ROW('Water Data'!G153)),NA())</f>
        <v>#N/A</v>
      </c>
      <c r="O159" s="95" t="e">
        <f ca="true">+IF(AND(ISNUMBER(OFFSET('Water Data'!$G$9,0,10*ROW('Water Data'!G153))),'Data Summary'!CD159="Yes"),OFFSET('Water Data'!$G$9,0,10*ROW('Water Data'!G153)),NA())</f>
        <v>#N/A</v>
      </c>
      <c r="P159" s="95" t="e">
        <f ca="true">+IF(AND(ISNUMBER(OFFSET('Water Data'!$H$4,0,10*ROW('Water Data'!H153))),'Data Summary'!CE159="Yes"),100-OFFSET('Water Data'!$H$4,0,10*ROW('Water Data'!H153)),NA())</f>
        <v>#N/A</v>
      </c>
      <c r="Q159" s="95" t="e">
        <f ca="true">+IF(AND(ISNUMBER(OFFSET('Water Data'!$H$6,0,10*ROW('Water Data'!H153))),'Data Summary'!CF159="Yes"),OFFSET('Water Data'!$H$6,0,10*ROW('Water Data'!H153)),NA())</f>
        <v>#N/A</v>
      </c>
      <c r="R159" s="95" t="e">
        <f ca="true">+IF(AND(ISNUMBER(OFFSET('Water Data'!$H$9,0,10*ROW('Water Data'!H153))),'Data Summary'!CG159="Yes"),OFFSET('Water Data'!$H$9,0,10*ROW('Water Data'!H153)),NA())</f>
        <v>#N/A</v>
      </c>
      <c r="S159" s="95" t="e">
        <f ca="true">+IF(AND(ISNUMBER(OFFSET('Water Data'!$I$4,0,10*ROW('Water Data'!I153))),'Data Summary'!CH159="Yes"),100-OFFSET('Water Data'!$I$4,0,10*ROW('Water Data'!I153)),NA())</f>
        <v>#N/A</v>
      </c>
      <c r="T159" s="95" t="e">
        <f ca="true">+IF(AND(ISNUMBER(OFFSET('Water Data'!$I$6,0,10*ROW('Water Data'!I153))),'Data Summary'!CI159="Yes"),OFFSET('Water Data'!$I$6,0,10*ROW('Water Data'!I153)),NA())</f>
        <v>#N/A</v>
      </c>
      <c r="U159" s="95" t="e">
        <f ca="true">+IF(AND(ISNUMBER(OFFSET('Water Data'!$I$9,0,10*ROW('Water Data'!I153))),'Data Summary'!CJ159="Yes"),OFFSET('Water Data'!$I$9,0,10*ROW('Water Data'!I153)),NA())</f>
        <v>#N/A</v>
      </c>
      <c r="V159" s="96" t="e">
        <f ca="true">+IF(AND(ISNUMBER(OFFSET('Sanitation Data'!$D$4,0,10*ROW('Sanitation Data'!D153))),'Data Summary'!CK159="Yes"),100-OFFSET('Sanitation Data'!$D$4,0,10*ROW('Sanitation Data'!D153)),NA())</f>
        <v>#N/A</v>
      </c>
      <c r="W159" s="96" t="e">
        <f ca="true">+IF(AND(ISNUMBER(OFFSET('Sanitation Data'!$D$6,0,10*ROW('Sanitation Data'!D153))),'Data Summary'!CL159="Yes"),OFFSET('Sanitation Data'!$D$6,0,10*ROW('Sanitation Data'!D153)),NA())</f>
        <v>#N/A</v>
      </c>
      <c r="X159" s="96" t="e">
        <f ca="true">+IF(AND(ISNUMBER(OFFSET('Sanitation Data'!$D$10,0,10*ROW('Sanitation Data'!D153))),'Data Summary'!CM159="Yes"),OFFSET('Sanitation Data'!$D$10,0,10*ROW('Sanitation Data'!D153)),NA())</f>
        <v>#N/A</v>
      </c>
      <c r="Y159" s="96" t="e">
        <f ca="true">+IF(AND(ISNUMBER(OFFSET('Sanitation Data'!$D$11,0,10*ROW('Sanitation Data'!D153))),'Data Summary'!CN159="Yes"),OFFSET('Sanitation Data'!$D$11,0,10*ROW('Sanitation Data'!D153)),NA())</f>
        <v>#N/A</v>
      </c>
      <c r="Z159" s="96" t="e">
        <f ca="true">+IF(AND(ISNUMBER(OFFSET('Sanitation Data'!$D$12,0,10*ROW('Sanitation Data'!D153))),'Data Summary'!CO159="Yes"),OFFSET('Sanitation Data'!$D$12,0,10*ROW('Sanitation Data'!D153)),NA())</f>
        <v>#N/A</v>
      </c>
      <c r="AA159" s="96" t="e">
        <f ca="true">+IF(AND(ISNUMBER(OFFSET('Sanitation Data'!$E$4,0,10*ROW('Sanitation Data'!E153))),'Data Summary'!CP159="Yes"),100-OFFSET('Sanitation Data'!$E$4,0,10*ROW('Sanitation Data'!E153)),NA())</f>
        <v>#N/A</v>
      </c>
      <c r="AB159" s="96" t="e">
        <f ca="true">+IF(AND(ISNUMBER(OFFSET('Sanitation Data'!$E$6,0,10*ROW('Sanitation Data'!E153))),'Data Summary'!CQ159="Yes"),OFFSET('Sanitation Data'!$E$6,0,10*ROW('Sanitation Data'!E153)),NA())</f>
        <v>#N/A</v>
      </c>
      <c r="AC159" s="96" t="e">
        <f ca="true">+IF(AND(ISNUMBER(OFFSET('Sanitation Data'!$E$10,0,10*ROW('Sanitation Data'!E153))),'Data Summary'!CR159="Yes"),OFFSET('Sanitation Data'!$E$10,0,10*ROW('Sanitation Data'!E153)),NA())</f>
        <v>#N/A</v>
      </c>
      <c r="AD159" s="96" t="e">
        <f ca="true">+IF(AND(ISNUMBER(OFFSET('Sanitation Data'!$E$11,0,10*ROW('Sanitation Data'!E153))),'Data Summary'!CS159="Yes"),OFFSET('Sanitation Data'!$E$11,0,10*ROW('Sanitation Data'!E153)),NA())</f>
        <v>#N/A</v>
      </c>
      <c r="AE159" s="96" t="e">
        <f ca="true">+IF(AND(ISNUMBER(OFFSET('Sanitation Data'!$E$12,0,10*ROW('Sanitation Data'!E153))),'Data Summary'!CT159="Yes"),OFFSET('Sanitation Data'!$E$12,0,10*ROW('Sanitation Data'!E153)),NA())</f>
        <v>#N/A</v>
      </c>
      <c r="AF159" s="96" t="e">
        <f ca="true">+IF(AND(ISNUMBER(OFFSET('Sanitation Data'!$F$4,0,10*ROW('Sanitation Data'!F153))),'Data Summary'!CU159="Yes"),100-OFFSET('Sanitation Data'!$F$4,0,10*ROW('Sanitation Data'!F153)),NA())</f>
        <v>#N/A</v>
      </c>
      <c r="AG159" s="96" t="e">
        <f ca="true">+IF(AND(ISNUMBER(OFFSET('Sanitation Data'!$F$6,0,10*ROW('Sanitation Data'!F153))),'Data Summary'!CV159="Yes"),OFFSET('Sanitation Data'!$F$6,0,10*ROW('Sanitation Data'!F153)),NA())</f>
        <v>#N/A</v>
      </c>
      <c r="AH159" s="96" t="e">
        <f ca="true">+IF(AND(ISNUMBER(OFFSET('Sanitation Data'!$F$10,0,10*ROW('Sanitation Data'!F153))),'Data Summary'!CW159="Yes"),OFFSET('Sanitation Data'!$F$10,0,10*ROW('Sanitation Data'!F153)),NA())</f>
        <v>#N/A</v>
      </c>
      <c r="AI159" s="96" t="e">
        <f ca="true">+IF(AND(ISNUMBER(OFFSET('Sanitation Data'!$F$11,0,10*ROW('Sanitation Data'!F153))),'Data Summary'!CX159="Yes"),OFFSET('Sanitation Data'!$F$11,0,10*ROW('Sanitation Data'!F153)),NA())</f>
        <v>#N/A</v>
      </c>
      <c r="AJ159" s="96" t="e">
        <f ca="true">+IF(AND(ISNUMBER(OFFSET('Sanitation Data'!$F$12,0,10*ROW('Sanitation Data'!F153))),'Data Summary'!CY159="Yes"),OFFSET('Sanitation Data'!$F$12,0,10*ROW('Sanitation Data'!F153)),NA())</f>
        <v>#N/A</v>
      </c>
      <c r="AK159" s="96" t="e">
        <f ca="true">+IF(AND(ISNUMBER(OFFSET('Sanitation Data'!$G$4,0,10*ROW('Sanitation Data'!G153))),'Data Summary'!CZ159="Yes"),100-OFFSET('Sanitation Data'!$G$4,0,10*ROW('Sanitation Data'!G153)),NA())</f>
        <v>#N/A</v>
      </c>
      <c r="AL159" s="96" t="e">
        <f ca="true">+IF(AND(ISNUMBER(OFFSET('Sanitation Data'!$G$6,0,10*ROW('Sanitation Data'!G153))),'Data Summary'!DA159="Yes"),OFFSET('Sanitation Data'!$G$6,0,10*ROW('Sanitation Data'!G153)),NA())</f>
        <v>#N/A</v>
      </c>
      <c r="AM159" s="96" t="e">
        <f ca="true">+IF(AND(ISNUMBER(OFFSET('Sanitation Data'!$G$10,0,10*ROW('Sanitation Data'!G153))),'Data Summary'!DB159="Yes"),OFFSET('Sanitation Data'!$G$10,0,10*ROW('Sanitation Data'!G153)),NA())</f>
        <v>#N/A</v>
      </c>
      <c r="AN159" s="96" t="e">
        <f ca="true">+IF(AND(ISNUMBER(OFFSET('Sanitation Data'!$G$11,0,10*ROW('Sanitation Data'!G153))),'Data Summary'!DC159="Yes"),OFFSET('Sanitation Data'!$G$11,0,10*ROW('Sanitation Data'!G153)),NA())</f>
        <v>#N/A</v>
      </c>
      <c r="AO159" s="96" t="e">
        <f ca="true">+IF(AND(ISNUMBER(OFFSET('Sanitation Data'!$G$12,0,10*ROW('Sanitation Data'!G153))),'Data Summary'!DD159="Yes"),OFFSET('Sanitation Data'!$G$12,0,10*ROW('Sanitation Data'!G153)),NA())</f>
        <v>#N/A</v>
      </c>
      <c r="AP159" s="96" t="e">
        <f ca="true">+IF(AND(ISNUMBER(OFFSET('Sanitation Data'!$H$4,0,10*ROW('Sanitation Data'!H153))),'Data Summary'!DE159="Yes"),100-OFFSET('Sanitation Data'!$H$4,0,10*ROW('Sanitation Data'!H153)),NA())</f>
        <v>#N/A</v>
      </c>
      <c r="AQ159" s="96" t="e">
        <f ca="true">+IF(AND(ISNUMBER(OFFSET('Sanitation Data'!$H$6,0,10*ROW('Sanitation Data'!H153))),'Data Summary'!DF159="Yes"),OFFSET('Sanitation Data'!$H$6,0,10*ROW('Sanitation Data'!H153)),NA())</f>
        <v>#N/A</v>
      </c>
      <c r="AR159" s="96" t="e">
        <f ca="true">+IF(AND(ISNUMBER(OFFSET('Sanitation Data'!$H$10,0,10*ROW('Sanitation Data'!H153))),'Data Summary'!DG159="Yes"),OFFSET('Sanitation Data'!$H$10,0,10*ROW('Sanitation Data'!H153)),NA())</f>
        <v>#N/A</v>
      </c>
      <c r="AS159" s="96" t="e">
        <f ca="true">+IF(AND(ISNUMBER(OFFSET('Sanitation Data'!$H$11,0,10*ROW('Sanitation Data'!H153))),'Data Summary'!DH159="Yes"),OFFSET('Sanitation Data'!$H$11,0,10*ROW('Sanitation Data'!H153)),NA())</f>
        <v>#N/A</v>
      </c>
      <c r="AT159" s="96" t="e">
        <f ca="true">+IF(AND(ISNUMBER(OFFSET('Sanitation Data'!$H$12,0,10*ROW('Sanitation Data'!H153))),'Data Summary'!DI159="Yes"),OFFSET('Sanitation Data'!$H$12,0,10*ROW('Sanitation Data'!H153)),NA())</f>
        <v>#N/A</v>
      </c>
      <c r="AU159" s="96" t="e">
        <f ca="true">+IF(AND(ISNUMBER(OFFSET('Sanitation Data'!$I$4,0,10*ROW('Sanitation Data'!I153))),'Data Summary'!DJ159="Yes"),100-OFFSET('Sanitation Data'!$I$4,0,10*ROW('Sanitation Data'!I153)),NA())</f>
        <v>#N/A</v>
      </c>
      <c r="AV159" s="96" t="e">
        <f ca="true">+IF(AND(ISNUMBER(OFFSET('Sanitation Data'!$I$6,0,10*ROW('Sanitation Data'!I153))),'Data Summary'!DK159="Yes"),OFFSET('Sanitation Data'!$I$6,0,10*ROW('Sanitation Data'!I153)),NA())</f>
        <v>#N/A</v>
      </c>
      <c r="AW159" s="96" t="e">
        <f ca="true">+IF(AND(ISNUMBER(OFFSET('Sanitation Data'!$I$10,0,10*ROW('Sanitation Data'!I153))),'Data Summary'!DL159="Yes"),OFFSET('Sanitation Data'!$I$10,0,10*ROW('Sanitation Data'!I153)),NA())</f>
        <v>#N/A</v>
      </c>
      <c r="AX159" s="96" t="e">
        <f ca="true">+IF(AND(ISNUMBER(OFFSET('Sanitation Data'!$I$11,0,10*ROW('Sanitation Data'!I153))),'Data Summary'!DM159="Yes"),OFFSET('Sanitation Data'!$I$11,0,10*ROW('Sanitation Data'!I153)),NA())</f>
        <v>#N/A</v>
      </c>
      <c r="AY159" s="96" t="e">
        <f ca="true">+IF(AND(ISNUMBER(OFFSET('Sanitation Data'!$I$12,0,10*ROW('Sanitation Data'!I153))),'Data Summary'!DN159="Yes"),OFFSET('Sanitation Data'!$I$12,0,10*ROW('Sanitation Data'!I153)),NA())</f>
        <v>#N/A</v>
      </c>
      <c r="AZ159" s="97" t="e">
        <f ca="true">+IF(AND(ISNUMBER(OFFSET('Hygiene Data'!$D$5,0,10*ROW('Hygiene Data'!D153))),'Data Summary'!DO159="Yes"),OFFSET('Hygiene Data'!$D$5,0,10*ROW('Hygiene Data'!D153)),NA())</f>
        <v>#N/A</v>
      </c>
      <c r="BA159" s="97" t="e">
        <f ca="true">+IF(AND(ISNUMBER(OFFSET('Hygiene Data'!$D$7,0,10*ROW('Hygiene Data'!D153))),'Data Summary'!DP159="Yes"),OFFSET('Hygiene Data'!$D$7,0,10*ROW('Hygiene Data'!D153)),NA())</f>
        <v>#N/A</v>
      </c>
      <c r="BB159" s="97" t="e">
        <f ca="true">+IF(AND(ISNUMBER(OFFSET('Hygiene Data'!$D$9,0,10*ROW('Hygiene Data'!D153))),'Data Summary'!DQ159="Yes"),OFFSET('Hygiene Data'!$D$9,0,10*ROW('Hygiene Data'!D153)),NA())</f>
        <v>#N/A</v>
      </c>
      <c r="BC159" s="97" t="e">
        <f ca="true">+IF(AND(ISNUMBER(OFFSET('Hygiene Data'!$E$5,0,10*ROW('Hygiene Data'!E153))),'Data Summary'!DR159="Yes"),OFFSET('Hygiene Data'!$E$5,0,10*ROW('Hygiene Data'!E153)),NA())</f>
        <v>#N/A</v>
      </c>
      <c r="BD159" s="97" t="e">
        <f ca="true">+IF(AND(ISNUMBER(OFFSET('Hygiene Data'!$E$7,0,10*ROW('Hygiene Data'!E153))),'Data Summary'!DS159="Yes"),OFFSET('Hygiene Data'!$E$7,0,10*ROW('Hygiene Data'!E153)),NA())</f>
        <v>#N/A</v>
      </c>
      <c r="BE159" s="97" t="e">
        <f ca="true">+IF(AND(ISNUMBER(OFFSET('Hygiene Data'!$E$9,0,10*ROW('Hygiene Data'!E153))),'Data Summary'!DT159="Yes"),OFFSET('Hygiene Data'!$E$9,0,10*ROW('Hygiene Data'!E153)),NA())</f>
        <v>#N/A</v>
      </c>
      <c r="BF159" s="97" t="e">
        <f ca="true">+IF(AND(ISNUMBER(OFFSET('Hygiene Data'!$F$5,0,10*ROW('Hygiene Data'!F153))),'Data Summary'!DU159="Yes"),OFFSET('Hygiene Data'!$F$5,0,10*ROW('Hygiene Data'!F153)),NA())</f>
        <v>#N/A</v>
      </c>
      <c r="BG159" s="97" t="e">
        <f ca="true">+IF(AND(ISNUMBER(OFFSET('Hygiene Data'!$F$7,0,10*ROW('Hygiene Data'!F153))),'Data Summary'!DV159="Yes"),OFFSET('Hygiene Data'!$F$7,0,10*ROW('Hygiene Data'!F153)),NA())</f>
        <v>#N/A</v>
      </c>
      <c r="BH159" s="97" t="e">
        <f ca="true">+IF(AND(ISNUMBER(OFFSET('Hygiene Data'!$F$9,0,10*ROW('Hygiene Data'!F153))),'Data Summary'!DW159="Yes"),OFFSET('Hygiene Data'!$F$9,0,10*ROW('Hygiene Data'!F153)),NA())</f>
        <v>#N/A</v>
      </c>
      <c r="BI159" s="97" t="e">
        <f ca="true">+IF(AND(ISNUMBER(OFFSET('Hygiene Data'!$G$5,0,10*ROW('Hygiene Data'!G153))),'Data Summary'!DX159="Yes"),OFFSET('Hygiene Data'!$G$5,0,10*ROW('Hygiene Data'!G153)),NA())</f>
        <v>#N/A</v>
      </c>
      <c r="BJ159" s="97" t="e">
        <f ca="true">+IF(AND(ISNUMBER(OFFSET('Hygiene Data'!$G$7,0,10*ROW('Hygiene Data'!G153))),'Data Summary'!DY159="Yes"),OFFSET('Hygiene Data'!$G$7,0,10*ROW('Hygiene Data'!G153)),NA())</f>
        <v>#N/A</v>
      </c>
      <c r="BK159" s="97" t="e">
        <f ca="true">+IF(AND(ISNUMBER(OFFSET('Hygiene Data'!$G$9,0,10*ROW('Hygiene Data'!G153))),'Data Summary'!DZ159="Yes"),OFFSET('Hygiene Data'!$G$9,0,10*ROW('Hygiene Data'!G153)),NA())</f>
        <v>#N/A</v>
      </c>
      <c r="BL159" s="97" t="e">
        <f ca="true">+IF(AND(ISNUMBER(OFFSET('Hygiene Data'!$H$5,0,10*ROW('Hygiene Data'!H153))),'Data Summary'!EA159="Yes"),OFFSET('Hygiene Data'!$H$5,0,10*ROW('Hygiene Data'!H153)),NA())</f>
        <v>#N/A</v>
      </c>
      <c r="BM159" s="97" t="e">
        <f ca="true">+IF(AND(ISNUMBER(OFFSET('Hygiene Data'!$H$7,0,10*ROW('Hygiene Data'!H153))),'Data Summary'!EB159="Yes"),OFFSET('Hygiene Data'!$H$7,0,10*ROW('Hygiene Data'!H153)),NA())</f>
        <v>#N/A</v>
      </c>
      <c r="BN159" s="97" t="e">
        <f ca="true">+IF(AND(ISNUMBER(OFFSET('Hygiene Data'!$H$9,0,10*ROW('Hygiene Data'!H153))),'Data Summary'!EC159="Yes"),OFFSET('Hygiene Data'!$H$9,0,10*ROW('Hygiene Data'!H153)),NA())</f>
        <v>#N/A</v>
      </c>
      <c r="BO159" s="97" t="e">
        <f ca="true">+IF(AND(ISNUMBER(OFFSET('Hygiene Data'!$I$5,0,10*ROW('Hygiene Data'!I153))),'Data Summary'!ED159="Yes"),OFFSET('Hygiene Data'!$I$5,0,10*ROW('Hygiene Data'!I153)),NA())</f>
        <v>#N/A</v>
      </c>
      <c r="BP159" s="97" t="e">
        <f ca="true">+IF(AND(ISNUMBER(OFFSET('Hygiene Data'!$I$7,0,10*ROW('Hygiene Data'!I153))),'Data Summary'!EE159="Yes"),OFFSET('Hygiene Data'!$I$7,0,10*ROW('Hygiene Data'!I153)),NA())</f>
        <v>#N/A</v>
      </c>
      <c r="BQ159" s="97"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6" t="str">
        <f ca="true">+IF(ISTEXT('Data Summary'!B160),'Data Summary'!B160,"")</f>
        <v/>
      </c>
      <c r="C160" s="330" t="e">
        <f ca="true">+VALUE('Data Summary'!C160)</f>
        <v>#VALUE!</v>
      </c>
      <c r="D160" s="95" t="e">
        <f ca="true">+IF(AND(ISNUMBER(OFFSET('Water Data'!$D$4,0,10*ROW('Water Data'!D154))),'Data Summary'!BS160="Yes"),100-OFFSET('Water Data'!$D$4,0,10*ROW('Water Data'!D154)),NA())</f>
        <v>#N/A</v>
      </c>
      <c r="E160" s="95" t="e">
        <f ca="true">+IF(AND(ISNUMBER(OFFSET('Water Data'!$D$6,0,10*ROW('Water Data'!D154))),'Data Summary'!BT160="Yes"),OFFSET('Water Data'!$D$6,0,10*ROW('Water Data'!D154)),NA())</f>
        <v>#N/A</v>
      </c>
      <c r="F160" s="95" t="e">
        <f ca="true">+IF(AND(ISNUMBER(OFFSET('Water Data'!$D$9,0,10*ROW('Water Data'!D154))),'Data Summary'!BU160="Yes"),OFFSET('Water Data'!$D$9,0,10*ROW('Water Data'!D154)),NA())</f>
        <v>#N/A</v>
      </c>
      <c r="G160" s="95" t="e">
        <f ca="true">+IF(AND(ISNUMBER(OFFSET('Water Data'!$E$4,0,10*ROW('Water Data'!E154))),'Data Summary'!BV160="Yes"),100-OFFSET('Water Data'!$E$4,0,10*ROW('Water Data'!E154)),NA())</f>
        <v>#N/A</v>
      </c>
      <c r="H160" s="95" t="e">
        <f ca="true">+IF(AND(ISNUMBER(OFFSET('Water Data'!$E$6,0,10*ROW('Water Data'!E154))),'Data Summary'!BW160="Yes"),OFFSET('Water Data'!$E$6,0,10*ROW('Water Data'!E154)),NA())</f>
        <v>#N/A</v>
      </c>
      <c r="I160" s="95" t="e">
        <f ca="true">+IF(AND(ISNUMBER(OFFSET('Water Data'!$E$9,0,10*ROW('Water Data'!E154))),'Data Summary'!BX160="Yes"),OFFSET('Water Data'!$E$9,0,10*ROW('Water Data'!E154)),NA())</f>
        <v>#N/A</v>
      </c>
      <c r="J160" s="95" t="e">
        <f ca="true">+IF(AND(ISNUMBER(OFFSET('Water Data'!$F$4,0,10*ROW('Water Data'!F154))),'Data Summary'!BY160="Yes"),100-OFFSET('Water Data'!$F$4,0,10*ROW('Water Data'!F154)),NA())</f>
        <v>#N/A</v>
      </c>
      <c r="K160" s="95" t="e">
        <f ca="true">+IF(AND(ISNUMBER(OFFSET('Water Data'!$F$6,0,10*ROW('Water Data'!F154))),'Data Summary'!BZ160="Yes"),OFFSET('Water Data'!$F$6,0,10*ROW('Water Data'!F154)),NA())</f>
        <v>#N/A</v>
      </c>
      <c r="L160" s="95" t="e">
        <f ca="true">+IF(AND(ISNUMBER(OFFSET('Water Data'!$F$9,0,10*ROW('Water Data'!F154))),'Data Summary'!CA160="Yes"),OFFSET('Water Data'!$F$9,0,10*ROW('Water Data'!F154)),NA())</f>
        <v>#N/A</v>
      </c>
      <c r="M160" s="95" t="e">
        <f ca="true">+IF(AND(ISNUMBER(OFFSET('Water Data'!$G$4,0,10*ROW('Water Data'!G154))),'Data Summary'!CB160="Yes"),100-OFFSET('Water Data'!$G$4,0,10*ROW('Water Data'!G154)),NA())</f>
        <v>#N/A</v>
      </c>
      <c r="N160" s="95" t="e">
        <f ca="true">+IF(AND(ISNUMBER(OFFSET('Water Data'!$G$6,0,10*ROW('Water Data'!G154))),'Data Summary'!CC160="Yes"),OFFSET('Water Data'!$G$6,0,10*ROW('Water Data'!G154)),NA())</f>
        <v>#N/A</v>
      </c>
      <c r="O160" s="95" t="e">
        <f ca="true">+IF(AND(ISNUMBER(OFFSET('Water Data'!$G$9,0,10*ROW('Water Data'!G154))),'Data Summary'!CD160="Yes"),OFFSET('Water Data'!$G$9,0,10*ROW('Water Data'!G154)),NA())</f>
        <v>#N/A</v>
      </c>
      <c r="P160" s="95" t="e">
        <f ca="true">+IF(AND(ISNUMBER(OFFSET('Water Data'!$H$4,0,10*ROW('Water Data'!H154))),'Data Summary'!CE160="Yes"),100-OFFSET('Water Data'!$H$4,0,10*ROW('Water Data'!H154)),NA())</f>
        <v>#N/A</v>
      </c>
      <c r="Q160" s="95" t="e">
        <f ca="true">+IF(AND(ISNUMBER(OFFSET('Water Data'!$H$6,0,10*ROW('Water Data'!H154))),'Data Summary'!CF160="Yes"),OFFSET('Water Data'!$H$6,0,10*ROW('Water Data'!H154)),NA())</f>
        <v>#N/A</v>
      </c>
      <c r="R160" s="95" t="e">
        <f ca="true">+IF(AND(ISNUMBER(OFFSET('Water Data'!$H$9,0,10*ROW('Water Data'!H154))),'Data Summary'!CG160="Yes"),OFFSET('Water Data'!$H$9,0,10*ROW('Water Data'!H154)),NA())</f>
        <v>#N/A</v>
      </c>
      <c r="S160" s="95" t="e">
        <f ca="true">+IF(AND(ISNUMBER(OFFSET('Water Data'!$I$4,0,10*ROW('Water Data'!I154))),'Data Summary'!CH160="Yes"),100-OFFSET('Water Data'!$I$4,0,10*ROW('Water Data'!I154)),NA())</f>
        <v>#N/A</v>
      </c>
      <c r="T160" s="95" t="e">
        <f ca="true">+IF(AND(ISNUMBER(OFFSET('Water Data'!$I$6,0,10*ROW('Water Data'!I154))),'Data Summary'!CI160="Yes"),OFFSET('Water Data'!$I$6,0,10*ROW('Water Data'!I154)),NA())</f>
        <v>#N/A</v>
      </c>
      <c r="U160" s="95" t="e">
        <f ca="true">+IF(AND(ISNUMBER(OFFSET('Water Data'!$I$9,0,10*ROW('Water Data'!I154))),'Data Summary'!CJ160="Yes"),OFFSET('Water Data'!$I$9,0,10*ROW('Water Data'!I154)),NA())</f>
        <v>#N/A</v>
      </c>
      <c r="V160" s="96" t="e">
        <f ca="true">+IF(AND(ISNUMBER(OFFSET('Sanitation Data'!$D$4,0,10*ROW('Sanitation Data'!D154))),'Data Summary'!CK160="Yes"),100-OFFSET('Sanitation Data'!$D$4,0,10*ROW('Sanitation Data'!D154)),NA())</f>
        <v>#N/A</v>
      </c>
      <c r="W160" s="96" t="e">
        <f ca="true">+IF(AND(ISNUMBER(OFFSET('Sanitation Data'!$D$6,0,10*ROW('Sanitation Data'!D154))),'Data Summary'!CL160="Yes"),OFFSET('Sanitation Data'!$D$6,0,10*ROW('Sanitation Data'!D154)),NA())</f>
        <v>#N/A</v>
      </c>
      <c r="X160" s="96" t="e">
        <f ca="true">+IF(AND(ISNUMBER(OFFSET('Sanitation Data'!$D$10,0,10*ROW('Sanitation Data'!D154))),'Data Summary'!CM160="Yes"),OFFSET('Sanitation Data'!$D$10,0,10*ROW('Sanitation Data'!D154)),NA())</f>
        <v>#N/A</v>
      </c>
      <c r="Y160" s="96" t="e">
        <f ca="true">+IF(AND(ISNUMBER(OFFSET('Sanitation Data'!$D$11,0,10*ROW('Sanitation Data'!D154))),'Data Summary'!CN160="Yes"),OFFSET('Sanitation Data'!$D$11,0,10*ROW('Sanitation Data'!D154)),NA())</f>
        <v>#N/A</v>
      </c>
      <c r="Z160" s="96" t="e">
        <f ca="true">+IF(AND(ISNUMBER(OFFSET('Sanitation Data'!$D$12,0,10*ROW('Sanitation Data'!D154))),'Data Summary'!CO160="Yes"),OFFSET('Sanitation Data'!$D$12,0,10*ROW('Sanitation Data'!D154)),NA())</f>
        <v>#N/A</v>
      </c>
      <c r="AA160" s="96" t="e">
        <f ca="true">+IF(AND(ISNUMBER(OFFSET('Sanitation Data'!$E$4,0,10*ROW('Sanitation Data'!E154))),'Data Summary'!CP160="Yes"),100-OFFSET('Sanitation Data'!$E$4,0,10*ROW('Sanitation Data'!E154)),NA())</f>
        <v>#N/A</v>
      </c>
      <c r="AB160" s="96" t="e">
        <f ca="true">+IF(AND(ISNUMBER(OFFSET('Sanitation Data'!$E$6,0,10*ROW('Sanitation Data'!E154))),'Data Summary'!CQ160="Yes"),OFFSET('Sanitation Data'!$E$6,0,10*ROW('Sanitation Data'!E154)),NA())</f>
        <v>#N/A</v>
      </c>
      <c r="AC160" s="96" t="e">
        <f ca="true">+IF(AND(ISNUMBER(OFFSET('Sanitation Data'!$E$10,0,10*ROW('Sanitation Data'!E154))),'Data Summary'!CR160="Yes"),OFFSET('Sanitation Data'!$E$10,0,10*ROW('Sanitation Data'!E154)),NA())</f>
        <v>#N/A</v>
      </c>
      <c r="AD160" s="96" t="e">
        <f ca="true">+IF(AND(ISNUMBER(OFFSET('Sanitation Data'!$E$11,0,10*ROW('Sanitation Data'!E154))),'Data Summary'!CS160="Yes"),OFFSET('Sanitation Data'!$E$11,0,10*ROW('Sanitation Data'!E154)),NA())</f>
        <v>#N/A</v>
      </c>
      <c r="AE160" s="96" t="e">
        <f ca="true">+IF(AND(ISNUMBER(OFFSET('Sanitation Data'!$E$12,0,10*ROW('Sanitation Data'!E154))),'Data Summary'!CT160="Yes"),OFFSET('Sanitation Data'!$E$12,0,10*ROW('Sanitation Data'!E154)),NA())</f>
        <v>#N/A</v>
      </c>
      <c r="AF160" s="96" t="e">
        <f ca="true">+IF(AND(ISNUMBER(OFFSET('Sanitation Data'!$F$4,0,10*ROW('Sanitation Data'!F154))),'Data Summary'!CU160="Yes"),100-OFFSET('Sanitation Data'!$F$4,0,10*ROW('Sanitation Data'!F154)),NA())</f>
        <v>#N/A</v>
      </c>
      <c r="AG160" s="96" t="e">
        <f ca="true">+IF(AND(ISNUMBER(OFFSET('Sanitation Data'!$F$6,0,10*ROW('Sanitation Data'!F154))),'Data Summary'!CV160="Yes"),OFFSET('Sanitation Data'!$F$6,0,10*ROW('Sanitation Data'!F154)),NA())</f>
        <v>#N/A</v>
      </c>
      <c r="AH160" s="96" t="e">
        <f ca="true">+IF(AND(ISNUMBER(OFFSET('Sanitation Data'!$F$10,0,10*ROW('Sanitation Data'!F154))),'Data Summary'!CW160="Yes"),OFFSET('Sanitation Data'!$F$10,0,10*ROW('Sanitation Data'!F154)),NA())</f>
        <v>#N/A</v>
      </c>
      <c r="AI160" s="96" t="e">
        <f ca="true">+IF(AND(ISNUMBER(OFFSET('Sanitation Data'!$F$11,0,10*ROW('Sanitation Data'!F154))),'Data Summary'!CX160="Yes"),OFFSET('Sanitation Data'!$F$11,0,10*ROW('Sanitation Data'!F154)),NA())</f>
        <v>#N/A</v>
      </c>
      <c r="AJ160" s="96" t="e">
        <f ca="true">+IF(AND(ISNUMBER(OFFSET('Sanitation Data'!$F$12,0,10*ROW('Sanitation Data'!F154))),'Data Summary'!CY160="Yes"),OFFSET('Sanitation Data'!$F$12,0,10*ROW('Sanitation Data'!F154)),NA())</f>
        <v>#N/A</v>
      </c>
      <c r="AK160" s="96" t="e">
        <f ca="true">+IF(AND(ISNUMBER(OFFSET('Sanitation Data'!$G$4,0,10*ROW('Sanitation Data'!G154))),'Data Summary'!CZ160="Yes"),100-OFFSET('Sanitation Data'!$G$4,0,10*ROW('Sanitation Data'!G154)),NA())</f>
        <v>#N/A</v>
      </c>
      <c r="AL160" s="96" t="e">
        <f ca="true">+IF(AND(ISNUMBER(OFFSET('Sanitation Data'!$G$6,0,10*ROW('Sanitation Data'!G154))),'Data Summary'!DA160="Yes"),OFFSET('Sanitation Data'!$G$6,0,10*ROW('Sanitation Data'!G154)),NA())</f>
        <v>#N/A</v>
      </c>
      <c r="AM160" s="96" t="e">
        <f ca="true">+IF(AND(ISNUMBER(OFFSET('Sanitation Data'!$G$10,0,10*ROW('Sanitation Data'!G154))),'Data Summary'!DB160="Yes"),OFFSET('Sanitation Data'!$G$10,0,10*ROW('Sanitation Data'!G154)),NA())</f>
        <v>#N/A</v>
      </c>
      <c r="AN160" s="96" t="e">
        <f ca="true">+IF(AND(ISNUMBER(OFFSET('Sanitation Data'!$G$11,0,10*ROW('Sanitation Data'!G154))),'Data Summary'!DC160="Yes"),OFFSET('Sanitation Data'!$G$11,0,10*ROW('Sanitation Data'!G154)),NA())</f>
        <v>#N/A</v>
      </c>
      <c r="AO160" s="96" t="e">
        <f ca="true">+IF(AND(ISNUMBER(OFFSET('Sanitation Data'!$G$12,0,10*ROW('Sanitation Data'!G154))),'Data Summary'!DD160="Yes"),OFFSET('Sanitation Data'!$G$12,0,10*ROW('Sanitation Data'!G154)),NA())</f>
        <v>#N/A</v>
      </c>
      <c r="AP160" s="96" t="e">
        <f ca="true">+IF(AND(ISNUMBER(OFFSET('Sanitation Data'!$H$4,0,10*ROW('Sanitation Data'!H154))),'Data Summary'!DE160="Yes"),100-OFFSET('Sanitation Data'!$H$4,0,10*ROW('Sanitation Data'!H154)),NA())</f>
        <v>#N/A</v>
      </c>
      <c r="AQ160" s="96" t="e">
        <f ca="true">+IF(AND(ISNUMBER(OFFSET('Sanitation Data'!$H$6,0,10*ROW('Sanitation Data'!H154))),'Data Summary'!DF160="Yes"),OFFSET('Sanitation Data'!$H$6,0,10*ROW('Sanitation Data'!H154)),NA())</f>
        <v>#N/A</v>
      </c>
      <c r="AR160" s="96" t="e">
        <f ca="true">+IF(AND(ISNUMBER(OFFSET('Sanitation Data'!$H$10,0,10*ROW('Sanitation Data'!H154))),'Data Summary'!DG160="Yes"),OFFSET('Sanitation Data'!$H$10,0,10*ROW('Sanitation Data'!H154)),NA())</f>
        <v>#N/A</v>
      </c>
      <c r="AS160" s="96" t="e">
        <f ca="true">+IF(AND(ISNUMBER(OFFSET('Sanitation Data'!$H$11,0,10*ROW('Sanitation Data'!H154))),'Data Summary'!DH160="Yes"),OFFSET('Sanitation Data'!$H$11,0,10*ROW('Sanitation Data'!H154)),NA())</f>
        <v>#N/A</v>
      </c>
      <c r="AT160" s="96" t="e">
        <f ca="true">+IF(AND(ISNUMBER(OFFSET('Sanitation Data'!$H$12,0,10*ROW('Sanitation Data'!H154))),'Data Summary'!DI160="Yes"),OFFSET('Sanitation Data'!$H$12,0,10*ROW('Sanitation Data'!H154)),NA())</f>
        <v>#N/A</v>
      </c>
      <c r="AU160" s="96" t="e">
        <f ca="true">+IF(AND(ISNUMBER(OFFSET('Sanitation Data'!$I$4,0,10*ROW('Sanitation Data'!I154))),'Data Summary'!DJ160="Yes"),100-OFFSET('Sanitation Data'!$I$4,0,10*ROW('Sanitation Data'!I154)),NA())</f>
        <v>#N/A</v>
      </c>
      <c r="AV160" s="96" t="e">
        <f ca="true">+IF(AND(ISNUMBER(OFFSET('Sanitation Data'!$I$6,0,10*ROW('Sanitation Data'!I154))),'Data Summary'!DK160="Yes"),OFFSET('Sanitation Data'!$I$6,0,10*ROW('Sanitation Data'!I154)),NA())</f>
        <v>#N/A</v>
      </c>
      <c r="AW160" s="96" t="e">
        <f ca="true">+IF(AND(ISNUMBER(OFFSET('Sanitation Data'!$I$10,0,10*ROW('Sanitation Data'!I154))),'Data Summary'!DL160="Yes"),OFFSET('Sanitation Data'!$I$10,0,10*ROW('Sanitation Data'!I154)),NA())</f>
        <v>#N/A</v>
      </c>
      <c r="AX160" s="96" t="e">
        <f ca="true">+IF(AND(ISNUMBER(OFFSET('Sanitation Data'!$I$11,0,10*ROW('Sanitation Data'!I154))),'Data Summary'!DM160="Yes"),OFFSET('Sanitation Data'!$I$11,0,10*ROW('Sanitation Data'!I154)),NA())</f>
        <v>#N/A</v>
      </c>
      <c r="AY160" s="96" t="e">
        <f ca="true">+IF(AND(ISNUMBER(OFFSET('Sanitation Data'!$I$12,0,10*ROW('Sanitation Data'!I154))),'Data Summary'!DN160="Yes"),OFFSET('Sanitation Data'!$I$12,0,10*ROW('Sanitation Data'!I154)),NA())</f>
        <v>#N/A</v>
      </c>
      <c r="AZ160" s="97" t="e">
        <f ca="true">+IF(AND(ISNUMBER(OFFSET('Hygiene Data'!$D$5,0,10*ROW('Hygiene Data'!D154))),'Data Summary'!DO160="Yes"),OFFSET('Hygiene Data'!$D$5,0,10*ROW('Hygiene Data'!D154)),NA())</f>
        <v>#N/A</v>
      </c>
      <c r="BA160" s="97" t="e">
        <f ca="true">+IF(AND(ISNUMBER(OFFSET('Hygiene Data'!$D$7,0,10*ROW('Hygiene Data'!D154))),'Data Summary'!DP160="Yes"),OFFSET('Hygiene Data'!$D$7,0,10*ROW('Hygiene Data'!D154)),NA())</f>
        <v>#N/A</v>
      </c>
      <c r="BB160" s="97" t="e">
        <f ca="true">+IF(AND(ISNUMBER(OFFSET('Hygiene Data'!$D$9,0,10*ROW('Hygiene Data'!D154))),'Data Summary'!DQ160="Yes"),OFFSET('Hygiene Data'!$D$9,0,10*ROW('Hygiene Data'!D154)),NA())</f>
        <v>#N/A</v>
      </c>
      <c r="BC160" s="97" t="e">
        <f ca="true">+IF(AND(ISNUMBER(OFFSET('Hygiene Data'!$E$5,0,10*ROW('Hygiene Data'!E154))),'Data Summary'!DR160="Yes"),OFFSET('Hygiene Data'!$E$5,0,10*ROW('Hygiene Data'!E154)),NA())</f>
        <v>#N/A</v>
      </c>
      <c r="BD160" s="97" t="e">
        <f ca="true">+IF(AND(ISNUMBER(OFFSET('Hygiene Data'!$E$7,0,10*ROW('Hygiene Data'!E154))),'Data Summary'!DS160="Yes"),OFFSET('Hygiene Data'!$E$7,0,10*ROW('Hygiene Data'!E154)),NA())</f>
        <v>#N/A</v>
      </c>
      <c r="BE160" s="97" t="e">
        <f ca="true">+IF(AND(ISNUMBER(OFFSET('Hygiene Data'!$E$9,0,10*ROW('Hygiene Data'!E154))),'Data Summary'!DT160="Yes"),OFFSET('Hygiene Data'!$E$9,0,10*ROW('Hygiene Data'!E154)),NA())</f>
        <v>#N/A</v>
      </c>
      <c r="BF160" s="97" t="e">
        <f ca="true">+IF(AND(ISNUMBER(OFFSET('Hygiene Data'!$F$5,0,10*ROW('Hygiene Data'!F154))),'Data Summary'!DU160="Yes"),OFFSET('Hygiene Data'!$F$5,0,10*ROW('Hygiene Data'!F154)),NA())</f>
        <v>#N/A</v>
      </c>
      <c r="BG160" s="97" t="e">
        <f ca="true">+IF(AND(ISNUMBER(OFFSET('Hygiene Data'!$F$7,0,10*ROW('Hygiene Data'!F154))),'Data Summary'!DV160="Yes"),OFFSET('Hygiene Data'!$F$7,0,10*ROW('Hygiene Data'!F154)),NA())</f>
        <v>#N/A</v>
      </c>
      <c r="BH160" s="97" t="e">
        <f ca="true">+IF(AND(ISNUMBER(OFFSET('Hygiene Data'!$F$9,0,10*ROW('Hygiene Data'!F154))),'Data Summary'!DW160="Yes"),OFFSET('Hygiene Data'!$F$9,0,10*ROW('Hygiene Data'!F154)),NA())</f>
        <v>#N/A</v>
      </c>
      <c r="BI160" s="97" t="e">
        <f ca="true">+IF(AND(ISNUMBER(OFFSET('Hygiene Data'!$G$5,0,10*ROW('Hygiene Data'!G154))),'Data Summary'!DX160="Yes"),OFFSET('Hygiene Data'!$G$5,0,10*ROW('Hygiene Data'!G154)),NA())</f>
        <v>#N/A</v>
      </c>
      <c r="BJ160" s="97" t="e">
        <f ca="true">+IF(AND(ISNUMBER(OFFSET('Hygiene Data'!$G$7,0,10*ROW('Hygiene Data'!G154))),'Data Summary'!DY160="Yes"),OFFSET('Hygiene Data'!$G$7,0,10*ROW('Hygiene Data'!G154)),NA())</f>
        <v>#N/A</v>
      </c>
      <c r="BK160" s="97" t="e">
        <f ca="true">+IF(AND(ISNUMBER(OFFSET('Hygiene Data'!$G$9,0,10*ROW('Hygiene Data'!G154))),'Data Summary'!DZ160="Yes"),OFFSET('Hygiene Data'!$G$9,0,10*ROW('Hygiene Data'!G154)),NA())</f>
        <v>#N/A</v>
      </c>
      <c r="BL160" s="97" t="e">
        <f ca="true">+IF(AND(ISNUMBER(OFFSET('Hygiene Data'!$H$5,0,10*ROW('Hygiene Data'!H154))),'Data Summary'!EA160="Yes"),OFFSET('Hygiene Data'!$H$5,0,10*ROW('Hygiene Data'!H154)),NA())</f>
        <v>#N/A</v>
      </c>
      <c r="BM160" s="97" t="e">
        <f ca="true">+IF(AND(ISNUMBER(OFFSET('Hygiene Data'!$H$7,0,10*ROW('Hygiene Data'!H154))),'Data Summary'!EB160="Yes"),OFFSET('Hygiene Data'!$H$7,0,10*ROW('Hygiene Data'!H154)),NA())</f>
        <v>#N/A</v>
      </c>
      <c r="BN160" s="97" t="e">
        <f ca="true">+IF(AND(ISNUMBER(OFFSET('Hygiene Data'!$H$9,0,10*ROW('Hygiene Data'!H154))),'Data Summary'!EC160="Yes"),OFFSET('Hygiene Data'!$H$9,0,10*ROW('Hygiene Data'!H154)),NA())</f>
        <v>#N/A</v>
      </c>
      <c r="BO160" s="97" t="e">
        <f ca="true">+IF(AND(ISNUMBER(OFFSET('Hygiene Data'!$I$5,0,10*ROW('Hygiene Data'!I154))),'Data Summary'!ED160="Yes"),OFFSET('Hygiene Data'!$I$5,0,10*ROW('Hygiene Data'!I154)),NA())</f>
        <v>#N/A</v>
      </c>
      <c r="BP160" s="97" t="e">
        <f ca="true">+IF(AND(ISNUMBER(OFFSET('Hygiene Data'!$I$7,0,10*ROW('Hygiene Data'!I154))),'Data Summary'!EE160="Yes"),OFFSET('Hygiene Data'!$I$7,0,10*ROW('Hygiene Data'!I154)),NA())</f>
        <v>#N/A</v>
      </c>
      <c r="BQ160" s="97"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6" t="str">
        <f ca="true">+IF(ISTEXT('Data Summary'!B161),'Data Summary'!B161,"")</f>
        <v/>
      </c>
      <c r="C161" s="330" t="e">
        <f ca="true">+VALUE('Data Summary'!C161)</f>
        <v>#VALUE!</v>
      </c>
      <c r="D161" s="95" t="e">
        <f ca="true">+IF(AND(ISNUMBER(OFFSET('Water Data'!$D$4,0,10*ROW('Water Data'!D155))),'Data Summary'!BS161="Yes"),100-OFFSET('Water Data'!$D$4,0,10*ROW('Water Data'!D155)),NA())</f>
        <v>#N/A</v>
      </c>
      <c r="E161" s="95" t="e">
        <f ca="true">+IF(AND(ISNUMBER(OFFSET('Water Data'!$D$6,0,10*ROW('Water Data'!D155))),'Data Summary'!BT161="Yes"),OFFSET('Water Data'!$D$6,0,10*ROW('Water Data'!D155)),NA())</f>
        <v>#N/A</v>
      </c>
      <c r="F161" s="95" t="e">
        <f ca="true">+IF(AND(ISNUMBER(OFFSET('Water Data'!$D$9,0,10*ROW('Water Data'!D155))),'Data Summary'!BU161="Yes"),OFFSET('Water Data'!$D$9,0,10*ROW('Water Data'!D155)),NA())</f>
        <v>#N/A</v>
      </c>
      <c r="G161" s="95" t="e">
        <f ca="true">+IF(AND(ISNUMBER(OFFSET('Water Data'!$E$4,0,10*ROW('Water Data'!E155))),'Data Summary'!BV161="Yes"),100-OFFSET('Water Data'!$E$4,0,10*ROW('Water Data'!E155)),NA())</f>
        <v>#N/A</v>
      </c>
      <c r="H161" s="95" t="e">
        <f ca="true">+IF(AND(ISNUMBER(OFFSET('Water Data'!$E$6,0,10*ROW('Water Data'!E155))),'Data Summary'!BW161="Yes"),OFFSET('Water Data'!$E$6,0,10*ROW('Water Data'!E155)),NA())</f>
        <v>#N/A</v>
      </c>
      <c r="I161" s="95" t="e">
        <f ca="true">+IF(AND(ISNUMBER(OFFSET('Water Data'!$E$9,0,10*ROW('Water Data'!E155))),'Data Summary'!BX161="Yes"),OFFSET('Water Data'!$E$9,0,10*ROW('Water Data'!E155)),NA())</f>
        <v>#N/A</v>
      </c>
      <c r="J161" s="95" t="e">
        <f ca="true">+IF(AND(ISNUMBER(OFFSET('Water Data'!$F$4,0,10*ROW('Water Data'!F155))),'Data Summary'!BY161="Yes"),100-OFFSET('Water Data'!$F$4,0,10*ROW('Water Data'!F155)),NA())</f>
        <v>#N/A</v>
      </c>
      <c r="K161" s="95" t="e">
        <f ca="true">+IF(AND(ISNUMBER(OFFSET('Water Data'!$F$6,0,10*ROW('Water Data'!F155))),'Data Summary'!BZ161="Yes"),OFFSET('Water Data'!$F$6,0,10*ROW('Water Data'!F155)),NA())</f>
        <v>#N/A</v>
      </c>
      <c r="L161" s="95" t="e">
        <f ca="true">+IF(AND(ISNUMBER(OFFSET('Water Data'!$F$9,0,10*ROW('Water Data'!F155))),'Data Summary'!CA161="Yes"),OFFSET('Water Data'!$F$9,0,10*ROW('Water Data'!F155)),NA())</f>
        <v>#N/A</v>
      </c>
      <c r="M161" s="95" t="e">
        <f ca="true">+IF(AND(ISNUMBER(OFFSET('Water Data'!$G$4,0,10*ROW('Water Data'!G155))),'Data Summary'!CB161="Yes"),100-OFFSET('Water Data'!$G$4,0,10*ROW('Water Data'!G155)),NA())</f>
        <v>#N/A</v>
      </c>
      <c r="N161" s="95" t="e">
        <f ca="true">+IF(AND(ISNUMBER(OFFSET('Water Data'!$G$6,0,10*ROW('Water Data'!G155))),'Data Summary'!CC161="Yes"),OFFSET('Water Data'!$G$6,0,10*ROW('Water Data'!G155)),NA())</f>
        <v>#N/A</v>
      </c>
      <c r="O161" s="95" t="e">
        <f ca="true">+IF(AND(ISNUMBER(OFFSET('Water Data'!$G$9,0,10*ROW('Water Data'!G155))),'Data Summary'!CD161="Yes"),OFFSET('Water Data'!$G$9,0,10*ROW('Water Data'!G155)),NA())</f>
        <v>#N/A</v>
      </c>
      <c r="P161" s="95" t="e">
        <f ca="true">+IF(AND(ISNUMBER(OFFSET('Water Data'!$H$4,0,10*ROW('Water Data'!H155))),'Data Summary'!CE161="Yes"),100-OFFSET('Water Data'!$H$4,0,10*ROW('Water Data'!H155)),NA())</f>
        <v>#N/A</v>
      </c>
      <c r="Q161" s="95" t="e">
        <f ca="true">+IF(AND(ISNUMBER(OFFSET('Water Data'!$H$6,0,10*ROW('Water Data'!H155))),'Data Summary'!CF161="Yes"),OFFSET('Water Data'!$H$6,0,10*ROW('Water Data'!H155)),NA())</f>
        <v>#N/A</v>
      </c>
      <c r="R161" s="95" t="e">
        <f ca="true">+IF(AND(ISNUMBER(OFFSET('Water Data'!$H$9,0,10*ROW('Water Data'!H155))),'Data Summary'!CG161="Yes"),OFFSET('Water Data'!$H$9,0,10*ROW('Water Data'!H155)),NA())</f>
        <v>#N/A</v>
      </c>
      <c r="S161" s="95" t="e">
        <f ca="true">+IF(AND(ISNUMBER(OFFSET('Water Data'!$I$4,0,10*ROW('Water Data'!I155))),'Data Summary'!CH161="Yes"),100-OFFSET('Water Data'!$I$4,0,10*ROW('Water Data'!I155)),NA())</f>
        <v>#N/A</v>
      </c>
      <c r="T161" s="95" t="e">
        <f ca="true">+IF(AND(ISNUMBER(OFFSET('Water Data'!$I$6,0,10*ROW('Water Data'!I155))),'Data Summary'!CI161="Yes"),OFFSET('Water Data'!$I$6,0,10*ROW('Water Data'!I155)),NA())</f>
        <v>#N/A</v>
      </c>
      <c r="U161" s="95" t="e">
        <f ca="true">+IF(AND(ISNUMBER(OFFSET('Water Data'!$I$9,0,10*ROW('Water Data'!I155))),'Data Summary'!CJ161="Yes"),OFFSET('Water Data'!$I$9,0,10*ROW('Water Data'!I155)),NA())</f>
        <v>#N/A</v>
      </c>
      <c r="V161" s="96" t="e">
        <f ca="true">+IF(AND(ISNUMBER(OFFSET('Sanitation Data'!$D$4,0,10*ROW('Sanitation Data'!D155))),'Data Summary'!CK161="Yes"),100-OFFSET('Sanitation Data'!$D$4,0,10*ROW('Sanitation Data'!D155)),NA())</f>
        <v>#N/A</v>
      </c>
      <c r="W161" s="96" t="e">
        <f ca="true">+IF(AND(ISNUMBER(OFFSET('Sanitation Data'!$D$6,0,10*ROW('Sanitation Data'!D155))),'Data Summary'!CL161="Yes"),OFFSET('Sanitation Data'!$D$6,0,10*ROW('Sanitation Data'!D155)),NA())</f>
        <v>#N/A</v>
      </c>
      <c r="X161" s="96" t="e">
        <f ca="true">+IF(AND(ISNUMBER(OFFSET('Sanitation Data'!$D$10,0,10*ROW('Sanitation Data'!D155))),'Data Summary'!CM161="Yes"),OFFSET('Sanitation Data'!$D$10,0,10*ROW('Sanitation Data'!D155)),NA())</f>
        <v>#N/A</v>
      </c>
      <c r="Y161" s="96" t="e">
        <f ca="true">+IF(AND(ISNUMBER(OFFSET('Sanitation Data'!$D$11,0,10*ROW('Sanitation Data'!D155))),'Data Summary'!CN161="Yes"),OFFSET('Sanitation Data'!$D$11,0,10*ROW('Sanitation Data'!D155)),NA())</f>
        <v>#N/A</v>
      </c>
      <c r="Z161" s="96" t="e">
        <f ca="true">+IF(AND(ISNUMBER(OFFSET('Sanitation Data'!$D$12,0,10*ROW('Sanitation Data'!D155))),'Data Summary'!CO161="Yes"),OFFSET('Sanitation Data'!$D$12,0,10*ROW('Sanitation Data'!D155)),NA())</f>
        <v>#N/A</v>
      </c>
      <c r="AA161" s="96" t="e">
        <f ca="true">+IF(AND(ISNUMBER(OFFSET('Sanitation Data'!$E$4,0,10*ROW('Sanitation Data'!E155))),'Data Summary'!CP161="Yes"),100-OFFSET('Sanitation Data'!$E$4,0,10*ROW('Sanitation Data'!E155)),NA())</f>
        <v>#N/A</v>
      </c>
      <c r="AB161" s="96" t="e">
        <f ca="true">+IF(AND(ISNUMBER(OFFSET('Sanitation Data'!$E$6,0,10*ROW('Sanitation Data'!E155))),'Data Summary'!CQ161="Yes"),OFFSET('Sanitation Data'!$E$6,0,10*ROW('Sanitation Data'!E155)),NA())</f>
        <v>#N/A</v>
      </c>
      <c r="AC161" s="96" t="e">
        <f ca="true">+IF(AND(ISNUMBER(OFFSET('Sanitation Data'!$E$10,0,10*ROW('Sanitation Data'!E155))),'Data Summary'!CR161="Yes"),OFFSET('Sanitation Data'!$E$10,0,10*ROW('Sanitation Data'!E155)),NA())</f>
        <v>#N/A</v>
      </c>
      <c r="AD161" s="96" t="e">
        <f ca="true">+IF(AND(ISNUMBER(OFFSET('Sanitation Data'!$E$11,0,10*ROW('Sanitation Data'!E155))),'Data Summary'!CS161="Yes"),OFFSET('Sanitation Data'!$E$11,0,10*ROW('Sanitation Data'!E155)),NA())</f>
        <v>#N/A</v>
      </c>
      <c r="AE161" s="96" t="e">
        <f ca="true">+IF(AND(ISNUMBER(OFFSET('Sanitation Data'!$E$12,0,10*ROW('Sanitation Data'!E155))),'Data Summary'!CT161="Yes"),OFFSET('Sanitation Data'!$E$12,0,10*ROW('Sanitation Data'!E155)),NA())</f>
        <v>#N/A</v>
      </c>
      <c r="AF161" s="96" t="e">
        <f ca="true">+IF(AND(ISNUMBER(OFFSET('Sanitation Data'!$F$4,0,10*ROW('Sanitation Data'!F155))),'Data Summary'!CU161="Yes"),100-OFFSET('Sanitation Data'!$F$4,0,10*ROW('Sanitation Data'!F155)),NA())</f>
        <v>#N/A</v>
      </c>
      <c r="AG161" s="96" t="e">
        <f ca="true">+IF(AND(ISNUMBER(OFFSET('Sanitation Data'!$F$6,0,10*ROW('Sanitation Data'!F155))),'Data Summary'!CV161="Yes"),OFFSET('Sanitation Data'!$F$6,0,10*ROW('Sanitation Data'!F155)),NA())</f>
        <v>#N/A</v>
      </c>
      <c r="AH161" s="96" t="e">
        <f ca="true">+IF(AND(ISNUMBER(OFFSET('Sanitation Data'!$F$10,0,10*ROW('Sanitation Data'!F155))),'Data Summary'!CW161="Yes"),OFFSET('Sanitation Data'!$F$10,0,10*ROW('Sanitation Data'!F155)),NA())</f>
        <v>#N/A</v>
      </c>
      <c r="AI161" s="96" t="e">
        <f ca="true">+IF(AND(ISNUMBER(OFFSET('Sanitation Data'!$F$11,0,10*ROW('Sanitation Data'!F155))),'Data Summary'!CX161="Yes"),OFFSET('Sanitation Data'!$F$11,0,10*ROW('Sanitation Data'!F155)),NA())</f>
        <v>#N/A</v>
      </c>
      <c r="AJ161" s="96" t="e">
        <f ca="true">+IF(AND(ISNUMBER(OFFSET('Sanitation Data'!$F$12,0,10*ROW('Sanitation Data'!F155))),'Data Summary'!CY161="Yes"),OFFSET('Sanitation Data'!$F$12,0,10*ROW('Sanitation Data'!F155)),NA())</f>
        <v>#N/A</v>
      </c>
      <c r="AK161" s="96" t="e">
        <f ca="true">+IF(AND(ISNUMBER(OFFSET('Sanitation Data'!$G$4,0,10*ROW('Sanitation Data'!G155))),'Data Summary'!CZ161="Yes"),100-OFFSET('Sanitation Data'!$G$4,0,10*ROW('Sanitation Data'!G155)),NA())</f>
        <v>#N/A</v>
      </c>
      <c r="AL161" s="96" t="e">
        <f ca="true">+IF(AND(ISNUMBER(OFFSET('Sanitation Data'!$G$6,0,10*ROW('Sanitation Data'!G155))),'Data Summary'!DA161="Yes"),OFFSET('Sanitation Data'!$G$6,0,10*ROW('Sanitation Data'!G155)),NA())</f>
        <v>#N/A</v>
      </c>
      <c r="AM161" s="96" t="e">
        <f ca="true">+IF(AND(ISNUMBER(OFFSET('Sanitation Data'!$G$10,0,10*ROW('Sanitation Data'!G155))),'Data Summary'!DB161="Yes"),OFFSET('Sanitation Data'!$G$10,0,10*ROW('Sanitation Data'!G155)),NA())</f>
        <v>#N/A</v>
      </c>
      <c r="AN161" s="96" t="e">
        <f ca="true">+IF(AND(ISNUMBER(OFFSET('Sanitation Data'!$G$11,0,10*ROW('Sanitation Data'!G155))),'Data Summary'!DC161="Yes"),OFFSET('Sanitation Data'!$G$11,0,10*ROW('Sanitation Data'!G155)),NA())</f>
        <v>#N/A</v>
      </c>
      <c r="AO161" s="96" t="e">
        <f ca="true">+IF(AND(ISNUMBER(OFFSET('Sanitation Data'!$G$12,0,10*ROW('Sanitation Data'!G155))),'Data Summary'!DD161="Yes"),OFFSET('Sanitation Data'!$G$12,0,10*ROW('Sanitation Data'!G155)),NA())</f>
        <v>#N/A</v>
      </c>
      <c r="AP161" s="96" t="e">
        <f ca="true">+IF(AND(ISNUMBER(OFFSET('Sanitation Data'!$H$4,0,10*ROW('Sanitation Data'!H155))),'Data Summary'!DE161="Yes"),100-OFFSET('Sanitation Data'!$H$4,0,10*ROW('Sanitation Data'!H155)),NA())</f>
        <v>#N/A</v>
      </c>
      <c r="AQ161" s="96" t="e">
        <f ca="true">+IF(AND(ISNUMBER(OFFSET('Sanitation Data'!$H$6,0,10*ROW('Sanitation Data'!H155))),'Data Summary'!DF161="Yes"),OFFSET('Sanitation Data'!$H$6,0,10*ROW('Sanitation Data'!H155)),NA())</f>
        <v>#N/A</v>
      </c>
      <c r="AR161" s="96" t="e">
        <f ca="true">+IF(AND(ISNUMBER(OFFSET('Sanitation Data'!$H$10,0,10*ROW('Sanitation Data'!H155))),'Data Summary'!DG161="Yes"),OFFSET('Sanitation Data'!$H$10,0,10*ROW('Sanitation Data'!H155)),NA())</f>
        <v>#N/A</v>
      </c>
      <c r="AS161" s="96" t="e">
        <f ca="true">+IF(AND(ISNUMBER(OFFSET('Sanitation Data'!$H$11,0,10*ROW('Sanitation Data'!H155))),'Data Summary'!DH161="Yes"),OFFSET('Sanitation Data'!$H$11,0,10*ROW('Sanitation Data'!H155)),NA())</f>
        <v>#N/A</v>
      </c>
      <c r="AT161" s="96" t="e">
        <f ca="true">+IF(AND(ISNUMBER(OFFSET('Sanitation Data'!$H$12,0,10*ROW('Sanitation Data'!H155))),'Data Summary'!DI161="Yes"),OFFSET('Sanitation Data'!$H$12,0,10*ROW('Sanitation Data'!H155)),NA())</f>
        <v>#N/A</v>
      </c>
      <c r="AU161" s="96" t="e">
        <f ca="true">+IF(AND(ISNUMBER(OFFSET('Sanitation Data'!$I$4,0,10*ROW('Sanitation Data'!I155))),'Data Summary'!DJ161="Yes"),100-OFFSET('Sanitation Data'!$I$4,0,10*ROW('Sanitation Data'!I155)),NA())</f>
        <v>#N/A</v>
      </c>
      <c r="AV161" s="96" t="e">
        <f ca="true">+IF(AND(ISNUMBER(OFFSET('Sanitation Data'!$I$6,0,10*ROW('Sanitation Data'!I155))),'Data Summary'!DK161="Yes"),OFFSET('Sanitation Data'!$I$6,0,10*ROW('Sanitation Data'!I155)),NA())</f>
        <v>#N/A</v>
      </c>
      <c r="AW161" s="96" t="e">
        <f ca="true">+IF(AND(ISNUMBER(OFFSET('Sanitation Data'!$I$10,0,10*ROW('Sanitation Data'!I155))),'Data Summary'!DL161="Yes"),OFFSET('Sanitation Data'!$I$10,0,10*ROW('Sanitation Data'!I155)),NA())</f>
        <v>#N/A</v>
      </c>
      <c r="AX161" s="96" t="e">
        <f ca="true">+IF(AND(ISNUMBER(OFFSET('Sanitation Data'!$I$11,0,10*ROW('Sanitation Data'!I155))),'Data Summary'!DM161="Yes"),OFFSET('Sanitation Data'!$I$11,0,10*ROW('Sanitation Data'!I155)),NA())</f>
        <v>#N/A</v>
      </c>
      <c r="AY161" s="96" t="e">
        <f ca="true">+IF(AND(ISNUMBER(OFFSET('Sanitation Data'!$I$12,0,10*ROW('Sanitation Data'!I155))),'Data Summary'!DN161="Yes"),OFFSET('Sanitation Data'!$I$12,0,10*ROW('Sanitation Data'!I155)),NA())</f>
        <v>#N/A</v>
      </c>
      <c r="AZ161" s="97" t="e">
        <f ca="true">+IF(AND(ISNUMBER(OFFSET('Hygiene Data'!$D$5,0,10*ROW('Hygiene Data'!D155))),'Data Summary'!DO161="Yes"),OFFSET('Hygiene Data'!$D$5,0,10*ROW('Hygiene Data'!D155)),NA())</f>
        <v>#N/A</v>
      </c>
      <c r="BA161" s="97" t="e">
        <f ca="true">+IF(AND(ISNUMBER(OFFSET('Hygiene Data'!$D$7,0,10*ROW('Hygiene Data'!D155))),'Data Summary'!DP161="Yes"),OFFSET('Hygiene Data'!$D$7,0,10*ROW('Hygiene Data'!D155)),NA())</f>
        <v>#N/A</v>
      </c>
      <c r="BB161" s="97" t="e">
        <f ca="true">+IF(AND(ISNUMBER(OFFSET('Hygiene Data'!$D$9,0,10*ROW('Hygiene Data'!D155))),'Data Summary'!DQ161="Yes"),OFFSET('Hygiene Data'!$D$9,0,10*ROW('Hygiene Data'!D155)),NA())</f>
        <v>#N/A</v>
      </c>
      <c r="BC161" s="97" t="e">
        <f ca="true">+IF(AND(ISNUMBER(OFFSET('Hygiene Data'!$E$5,0,10*ROW('Hygiene Data'!E155))),'Data Summary'!DR161="Yes"),OFFSET('Hygiene Data'!$E$5,0,10*ROW('Hygiene Data'!E155)),NA())</f>
        <v>#N/A</v>
      </c>
      <c r="BD161" s="97" t="e">
        <f ca="true">+IF(AND(ISNUMBER(OFFSET('Hygiene Data'!$E$7,0,10*ROW('Hygiene Data'!E155))),'Data Summary'!DS161="Yes"),OFFSET('Hygiene Data'!$E$7,0,10*ROW('Hygiene Data'!E155)),NA())</f>
        <v>#N/A</v>
      </c>
      <c r="BE161" s="97" t="e">
        <f ca="true">+IF(AND(ISNUMBER(OFFSET('Hygiene Data'!$E$9,0,10*ROW('Hygiene Data'!E155))),'Data Summary'!DT161="Yes"),OFFSET('Hygiene Data'!$E$9,0,10*ROW('Hygiene Data'!E155)),NA())</f>
        <v>#N/A</v>
      </c>
      <c r="BF161" s="97" t="e">
        <f ca="true">+IF(AND(ISNUMBER(OFFSET('Hygiene Data'!$F$5,0,10*ROW('Hygiene Data'!F155))),'Data Summary'!DU161="Yes"),OFFSET('Hygiene Data'!$F$5,0,10*ROW('Hygiene Data'!F155)),NA())</f>
        <v>#N/A</v>
      </c>
      <c r="BG161" s="97" t="e">
        <f ca="true">+IF(AND(ISNUMBER(OFFSET('Hygiene Data'!$F$7,0,10*ROW('Hygiene Data'!F155))),'Data Summary'!DV161="Yes"),OFFSET('Hygiene Data'!$F$7,0,10*ROW('Hygiene Data'!F155)),NA())</f>
        <v>#N/A</v>
      </c>
      <c r="BH161" s="97" t="e">
        <f ca="true">+IF(AND(ISNUMBER(OFFSET('Hygiene Data'!$F$9,0,10*ROW('Hygiene Data'!F155))),'Data Summary'!DW161="Yes"),OFFSET('Hygiene Data'!$F$9,0,10*ROW('Hygiene Data'!F155)),NA())</f>
        <v>#N/A</v>
      </c>
      <c r="BI161" s="97" t="e">
        <f ca="true">+IF(AND(ISNUMBER(OFFSET('Hygiene Data'!$G$5,0,10*ROW('Hygiene Data'!G155))),'Data Summary'!DX161="Yes"),OFFSET('Hygiene Data'!$G$5,0,10*ROW('Hygiene Data'!G155)),NA())</f>
        <v>#N/A</v>
      </c>
      <c r="BJ161" s="97" t="e">
        <f ca="true">+IF(AND(ISNUMBER(OFFSET('Hygiene Data'!$G$7,0,10*ROW('Hygiene Data'!G155))),'Data Summary'!DY161="Yes"),OFFSET('Hygiene Data'!$G$7,0,10*ROW('Hygiene Data'!G155)),NA())</f>
        <v>#N/A</v>
      </c>
      <c r="BK161" s="97" t="e">
        <f ca="true">+IF(AND(ISNUMBER(OFFSET('Hygiene Data'!$G$9,0,10*ROW('Hygiene Data'!G155))),'Data Summary'!DZ161="Yes"),OFFSET('Hygiene Data'!$G$9,0,10*ROW('Hygiene Data'!G155)),NA())</f>
        <v>#N/A</v>
      </c>
      <c r="BL161" s="97" t="e">
        <f ca="true">+IF(AND(ISNUMBER(OFFSET('Hygiene Data'!$H$5,0,10*ROW('Hygiene Data'!H155))),'Data Summary'!EA161="Yes"),OFFSET('Hygiene Data'!$H$5,0,10*ROW('Hygiene Data'!H155)),NA())</f>
        <v>#N/A</v>
      </c>
      <c r="BM161" s="97" t="e">
        <f ca="true">+IF(AND(ISNUMBER(OFFSET('Hygiene Data'!$H$7,0,10*ROW('Hygiene Data'!H155))),'Data Summary'!EB161="Yes"),OFFSET('Hygiene Data'!$H$7,0,10*ROW('Hygiene Data'!H155)),NA())</f>
        <v>#N/A</v>
      </c>
      <c r="BN161" s="97" t="e">
        <f ca="true">+IF(AND(ISNUMBER(OFFSET('Hygiene Data'!$H$9,0,10*ROW('Hygiene Data'!H155))),'Data Summary'!EC161="Yes"),OFFSET('Hygiene Data'!$H$9,0,10*ROW('Hygiene Data'!H155)),NA())</f>
        <v>#N/A</v>
      </c>
      <c r="BO161" s="97" t="e">
        <f ca="true">+IF(AND(ISNUMBER(OFFSET('Hygiene Data'!$I$5,0,10*ROW('Hygiene Data'!I155))),'Data Summary'!ED161="Yes"),OFFSET('Hygiene Data'!$I$5,0,10*ROW('Hygiene Data'!I155)),NA())</f>
        <v>#N/A</v>
      </c>
      <c r="BP161" s="97" t="e">
        <f ca="true">+IF(AND(ISNUMBER(OFFSET('Hygiene Data'!$I$7,0,10*ROW('Hygiene Data'!I155))),'Data Summary'!EE161="Yes"),OFFSET('Hygiene Data'!$I$7,0,10*ROW('Hygiene Data'!I155)),NA())</f>
        <v>#N/A</v>
      </c>
      <c r="BQ161" s="97"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6" t="str">
        <f ca="true">+IF(ISTEXT('Data Summary'!B162),'Data Summary'!B162,"")</f>
        <v/>
      </c>
      <c r="C162" s="330" t="e">
        <f ca="true">+VALUE('Data Summary'!C162)</f>
        <v>#VALUE!</v>
      </c>
      <c r="D162" s="95" t="e">
        <f ca="true">+IF(AND(ISNUMBER(OFFSET('Water Data'!$D$4,0,10*ROW('Water Data'!D156))),'Data Summary'!BS162="Yes"),100-OFFSET('Water Data'!$D$4,0,10*ROW('Water Data'!D156)),NA())</f>
        <v>#N/A</v>
      </c>
      <c r="E162" s="95" t="e">
        <f ca="true">+IF(AND(ISNUMBER(OFFSET('Water Data'!$D$6,0,10*ROW('Water Data'!D156))),'Data Summary'!BT162="Yes"),OFFSET('Water Data'!$D$6,0,10*ROW('Water Data'!D156)),NA())</f>
        <v>#N/A</v>
      </c>
      <c r="F162" s="95" t="e">
        <f ca="true">+IF(AND(ISNUMBER(OFFSET('Water Data'!$D$9,0,10*ROW('Water Data'!D156))),'Data Summary'!BU162="Yes"),OFFSET('Water Data'!$D$9,0,10*ROW('Water Data'!D156)),NA())</f>
        <v>#N/A</v>
      </c>
      <c r="G162" s="95" t="e">
        <f ca="true">+IF(AND(ISNUMBER(OFFSET('Water Data'!$E$4,0,10*ROW('Water Data'!E156))),'Data Summary'!BV162="Yes"),100-OFFSET('Water Data'!$E$4,0,10*ROW('Water Data'!E156)),NA())</f>
        <v>#N/A</v>
      </c>
      <c r="H162" s="95" t="e">
        <f ca="true">+IF(AND(ISNUMBER(OFFSET('Water Data'!$E$6,0,10*ROW('Water Data'!E156))),'Data Summary'!BW162="Yes"),OFFSET('Water Data'!$E$6,0,10*ROW('Water Data'!E156)),NA())</f>
        <v>#N/A</v>
      </c>
      <c r="I162" s="95" t="e">
        <f ca="true">+IF(AND(ISNUMBER(OFFSET('Water Data'!$E$9,0,10*ROW('Water Data'!E156))),'Data Summary'!BX162="Yes"),OFFSET('Water Data'!$E$9,0,10*ROW('Water Data'!E156)),NA())</f>
        <v>#N/A</v>
      </c>
      <c r="J162" s="95" t="e">
        <f ca="true">+IF(AND(ISNUMBER(OFFSET('Water Data'!$F$4,0,10*ROW('Water Data'!F156))),'Data Summary'!BY162="Yes"),100-OFFSET('Water Data'!$F$4,0,10*ROW('Water Data'!F156)),NA())</f>
        <v>#N/A</v>
      </c>
      <c r="K162" s="95" t="e">
        <f ca="true">+IF(AND(ISNUMBER(OFFSET('Water Data'!$F$6,0,10*ROW('Water Data'!F156))),'Data Summary'!BZ162="Yes"),OFFSET('Water Data'!$F$6,0,10*ROW('Water Data'!F156)),NA())</f>
        <v>#N/A</v>
      </c>
      <c r="L162" s="95" t="e">
        <f ca="true">+IF(AND(ISNUMBER(OFFSET('Water Data'!$F$9,0,10*ROW('Water Data'!F156))),'Data Summary'!CA162="Yes"),OFFSET('Water Data'!$F$9,0,10*ROW('Water Data'!F156)),NA())</f>
        <v>#N/A</v>
      </c>
      <c r="M162" s="95" t="e">
        <f ca="true">+IF(AND(ISNUMBER(OFFSET('Water Data'!$G$4,0,10*ROW('Water Data'!G156))),'Data Summary'!CB162="Yes"),100-OFFSET('Water Data'!$G$4,0,10*ROW('Water Data'!G156)),NA())</f>
        <v>#N/A</v>
      </c>
      <c r="N162" s="95" t="e">
        <f ca="true">+IF(AND(ISNUMBER(OFFSET('Water Data'!$G$6,0,10*ROW('Water Data'!G156))),'Data Summary'!CC162="Yes"),OFFSET('Water Data'!$G$6,0,10*ROW('Water Data'!G156)),NA())</f>
        <v>#N/A</v>
      </c>
      <c r="O162" s="95" t="e">
        <f ca="true">+IF(AND(ISNUMBER(OFFSET('Water Data'!$G$9,0,10*ROW('Water Data'!G156))),'Data Summary'!CD162="Yes"),OFFSET('Water Data'!$G$9,0,10*ROW('Water Data'!G156)),NA())</f>
        <v>#N/A</v>
      </c>
      <c r="P162" s="95" t="e">
        <f ca="true">+IF(AND(ISNUMBER(OFFSET('Water Data'!$H$4,0,10*ROW('Water Data'!H156))),'Data Summary'!CE162="Yes"),100-OFFSET('Water Data'!$H$4,0,10*ROW('Water Data'!H156)),NA())</f>
        <v>#N/A</v>
      </c>
      <c r="Q162" s="95" t="e">
        <f ca="true">+IF(AND(ISNUMBER(OFFSET('Water Data'!$H$6,0,10*ROW('Water Data'!H156))),'Data Summary'!CF162="Yes"),OFFSET('Water Data'!$H$6,0,10*ROW('Water Data'!H156)),NA())</f>
        <v>#N/A</v>
      </c>
      <c r="R162" s="95" t="e">
        <f ca="true">+IF(AND(ISNUMBER(OFFSET('Water Data'!$H$9,0,10*ROW('Water Data'!H156))),'Data Summary'!CG162="Yes"),OFFSET('Water Data'!$H$9,0,10*ROW('Water Data'!H156)),NA())</f>
        <v>#N/A</v>
      </c>
      <c r="S162" s="95" t="e">
        <f ca="true">+IF(AND(ISNUMBER(OFFSET('Water Data'!$I$4,0,10*ROW('Water Data'!I156))),'Data Summary'!CH162="Yes"),100-OFFSET('Water Data'!$I$4,0,10*ROW('Water Data'!I156)),NA())</f>
        <v>#N/A</v>
      </c>
      <c r="T162" s="95" t="e">
        <f ca="true">+IF(AND(ISNUMBER(OFFSET('Water Data'!$I$6,0,10*ROW('Water Data'!I156))),'Data Summary'!CI162="Yes"),OFFSET('Water Data'!$I$6,0,10*ROW('Water Data'!I156)),NA())</f>
        <v>#N/A</v>
      </c>
      <c r="U162" s="95" t="e">
        <f ca="true">+IF(AND(ISNUMBER(OFFSET('Water Data'!$I$9,0,10*ROW('Water Data'!I156))),'Data Summary'!CJ162="Yes"),OFFSET('Water Data'!$I$9,0,10*ROW('Water Data'!I156)),NA())</f>
        <v>#N/A</v>
      </c>
      <c r="V162" s="96" t="e">
        <f ca="true">+IF(AND(ISNUMBER(OFFSET('Sanitation Data'!$D$4,0,10*ROW('Sanitation Data'!D156))),'Data Summary'!CK162="Yes"),100-OFFSET('Sanitation Data'!$D$4,0,10*ROW('Sanitation Data'!D156)),NA())</f>
        <v>#N/A</v>
      </c>
      <c r="W162" s="96" t="e">
        <f ca="true">+IF(AND(ISNUMBER(OFFSET('Sanitation Data'!$D$6,0,10*ROW('Sanitation Data'!D156))),'Data Summary'!CL162="Yes"),OFFSET('Sanitation Data'!$D$6,0,10*ROW('Sanitation Data'!D156)),NA())</f>
        <v>#N/A</v>
      </c>
      <c r="X162" s="96" t="e">
        <f ca="true">+IF(AND(ISNUMBER(OFFSET('Sanitation Data'!$D$10,0,10*ROW('Sanitation Data'!D156))),'Data Summary'!CM162="Yes"),OFFSET('Sanitation Data'!$D$10,0,10*ROW('Sanitation Data'!D156)),NA())</f>
        <v>#N/A</v>
      </c>
      <c r="Y162" s="96" t="e">
        <f ca="true">+IF(AND(ISNUMBER(OFFSET('Sanitation Data'!$D$11,0,10*ROW('Sanitation Data'!D156))),'Data Summary'!CN162="Yes"),OFFSET('Sanitation Data'!$D$11,0,10*ROW('Sanitation Data'!D156)),NA())</f>
        <v>#N/A</v>
      </c>
      <c r="Z162" s="96" t="e">
        <f ca="true">+IF(AND(ISNUMBER(OFFSET('Sanitation Data'!$D$12,0,10*ROW('Sanitation Data'!D156))),'Data Summary'!CO162="Yes"),OFFSET('Sanitation Data'!$D$12,0,10*ROW('Sanitation Data'!D156)),NA())</f>
        <v>#N/A</v>
      </c>
      <c r="AA162" s="96" t="e">
        <f ca="true">+IF(AND(ISNUMBER(OFFSET('Sanitation Data'!$E$4,0,10*ROW('Sanitation Data'!E156))),'Data Summary'!CP162="Yes"),100-OFFSET('Sanitation Data'!$E$4,0,10*ROW('Sanitation Data'!E156)),NA())</f>
        <v>#N/A</v>
      </c>
      <c r="AB162" s="96" t="e">
        <f ca="true">+IF(AND(ISNUMBER(OFFSET('Sanitation Data'!$E$6,0,10*ROW('Sanitation Data'!E156))),'Data Summary'!CQ162="Yes"),OFFSET('Sanitation Data'!$E$6,0,10*ROW('Sanitation Data'!E156)),NA())</f>
        <v>#N/A</v>
      </c>
      <c r="AC162" s="96" t="e">
        <f ca="true">+IF(AND(ISNUMBER(OFFSET('Sanitation Data'!$E$10,0,10*ROW('Sanitation Data'!E156))),'Data Summary'!CR162="Yes"),OFFSET('Sanitation Data'!$E$10,0,10*ROW('Sanitation Data'!E156)),NA())</f>
        <v>#N/A</v>
      </c>
      <c r="AD162" s="96" t="e">
        <f ca="true">+IF(AND(ISNUMBER(OFFSET('Sanitation Data'!$E$11,0,10*ROW('Sanitation Data'!E156))),'Data Summary'!CS162="Yes"),OFFSET('Sanitation Data'!$E$11,0,10*ROW('Sanitation Data'!E156)),NA())</f>
        <v>#N/A</v>
      </c>
      <c r="AE162" s="96" t="e">
        <f ca="true">+IF(AND(ISNUMBER(OFFSET('Sanitation Data'!$E$12,0,10*ROW('Sanitation Data'!E156))),'Data Summary'!CT162="Yes"),OFFSET('Sanitation Data'!$E$12,0,10*ROW('Sanitation Data'!E156)),NA())</f>
        <v>#N/A</v>
      </c>
      <c r="AF162" s="96" t="e">
        <f ca="true">+IF(AND(ISNUMBER(OFFSET('Sanitation Data'!$F$4,0,10*ROW('Sanitation Data'!F156))),'Data Summary'!CU162="Yes"),100-OFFSET('Sanitation Data'!$F$4,0,10*ROW('Sanitation Data'!F156)),NA())</f>
        <v>#N/A</v>
      </c>
      <c r="AG162" s="96" t="e">
        <f ca="true">+IF(AND(ISNUMBER(OFFSET('Sanitation Data'!$F$6,0,10*ROW('Sanitation Data'!F156))),'Data Summary'!CV162="Yes"),OFFSET('Sanitation Data'!$F$6,0,10*ROW('Sanitation Data'!F156)),NA())</f>
        <v>#N/A</v>
      </c>
      <c r="AH162" s="96" t="e">
        <f ca="true">+IF(AND(ISNUMBER(OFFSET('Sanitation Data'!$F$10,0,10*ROW('Sanitation Data'!F156))),'Data Summary'!CW162="Yes"),OFFSET('Sanitation Data'!$F$10,0,10*ROW('Sanitation Data'!F156)),NA())</f>
        <v>#N/A</v>
      </c>
      <c r="AI162" s="96" t="e">
        <f ca="true">+IF(AND(ISNUMBER(OFFSET('Sanitation Data'!$F$11,0,10*ROW('Sanitation Data'!F156))),'Data Summary'!CX162="Yes"),OFFSET('Sanitation Data'!$F$11,0,10*ROW('Sanitation Data'!F156)),NA())</f>
        <v>#N/A</v>
      </c>
      <c r="AJ162" s="96" t="e">
        <f ca="true">+IF(AND(ISNUMBER(OFFSET('Sanitation Data'!$F$12,0,10*ROW('Sanitation Data'!F156))),'Data Summary'!CY162="Yes"),OFFSET('Sanitation Data'!$F$12,0,10*ROW('Sanitation Data'!F156)),NA())</f>
        <v>#N/A</v>
      </c>
      <c r="AK162" s="96" t="e">
        <f ca="true">+IF(AND(ISNUMBER(OFFSET('Sanitation Data'!$G$4,0,10*ROW('Sanitation Data'!G156))),'Data Summary'!CZ162="Yes"),100-OFFSET('Sanitation Data'!$G$4,0,10*ROW('Sanitation Data'!G156)),NA())</f>
        <v>#N/A</v>
      </c>
      <c r="AL162" s="96" t="e">
        <f ca="true">+IF(AND(ISNUMBER(OFFSET('Sanitation Data'!$G$6,0,10*ROW('Sanitation Data'!G156))),'Data Summary'!DA162="Yes"),OFFSET('Sanitation Data'!$G$6,0,10*ROW('Sanitation Data'!G156)),NA())</f>
        <v>#N/A</v>
      </c>
      <c r="AM162" s="96" t="e">
        <f ca="true">+IF(AND(ISNUMBER(OFFSET('Sanitation Data'!$G$10,0,10*ROW('Sanitation Data'!G156))),'Data Summary'!DB162="Yes"),OFFSET('Sanitation Data'!$G$10,0,10*ROW('Sanitation Data'!G156)),NA())</f>
        <v>#N/A</v>
      </c>
      <c r="AN162" s="96" t="e">
        <f ca="true">+IF(AND(ISNUMBER(OFFSET('Sanitation Data'!$G$11,0,10*ROW('Sanitation Data'!G156))),'Data Summary'!DC162="Yes"),OFFSET('Sanitation Data'!$G$11,0,10*ROW('Sanitation Data'!G156)),NA())</f>
        <v>#N/A</v>
      </c>
      <c r="AO162" s="96" t="e">
        <f ca="true">+IF(AND(ISNUMBER(OFFSET('Sanitation Data'!$G$12,0,10*ROW('Sanitation Data'!G156))),'Data Summary'!DD162="Yes"),OFFSET('Sanitation Data'!$G$12,0,10*ROW('Sanitation Data'!G156)),NA())</f>
        <v>#N/A</v>
      </c>
      <c r="AP162" s="96" t="e">
        <f ca="true">+IF(AND(ISNUMBER(OFFSET('Sanitation Data'!$H$4,0,10*ROW('Sanitation Data'!H156))),'Data Summary'!DE162="Yes"),100-OFFSET('Sanitation Data'!$H$4,0,10*ROW('Sanitation Data'!H156)),NA())</f>
        <v>#N/A</v>
      </c>
      <c r="AQ162" s="96" t="e">
        <f ca="true">+IF(AND(ISNUMBER(OFFSET('Sanitation Data'!$H$6,0,10*ROW('Sanitation Data'!H156))),'Data Summary'!DF162="Yes"),OFFSET('Sanitation Data'!$H$6,0,10*ROW('Sanitation Data'!H156)),NA())</f>
        <v>#N/A</v>
      </c>
      <c r="AR162" s="96" t="e">
        <f ca="true">+IF(AND(ISNUMBER(OFFSET('Sanitation Data'!$H$10,0,10*ROW('Sanitation Data'!H156))),'Data Summary'!DG162="Yes"),OFFSET('Sanitation Data'!$H$10,0,10*ROW('Sanitation Data'!H156)),NA())</f>
        <v>#N/A</v>
      </c>
      <c r="AS162" s="96" t="e">
        <f ca="true">+IF(AND(ISNUMBER(OFFSET('Sanitation Data'!$H$11,0,10*ROW('Sanitation Data'!H156))),'Data Summary'!DH162="Yes"),OFFSET('Sanitation Data'!$H$11,0,10*ROW('Sanitation Data'!H156)),NA())</f>
        <v>#N/A</v>
      </c>
      <c r="AT162" s="96" t="e">
        <f ca="true">+IF(AND(ISNUMBER(OFFSET('Sanitation Data'!$H$12,0,10*ROW('Sanitation Data'!H156))),'Data Summary'!DI162="Yes"),OFFSET('Sanitation Data'!$H$12,0,10*ROW('Sanitation Data'!H156)),NA())</f>
        <v>#N/A</v>
      </c>
      <c r="AU162" s="96" t="e">
        <f ca="true">+IF(AND(ISNUMBER(OFFSET('Sanitation Data'!$I$4,0,10*ROW('Sanitation Data'!I156))),'Data Summary'!DJ162="Yes"),100-OFFSET('Sanitation Data'!$I$4,0,10*ROW('Sanitation Data'!I156)),NA())</f>
        <v>#N/A</v>
      </c>
      <c r="AV162" s="96" t="e">
        <f ca="true">+IF(AND(ISNUMBER(OFFSET('Sanitation Data'!$I$6,0,10*ROW('Sanitation Data'!I156))),'Data Summary'!DK162="Yes"),OFFSET('Sanitation Data'!$I$6,0,10*ROW('Sanitation Data'!I156)),NA())</f>
        <v>#N/A</v>
      </c>
      <c r="AW162" s="96" t="e">
        <f ca="true">+IF(AND(ISNUMBER(OFFSET('Sanitation Data'!$I$10,0,10*ROW('Sanitation Data'!I156))),'Data Summary'!DL162="Yes"),OFFSET('Sanitation Data'!$I$10,0,10*ROW('Sanitation Data'!I156)),NA())</f>
        <v>#N/A</v>
      </c>
      <c r="AX162" s="96" t="e">
        <f ca="true">+IF(AND(ISNUMBER(OFFSET('Sanitation Data'!$I$11,0,10*ROW('Sanitation Data'!I156))),'Data Summary'!DM162="Yes"),OFFSET('Sanitation Data'!$I$11,0,10*ROW('Sanitation Data'!I156)),NA())</f>
        <v>#N/A</v>
      </c>
      <c r="AY162" s="96" t="e">
        <f ca="true">+IF(AND(ISNUMBER(OFFSET('Sanitation Data'!$I$12,0,10*ROW('Sanitation Data'!I156))),'Data Summary'!DN162="Yes"),OFFSET('Sanitation Data'!$I$12,0,10*ROW('Sanitation Data'!I156)),NA())</f>
        <v>#N/A</v>
      </c>
      <c r="AZ162" s="97" t="e">
        <f ca="true">+IF(AND(ISNUMBER(OFFSET('Hygiene Data'!$D$5,0,10*ROW('Hygiene Data'!D156))),'Data Summary'!DO162="Yes"),OFFSET('Hygiene Data'!$D$5,0,10*ROW('Hygiene Data'!D156)),NA())</f>
        <v>#N/A</v>
      </c>
      <c r="BA162" s="97" t="e">
        <f ca="true">+IF(AND(ISNUMBER(OFFSET('Hygiene Data'!$D$7,0,10*ROW('Hygiene Data'!D156))),'Data Summary'!DP162="Yes"),OFFSET('Hygiene Data'!$D$7,0,10*ROW('Hygiene Data'!D156)),NA())</f>
        <v>#N/A</v>
      </c>
      <c r="BB162" s="97" t="e">
        <f ca="true">+IF(AND(ISNUMBER(OFFSET('Hygiene Data'!$D$9,0,10*ROW('Hygiene Data'!D156))),'Data Summary'!DQ162="Yes"),OFFSET('Hygiene Data'!$D$9,0,10*ROW('Hygiene Data'!D156)),NA())</f>
        <v>#N/A</v>
      </c>
      <c r="BC162" s="97" t="e">
        <f ca="true">+IF(AND(ISNUMBER(OFFSET('Hygiene Data'!$E$5,0,10*ROW('Hygiene Data'!E156))),'Data Summary'!DR162="Yes"),OFFSET('Hygiene Data'!$E$5,0,10*ROW('Hygiene Data'!E156)),NA())</f>
        <v>#N/A</v>
      </c>
      <c r="BD162" s="97" t="e">
        <f ca="true">+IF(AND(ISNUMBER(OFFSET('Hygiene Data'!$E$7,0,10*ROW('Hygiene Data'!E156))),'Data Summary'!DS162="Yes"),OFFSET('Hygiene Data'!$E$7,0,10*ROW('Hygiene Data'!E156)),NA())</f>
        <v>#N/A</v>
      </c>
      <c r="BE162" s="97" t="e">
        <f ca="true">+IF(AND(ISNUMBER(OFFSET('Hygiene Data'!$E$9,0,10*ROW('Hygiene Data'!E156))),'Data Summary'!DT162="Yes"),OFFSET('Hygiene Data'!$E$9,0,10*ROW('Hygiene Data'!E156)),NA())</f>
        <v>#N/A</v>
      </c>
      <c r="BF162" s="97" t="e">
        <f ca="true">+IF(AND(ISNUMBER(OFFSET('Hygiene Data'!$F$5,0,10*ROW('Hygiene Data'!F156))),'Data Summary'!DU162="Yes"),OFFSET('Hygiene Data'!$F$5,0,10*ROW('Hygiene Data'!F156)),NA())</f>
        <v>#N/A</v>
      </c>
      <c r="BG162" s="97" t="e">
        <f ca="true">+IF(AND(ISNUMBER(OFFSET('Hygiene Data'!$F$7,0,10*ROW('Hygiene Data'!F156))),'Data Summary'!DV162="Yes"),OFFSET('Hygiene Data'!$F$7,0,10*ROW('Hygiene Data'!F156)),NA())</f>
        <v>#N/A</v>
      </c>
      <c r="BH162" s="97" t="e">
        <f ca="true">+IF(AND(ISNUMBER(OFFSET('Hygiene Data'!$F$9,0,10*ROW('Hygiene Data'!F156))),'Data Summary'!DW162="Yes"),OFFSET('Hygiene Data'!$F$9,0,10*ROW('Hygiene Data'!F156)),NA())</f>
        <v>#N/A</v>
      </c>
      <c r="BI162" s="97" t="e">
        <f ca="true">+IF(AND(ISNUMBER(OFFSET('Hygiene Data'!$G$5,0,10*ROW('Hygiene Data'!G156))),'Data Summary'!DX162="Yes"),OFFSET('Hygiene Data'!$G$5,0,10*ROW('Hygiene Data'!G156)),NA())</f>
        <v>#N/A</v>
      </c>
      <c r="BJ162" s="97" t="e">
        <f ca="true">+IF(AND(ISNUMBER(OFFSET('Hygiene Data'!$G$7,0,10*ROW('Hygiene Data'!G156))),'Data Summary'!DY162="Yes"),OFFSET('Hygiene Data'!$G$7,0,10*ROW('Hygiene Data'!G156)),NA())</f>
        <v>#N/A</v>
      </c>
      <c r="BK162" s="97" t="e">
        <f ca="true">+IF(AND(ISNUMBER(OFFSET('Hygiene Data'!$G$9,0,10*ROW('Hygiene Data'!G156))),'Data Summary'!DZ162="Yes"),OFFSET('Hygiene Data'!$G$9,0,10*ROW('Hygiene Data'!G156)),NA())</f>
        <v>#N/A</v>
      </c>
      <c r="BL162" s="97" t="e">
        <f ca="true">+IF(AND(ISNUMBER(OFFSET('Hygiene Data'!$H$5,0,10*ROW('Hygiene Data'!H156))),'Data Summary'!EA162="Yes"),OFFSET('Hygiene Data'!$H$5,0,10*ROW('Hygiene Data'!H156)),NA())</f>
        <v>#N/A</v>
      </c>
      <c r="BM162" s="97" t="e">
        <f ca="true">+IF(AND(ISNUMBER(OFFSET('Hygiene Data'!$H$7,0,10*ROW('Hygiene Data'!H156))),'Data Summary'!EB162="Yes"),OFFSET('Hygiene Data'!$H$7,0,10*ROW('Hygiene Data'!H156)),NA())</f>
        <v>#N/A</v>
      </c>
      <c r="BN162" s="97" t="e">
        <f ca="true">+IF(AND(ISNUMBER(OFFSET('Hygiene Data'!$H$9,0,10*ROW('Hygiene Data'!H156))),'Data Summary'!EC162="Yes"),OFFSET('Hygiene Data'!$H$9,0,10*ROW('Hygiene Data'!H156)),NA())</f>
        <v>#N/A</v>
      </c>
      <c r="BO162" s="97" t="e">
        <f ca="true">+IF(AND(ISNUMBER(OFFSET('Hygiene Data'!$I$5,0,10*ROW('Hygiene Data'!I156))),'Data Summary'!ED162="Yes"),OFFSET('Hygiene Data'!$I$5,0,10*ROW('Hygiene Data'!I156)),NA())</f>
        <v>#N/A</v>
      </c>
      <c r="BP162" s="97" t="e">
        <f ca="true">+IF(AND(ISNUMBER(OFFSET('Hygiene Data'!$I$7,0,10*ROW('Hygiene Data'!I156))),'Data Summary'!EE162="Yes"),OFFSET('Hygiene Data'!$I$7,0,10*ROW('Hygiene Data'!I156)),NA())</f>
        <v>#N/A</v>
      </c>
      <c r="BQ162" s="97"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6" t="str">
        <f ca="true">+IF(ISTEXT('Data Summary'!B163),'Data Summary'!B163,"")</f>
        <v/>
      </c>
      <c r="C163" s="330" t="e">
        <f ca="true">+VALUE('Data Summary'!C163)</f>
        <v>#VALUE!</v>
      </c>
      <c r="D163" s="95" t="e">
        <f ca="true">+IF(AND(ISNUMBER(OFFSET('Water Data'!$D$4,0,10*ROW('Water Data'!D157))),'Data Summary'!BS163="Yes"),100-OFFSET('Water Data'!$D$4,0,10*ROW('Water Data'!D157)),NA())</f>
        <v>#N/A</v>
      </c>
      <c r="E163" s="95" t="e">
        <f ca="true">+IF(AND(ISNUMBER(OFFSET('Water Data'!$D$6,0,10*ROW('Water Data'!D157))),'Data Summary'!BT163="Yes"),OFFSET('Water Data'!$D$6,0,10*ROW('Water Data'!D157)),NA())</f>
        <v>#N/A</v>
      </c>
      <c r="F163" s="95" t="e">
        <f ca="true">+IF(AND(ISNUMBER(OFFSET('Water Data'!$D$9,0,10*ROW('Water Data'!D157))),'Data Summary'!BU163="Yes"),OFFSET('Water Data'!$D$9,0,10*ROW('Water Data'!D157)),NA())</f>
        <v>#N/A</v>
      </c>
      <c r="G163" s="95" t="e">
        <f ca="true">+IF(AND(ISNUMBER(OFFSET('Water Data'!$E$4,0,10*ROW('Water Data'!E157))),'Data Summary'!BV163="Yes"),100-OFFSET('Water Data'!$E$4,0,10*ROW('Water Data'!E157)),NA())</f>
        <v>#N/A</v>
      </c>
      <c r="H163" s="95" t="e">
        <f ca="true">+IF(AND(ISNUMBER(OFFSET('Water Data'!$E$6,0,10*ROW('Water Data'!E157))),'Data Summary'!BW163="Yes"),OFFSET('Water Data'!$E$6,0,10*ROW('Water Data'!E157)),NA())</f>
        <v>#N/A</v>
      </c>
      <c r="I163" s="95" t="e">
        <f ca="true">+IF(AND(ISNUMBER(OFFSET('Water Data'!$E$9,0,10*ROW('Water Data'!E157))),'Data Summary'!BX163="Yes"),OFFSET('Water Data'!$E$9,0,10*ROW('Water Data'!E157)),NA())</f>
        <v>#N/A</v>
      </c>
      <c r="J163" s="95" t="e">
        <f ca="true">+IF(AND(ISNUMBER(OFFSET('Water Data'!$F$4,0,10*ROW('Water Data'!F157))),'Data Summary'!BY163="Yes"),100-OFFSET('Water Data'!$F$4,0,10*ROW('Water Data'!F157)),NA())</f>
        <v>#N/A</v>
      </c>
      <c r="K163" s="95" t="e">
        <f ca="true">+IF(AND(ISNUMBER(OFFSET('Water Data'!$F$6,0,10*ROW('Water Data'!F157))),'Data Summary'!BZ163="Yes"),OFFSET('Water Data'!$F$6,0,10*ROW('Water Data'!F157)),NA())</f>
        <v>#N/A</v>
      </c>
      <c r="L163" s="95" t="e">
        <f ca="true">+IF(AND(ISNUMBER(OFFSET('Water Data'!$F$9,0,10*ROW('Water Data'!F157))),'Data Summary'!CA163="Yes"),OFFSET('Water Data'!$F$9,0,10*ROW('Water Data'!F157)),NA())</f>
        <v>#N/A</v>
      </c>
      <c r="M163" s="95" t="e">
        <f ca="true">+IF(AND(ISNUMBER(OFFSET('Water Data'!$G$4,0,10*ROW('Water Data'!G157))),'Data Summary'!CB163="Yes"),100-OFFSET('Water Data'!$G$4,0,10*ROW('Water Data'!G157)),NA())</f>
        <v>#N/A</v>
      </c>
      <c r="N163" s="95" t="e">
        <f ca="true">+IF(AND(ISNUMBER(OFFSET('Water Data'!$G$6,0,10*ROW('Water Data'!G157))),'Data Summary'!CC163="Yes"),OFFSET('Water Data'!$G$6,0,10*ROW('Water Data'!G157)),NA())</f>
        <v>#N/A</v>
      </c>
      <c r="O163" s="95" t="e">
        <f ca="true">+IF(AND(ISNUMBER(OFFSET('Water Data'!$G$9,0,10*ROW('Water Data'!G157))),'Data Summary'!CD163="Yes"),OFFSET('Water Data'!$G$9,0,10*ROW('Water Data'!G157)),NA())</f>
        <v>#N/A</v>
      </c>
      <c r="P163" s="95" t="e">
        <f ca="true">+IF(AND(ISNUMBER(OFFSET('Water Data'!$H$4,0,10*ROW('Water Data'!H157))),'Data Summary'!CE163="Yes"),100-OFFSET('Water Data'!$H$4,0,10*ROW('Water Data'!H157)),NA())</f>
        <v>#N/A</v>
      </c>
      <c r="Q163" s="95" t="e">
        <f ca="true">+IF(AND(ISNUMBER(OFFSET('Water Data'!$H$6,0,10*ROW('Water Data'!H157))),'Data Summary'!CF163="Yes"),OFFSET('Water Data'!$H$6,0,10*ROW('Water Data'!H157)),NA())</f>
        <v>#N/A</v>
      </c>
      <c r="R163" s="95" t="e">
        <f ca="true">+IF(AND(ISNUMBER(OFFSET('Water Data'!$H$9,0,10*ROW('Water Data'!H157))),'Data Summary'!CG163="Yes"),OFFSET('Water Data'!$H$9,0,10*ROW('Water Data'!H157)),NA())</f>
        <v>#N/A</v>
      </c>
      <c r="S163" s="95" t="e">
        <f ca="true">+IF(AND(ISNUMBER(OFFSET('Water Data'!$I$4,0,10*ROW('Water Data'!I157))),'Data Summary'!CH163="Yes"),100-OFFSET('Water Data'!$I$4,0,10*ROW('Water Data'!I157)),NA())</f>
        <v>#N/A</v>
      </c>
      <c r="T163" s="95" t="e">
        <f ca="true">+IF(AND(ISNUMBER(OFFSET('Water Data'!$I$6,0,10*ROW('Water Data'!I157))),'Data Summary'!CI163="Yes"),OFFSET('Water Data'!$I$6,0,10*ROW('Water Data'!I157)),NA())</f>
        <v>#N/A</v>
      </c>
      <c r="U163" s="95" t="e">
        <f ca="true">+IF(AND(ISNUMBER(OFFSET('Water Data'!$I$9,0,10*ROW('Water Data'!I157))),'Data Summary'!CJ163="Yes"),OFFSET('Water Data'!$I$9,0,10*ROW('Water Data'!I157)),NA())</f>
        <v>#N/A</v>
      </c>
      <c r="V163" s="96" t="e">
        <f ca="true">+IF(AND(ISNUMBER(OFFSET('Sanitation Data'!$D$4,0,10*ROW('Sanitation Data'!D157))),'Data Summary'!CK163="Yes"),100-OFFSET('Sanitation Data'!$D$4,0,10*ROW('Sanitation Data'!D157)),NA())</f>
        <v>#N/A</v>
      </c>
      <c r="W163" s="96" t="e">
        <f ca="true">+IF(AND(ISNUMBER(OFFSET('Sanitation Data'!$D$6,0,10*ROW('Sanitation Data'!D157))),'Data Summary'!CL163="Yes"),OFFSET('Sanitation Data'!$D$6,0,10*ROW('Sanitation Data'!D157)),NA())</f>
        <v>#N/A</v>
      </c>
      <c r="X163" s="96" t="e">
        <f ca="true">+IF(AND(ISNUMBER(OFFSET('Sanitation Data'!$D$10,0,10*ROW('Sanitation Data'!D157))),'Data Summary'!CM163="Yes"),OFFSET('Sanitation Data'!$D$10,0,10*ROW('Sanitation Data'!D157)),NA())</f>
        <v>#N/A</v>
      </c>
      <c r="Y163" s="96" t="e">
        <f ca="true">+IF(AND(ISNUMBER(OFFSET('Sanitation Data'!$D$11,0,10*ROW('Sanitation Data'!D157))),'Data Summary'!CN163="Yes"),OFFSET('Sanitation Data'!$D$11,0,10*ROW('Sanitation Data'!D157)),NA())</f>
        <v>#N/A</v>
      </c>
      <c r="Z163" s="96" t="e">
        <f ca="true">+IF(AND(ISNUMBER(OFFSET('Sanitation Data'!$D$12,0,10*ROW('Sanitation Data'!D157))),'Data Summary'!CO163="Yes"),OFFSET('Sanitation Data'!$D$12,0,10*ROW('Sanitation Data'!D157)),NA())</f>
        <v>#N/A</v>
      </c>
      <c r="AA163" s="96" t="e">
        <f ca="true">+IF(AND(ISNUMBER(OFFSET('Sanitation Data'!$E$4,0,10*ROW('Sanitation Data'!E157))),'Data Summary'!CP163="Yes"),100-OFFSET('Sanitation Data'!$E$4,0,10*ROW('Sanitation Data'!E157)),NA())</f>
        <v>#N/A</v>
      </c>
      <c r="AB163" s="96" t="e">
        <f ca="true">+IF(AND(ISNUMBER(OFFSET('Sanitation Data'!$E$6,0,10*ROW('Sanitation Data'!E157))),'Data Summary'!CQ163="Yes"),OFFSET('Sanitation Data'!$E$6,0,10*ROW('Sanitation Data'!E157)),NA())</f>
        <v>#N/A</v>
      </c>
      <c r="AC163" s="96" t="e">
        <f ca="true">+IF(AND(ISNUMBER(OFFSET('Sanitation Data'!$E$10,0,10*ROW('Sanitation Data'!E157))),'Data Summary'!CR163="Yes"),OFFSET('Sanitation Data'!$E$10,0,10*ROW('Sanitation Data'!E157)),NA())</f>
        <v>#N/A</v>
      </c>
      <c r="AD163" s="96" t="e">
        <f ca="true">+IF(AND(ISNUMBER(OFFSET('Sanitation Data'!$E$11,0,10*ROW('Sanitation Data'!E157))),'Data Summary'!CS163="Yes"),OFFSET('Sanitation Data'!$E$11,0,10*ROW('Sanitation Data'!E157)),NA())</f>
        <v>#N/A</v>
      </c>
      <c r="AE163" s="96" t="e">
        <f ca="true">+IF(AND(ISNUMBER(OFFSET('Sanitation Data'!$E$12,0,10*ROW('Sanitation Data'!E157))),'Data Summary'!CT163="Yes"),OFFSET('Sanitation Data'!$E$12,0,10*ROW('Sanitation Data'!E157)),NA())</f>
        <v>#N/A</v>
      </c>
      <c r="AF163" s="96" t="e">
        <f ca="true">+IF(AND(ISNUMBER(OFFSET('Sanitation Data'!$F$4,0,10*ROW('Sanitation Data'!F157))),'Data Summary'!CU163="Yes"),100-OFFSET('Sanitation Data'!$F$4,0,10*ROW('Sanitation Data'!F157)),NA())</f>
        <v>#N/A</v>
      </c>
      <c r="AG163" s="96" t="e">
        <f ca="true">+IF(AND(ISNUMBER(OFFSET('Sanitation Data'!$F$6,0,10*ROW('Sanitation Data'!F157))),'Data Summary'!CV163="Yes"),OFFSET('Sanitation Data'!$F$6,0,10*ROW('Sanitation Data'!F157)),NA())</f>
        <v>#N/A</v>
      </c>
      <c r="AH163" s="96" t="e">
        <f ca="true">+IF(AND(ISNUMBER(OFFSET('Sanitation Data'!$F$10,0,10*ROW('Sanitation Data'!F157))),'Data Summary'!CW163="Yes"),OFFSET('Sanitation Data'!$F$10,0,10*ROW('Sanitation Data'!F157)),NA())</f>
        <v>#N/A</v>
      </c>
      <c r="AI163" s="96" t="e">
        <f ca="true">+IF(AND(ISNUMBER(OFFSET('Sanitation Data'!$F$11,0,10*ROW('Sanitation Data'!F157))),'Data Summary'!CX163="Yes"),OFFSET('Sanitation Data'!$F$11,0,10*ROW('Sanitation Data'!F157)),NA())</f>
        <v>#N/A</v>
      </c>
      <c r="AJ163" s="96" t="e">
        <f ca="true">+IF(AND(ISNUMBER(OFFSET('Sanitation Data'!$F$12,0,10*ROW('Sanitation Data'!F157))),'Data Summary'!CY163="Yes"),OFFSET('Sanitation Data'!$F$12,0,10*ROW('Sanitation Data'!F157)),NA())</f>
        <v>#N/A</v>
      </c>
      <c r="AK163" s="96" t="e">
        <f ca="true">+IF(AND(ISNUMBER(OFFSET('Sanitation Data'!$G$4,0,10*ROW('Sanitation Data'!G157))),'Data Summary'!CZ163="Yes"),100-OFFSET('Sanitation Data'!$G$4,0,10*ROW('Sanitation Data'!G157)),NA())</f>
        <v>#N/A</v>
      </c>
      <c r="AL163" s="96" t="e">
        <f ca="true">+IF(AND(ISNUMBER(OFFSET('Sanitation Data'!$G$6,0,10*ROW('Sanitation Data'!G157))),'Data Summary'!DA163="Yes"),OFFSET('Sanitation Data'!$G$6,0,10*ROW('Sanitation Data'!G157)),NA())</f>
        <v>#N/A</v>
      </c>
      <c r="AM163" s="96" t="e">
        <f ca="true">+IF(AND(ISNUMBER(OFFSET('Sanitation Data'!$G$10,0,10*ROW('Sanitation Data'!G157))),'Data Summary'!DB163="Yes"),OFFSET('Sanitation Data'!$G$10,0,10*ROW('Sanitation Data'!G157)),NA())</f>
        <v>#N/A</v>
      </c>
      <c r="AN163" s="96" t="e">
        <f ca="true">+IF(AND(ISNUMBER(OFFSET('Sanitation Data'!$G$11,0,10*ROW('Sanitation Data'!G157))),'Data Summary'!DC163="Yes"),OFFSET('Sanitation Data'!$G$11,0,10*ROW('Sanitation Data'!G157)),NA())</f>
        <v>#N/A</v>
      </c>
      <c r="AO163" s="96" t="e">
        <f ca="true">+IF(AND(ISNUMBER(OFFSET('Sanitation Data'!$G$12,0,10*ROW('Sanitation Data'!G157))),'Data Summary'!DD163="Yes"),OFFSET('Sanitation Data'!$G$12,0,10*ROW('Sanitation Data'!G157)),NA())</f>
        <v>#N/A</v>
      </c>
      <c r="AP163" s="96" t="e">
        <f ca="true">+IF(AND(ISNUMBER(OFFSET('Sanitation Data'!$H$4,0,10*ROW('Sanitation Data'!H157))),'Data Summary'!DE163="Yes"),100-OFFSET('Sanitation Data'!$H$4,0,10*ROW('Sanitation Data'!H157)),NA())</f>
        <v>#N/A</v>
      </c>
      <c r="AQ163" s="96" t="e">
        <f ca="true">+IF(AND(ISNUMBER(OFFSET('Sanitation Data'!$H$6,0,10*ROW('Sanitation Data'!H157))),'Data Summary'!DF163="Yes"),OFFSET('Sanitation Data'!$H$6,0,10*ROW('Sanitation Data'!H157)),NA())</f>
        <v>#N/A</v>
      </c>
      <c r="AR163" s="96" t="e">
        <f ca="true">+IF(AND(ISNUMBER(OFFSET('Sanitation Data'!$H$10,0,10*ROW('Sanitation Data'!H157))),'Data Summary'!DG163="Yes"),OFFSET('Sanitation Data'!$H$10,0,10*ROW('Sanitation Data'!H157)),NA())</f>
        <v>#N/A</v>
      </c>
      <c r="AS163" s="96" t="e">
        <f ca="true">+IF(AND(ISNUMBER(OFFSET('Sanitation Data'!$H$11,0,10*ROW('Sanitation Data'!H157))),'Data Summary'!DH163="Yes"),OFFSET('Sanitation Data'!$H$11,0,10*ROW('Sanitation Data'!H157)),NA())</f>
        <v>#N/A</v>
      </c>
      <c r="AT163" s="96" t="e">
        <f ca="true">+IF(AND(ISNUMBER(OFFSET('Sanitation Data'!$H$12,0,10*ROW('Sanitation Data'!H157))),'Data Summary'!DI163="Yes"),OFFSET('Sanitation Data'!$H$12,0,10*ROW('Sanitation Data'!H157)),NA())</f>
        <v>#N/A</v>
      </c>
      <c r="AU163" s="96" t="e">
        <f ca="true">+IF(AND(ISNUMBER(OFFSET('Sanitation Data'!$I$4,0,10*ROW('Sanitation Data'!I157))),'Data Summary'!DJ163="Yes"),100-OFFSET('Sanitation Data'!$I$4,0,10*ROW('Sanitation Data'!I157)),NA())</f>
        <v>#N/A</v>
      </c>
      <c r="AV163" s="96" t="e">
        <f ca="true">+IF(AND(ISNUMBER(OFFSET('Sanitation Data'!$I$6,0,10*ROW('Sanitation Data'!I157))),'Data Summary'!DK163="Yes"),OFFSET('Sanitation Data'!$I$6,0,10*ROW('Sanitation Data'!I157)),NA())</f>
        <v>#N/A</v>
      </c>
      <c r="AW163" s="96" t="e">
        <f ca="true">+IF(AND(ISNUMBER(OFFSET('Sanitation Data'!$I$10,0,10*ROW('Sanitation Data'!I157))),'Data Summary'!DL163="Yes"),OFFSET('Sanitation Data'!$I$10,0,10*ROW('Sanitation Data'!I157)),NA())</f>
        <v>#N/A</v>
      </c>
      <c r="AX163" s="96" t="e">
        <f ca="true">+IF(AND(ISNUMBER(OFFSET('Sanitation Data'!$I$11,0,10*ROW('Sanitation Data'!I157))),'Data Summary'!DM163="Yes"),OFFSET('Sanitation Data'!$I$11,0,10*ROW('Sanitation Data'!I157)),NA())</f>
        <v>#N/A</v>
      </c>
      <c r="AY163" s="96" t="e">
        <f ca="true">+IF(AND(ISNUMBER(OFFSET('Sanitation Data'!$I$12,0,10*ROW('Sanitation Data'!I157))),'Data Summary'!DN163="Yes"),OFFSET('Sanitation Data'!$I$12,0,10*ROW('Sanitation Data'!I157)),NA())</f>
        <v>#N/A</v>
      </c>
      <c r="AZ163" s="97" t="e">
        <f ca="true">+IF(AND(ISNUMBER(OFFSET('Hygiene Data'!$D$5,0,10*ROW('Hygiene Data'!D157))),'Data Summary'!DO163="Yes"),OFFSET('Hygiene Data'!$D$5,0,10*ROW('Hygiene Data'!D157)),NA())</f>
        <v>#N/A</v>
      </c>
      <c r="BA163" s="97" t="e">
        <f ca="true">+IF(AND(ISNUMBER(OFFSET('Hygiene Data'!$D$7,0,10*ROW('Hygiene Data'!D157))),'Data Summary'!DP163="Yes"),OFFSET('Hygiene Data'!$D$7,0,10*ROW('Hygiene Data'!D157)),NA())</f>
        <v>#N/A</v>
      </c>
      <c r="BB163" s="97" t="e">
        <f ca="true">+IF(AND(ISNUMBER(OFFSET('Hygiene Data'!$D$9,0,10*ROW('Hygiene Data'!D157))),'Data Summary'!DQ163="Yes"),OFFSET('Hygiene Data'!$D$9,0,10*ROW('Hygiene Data'!D157)),NA())</f>
        <v>#N/A</v>
      </c>
      <c r="BC163" s="97" t="e">
        <f ca="true">+IF(AND(ISNUMBER(OFFSET('Hygiene Data'!$E$5,0,10*ROW('Hygiene Data'!E157))),'Data Summary'!DR163="Yes"),OFFSET('Hygiene Data'!$E$5,0,10*ROW('Hygiene Data'!E157)),NA())</f>
        <v>#N/A</v>
      </c>
      <c r="BD163" s="97" t="e">
        <f ca="true">+IF(AND(ISNUMBER(OFFSET('Hygiene Data'!$E$7,0,10*ROW('Hygiene Data'!E157))),'Data Summary'!DS163="Yes"),OFFSET('Hygiene Data'!$E$7,0,10*ROW('Hygiene Data'!E157)),NA())</f>
        <v>#N/A</v>
      </c>
      <c r="BE163" s="97" t="e">
        <f ca="true">+IF(AND(ISNUMBER(OFFSET('Hygiene Data'!$E$9,0,10*ROW('Hygiene Data'!E157))),'Data Summary'!DT163="Yes"),OFFSET('Hygiene Data'!$E$9,0,10*ROW('Hygiene Data'!E157)),NA())</f>
        <v>#N/A</v>
      </c>
      <c r="BF163" s="97" t="e">
        <f ca="true">+IF(AND(ISNUMBER(OFFSET('Hygiene Data'!$F$5,0,10*ROW('Hygiene Data'!F157))),'Data Summary'!DU163="Yes"),OFFSET('Hygiene Data'!$F$5,0,10*ROW('Hygiene Data'!F157)),NA())</f>
        <v>#N/A</v>
      </c>
      <c r="BG163" s="97" t="e">
        <f ca="true">+IF(AND(ISNUMBER(OFFSET('Hygiene Data'!$F$7,0,10*ROW('Hygiene Data'!F157))),'Data Summary'!DV163="Yes"),OFFSET('Hygiene Data'!$F$7,0,10*ROW('Hygiene Data'!F157)),NA())</f>
        <v>#N/A</v>
      </c>
      <c r="BH163" s="97" t="e">
        <f ca="true">+IF(AND(ISNUMBER(OFFSET('Hygiene Data'!$F$9,0,10*ROW('Hygiene Data'!F157))),'Data Summary'!DW163="Yes"),OFFSET('Hygiene Data'!$F$9,0,10*ROW('Hygiene Data'!F157)),NA())</f>
        <v>#N/A</v>
      </c>
      <c r="BI163" s="97" t="e">
        <f ca="true">+IF(AND(ISNUMBER(OFFSET('Hygiene Data'!$G$5,0,10*ROW('Hygiene Data'!G157))),'Data Summary'!DX163="Yes"),OFFSET('Hygiene Data'!$G$5,0,10*ROW('Hygiene Data'!G157)),NA())</f>
        <v>#N/A</v>
      </c>
      <c r="BJ163" s="97" t="e">
        <f ca="true">+IF(AND(ISNUMBER(OFFSET('Hygiene Data'!$G$7,0,10*ROW('Hygiene Data'!G157))),'Data Summary'!DY163="Yes"),OFFSET('Hygiene Data'!$G$7,0,10*ROW('Hygiene Data'!G157)),NA())</f>
        <v>#N/A</v>
      </c>
      <c r="BK163" s="97" t="e">
        <f ca="true">+IF(AND(ISNUMBER(OFFSET('Hygiene Data'!$G$9,0,10*ROW('Hygiene Data'!G157))),'Data Summary'!DZ163="Yes"),OFFSET('Hygiene Data'!$G$9,0,10*ROW('Hygiene Data'!G157)),NA())</f>
        <v>#N/A</v>
      </c>
      <c r="BL163" s="97" t="e">
        <f ca="true">+IF(AND(ISNUMBER(OFFSET('Hygiene Data'!$H$5,0,10*ROW('Hygiene Data'!H157))),'Data Summary'!EA163="Yes"),OFFSET('Hygiene Data'!$H$5,0,10*ROW('Hygiene Data'!H157)),NA())</f>
        <v>#N/A</v>
      </c>
      <c r="BM163" s="97" t="e">
        <f ca="true">+IF(AND(ISNUMBER(OFFSET('Hygiene Data'!$H$7,0,10*ROW('Hygiene Data'!H157))),'Data Summary'!EB163="Yes"),OFFSET('Hygiene Data'!$H$7,0,10*ROW('Hygiene Data'!H157)),NA())</f>
        <v>#N/A</v>
      </c>
      <c r="BN163" s="97" t="e">
        <f ca="true">+IF(AND(ISNUMBER(OFFSET('Hygiene Data'!$H$9,0,10*ROW('Hygiene Data'!H157))),'Data Summary'!EC163="Yes"),OFFSET('Hygiene Data'!$H$9,0,10*ROW('Hygiene Data'!H157)),NA())</f>
        <v>#N/A</v>
      </c>
      <c r="BO163" s="97" t="e">
        <f ca="true">+IF(AND(ISNUMBER(OFFSET('Hygiene Data'!$I$5,0,10*ROW('Hygiene Data'!I157))),'Data Summary'!ED163="Yes"),OFFSET('Hygiene Data'!$I$5,0,10*ROW('Hygiene Data'!I157)),NA())</f>
        <v>#N/A</v>
      </c>
      <c r="BP163" s="97" t="e">
        <f ca="true">+IF(AND(ISNUMBER(OFFSET('Hygiene Data'!$I$7,0,10*ROW('Hygiene Data'!I157))),'Data Summary'!EE163="Yes"),OFFSET('Hygiene Data'!$I$7,0,10*ROW('Hygiene Data'!I157)),NA())</f>
        <v>#N/A</v>
      </c>
      <c r="BQ163" s="97"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6" t="str">
        <f ca="true">+IF(ISTEXT('Data Summary'!B164),'Data Summary'!B164,"")</f>
        <v/>
      </c>
      <c r="C164" s="330" t="e">
        <f ca="true">+VALUE('Data Summary'!C164)</f>
        <v>#VALUE!</v>
      </c>
      <c r="D164" s="95" t="e">
        <f ca="true">+IF(AND(ISNUMBER(OFFSET('Water Data'!$D$4,0,10*ROW('Water Data'!D158))),'Data Summary'!BS164="Yes"),100-OFFSET('Water Data'!$D$4,0,10*ROW('Water Data'!D158)),NA())</f>
        <v>#N/A</v>
      </c>
      <c r="E164" s="95" t="e">
        <f ca="true">+IF(AND(ISNUMBER(OFFSET('Water Data'!$D$6,0,10*ROW('Water Data'!D158))),'Data Summary'!BT164="Yes"),OFFSET('Water Data'!$D$6,0,10*ROW('Water Data'!D158)),NA())</f>
        <v>#N/A</v>
      </c>
      <c r="F164" s="95" t="e">
        <f ca="true">+IF(AND(ISNUMBER(OFFSET('Water Data'!$D$9,0,10*ROW('Water Data'!D158))),'Data Summary'!BU164="Yes"),OFFSET('Water Data'!$D$9,0,10*ROW('Water Data'!D158)),NA())</f>
        <v>#N/A</v>
      </c>
      <c r="G164" s="95" t="e">
        <f ca="true">+IF(AND(ISNUMBER(OFFSET('Water Data'!$E$4,0,10*ROW('Water Data'!E158))),'Data Summary'!BV164="Yes"),100-OFFSET('Water Data'!$E$4,0,10*ROW('Water Data'!E158)),NA())</f>
        <v>#N/A</v>
      </c>
      <c r="H164" s="95" t="e">
        <f ca="true">+IF(AND(ISNUMBER(OFFSET('Water Data'!$E$6,0,10*ROW('Water Data'!E158))),'Data Summary'!BW164="Yes"),OFFSET('Water Data'!$E$6,0,10*ROW('Water Data'!E158)),NA())</f>
        <v>#N/A</v>
      </c>
      <c r="I164" s="95" t="e">
        <f ca="true">+IF(AND(ISNUMBER(OFFSET('Water Data'!$E$9,0,10*ROW('Water Data'!E158))),'Data Summary'!BX164="Yes"),OFFSET('Water Data'!$E$9,0,10*ROW('Water Data'!E158)),NA())</f>
        <v>#N/A</v>
      </c>
      <c r="J164" s="95" t="e">
        <f ca="true">+IF(AND(ISNUMBER(OFFSET('Water Data'!$F$4,0,10*ROW('Water Data'!F158))),'Data Summary'!BY164="Yes"),100-OFFSET('Water Data'!$F$4,0,10*ROW('Water Data'!F158)),NA())</f>
        <v>#N/A</v>
      </c>
      <c r="K164" s="95" t="e">
        <f ca="true">+IF(AND(ISNUMBER(OFFSET('Water Data'!$F$6,0,10*ROW('Water Data'!F158))),'Data Summary'!BZ164="Yes"),OFFSET('Water Data'!$F$6,0,10*ROW('Water Data'!F158)),NA())</f>
        <v>#N/A</v>
      </c>
      <c r="L164" s="95" t="e">
        <f ca="true">+IF(AND(ISNUMBER(OFFSET('Water Data'!$F$9,0,10*ROW('Water Data'!F158))),'Data Summary'!CA164="Yes"),OFFSET('Water Data'!$F$9,0,10*ROW('Water Data'!F158)),NA())</f>
        <v>#N/A</v>
      </c>
      <c r="M164" s="95" t="e">
        <f ca="true">+IF(AND(ISNUMBER(OFFSET('Water Data'!$G$4,0,10*ROW('Water Data'!G158))),'Data Summary'!CB164="Yes"),100-OFFSET('Water Data'!$G$4,0,10*ROW('Water Data'!G158)),NA())</f>
        <v>#N/A</v>
      </c>
      <c r="N164" s="95" t="e">
        <f ca="true">+IF(AND(ISNUMBER(OFFSET('Water Data'!$G$6,0,10*ROW('Water Data'!G158))),'Data Summary'!CC164="Yes"),OFFSET('Water Data'!$G$6,0,10*ROW('Water Data'!G158)),NA())</f>
        <v>#N/A</v>
      </c>
      <c r="O164" s="95" t="e">
        <f ca="true">+IF(AND(ISNUMBER(OFFSET('Water Data'!$G$9,0,10*ROW('Water Data'!G158))),'Data Summary'!CD164="Yes"),OFFSET('Water Data'!$G$9,0,10*ROW('Water Data'!G158)),NA())</f>
        <v>#N/A</v>
      </c>
      <c r="P164" s="95" t="e">
        <f ca="true">+IF(AND(ISNUMBER(OFFSET('Water Data'!$H$4,0,10*ROW('Water Data'!H158))),'Data Summary'!CE164="Yes"),100-OFFSET('Water Data'!$H$4,0,10*ROW('Water Data'!H158)),NA())</f>
        <v>#N/A</v>
      </c>
      <c r="Q164" s="95" t="e">
        <f ca="true">+IF(AND(ISNUMBER(OFFSET('Water Data'!$H$6,0,10*ROW('Water Data'!H158))),'Data Summary'!CF164="Yes"),OFFSET('Water Data'!$H$6,0,10*ROW('Water Data'!H158)),NA())</f>
        <v>#N/A</v>
      </c>
      <c r="R164" s="95" t="e">
        <f ca="true">+IF(AND(ISNUMBER(OFFSET('Water Data'!$H$9,0,10*ROW('Water Data'!H158))),'Data Summary'!CG164="Yes"),OFFSET('Water Data'!$H$9,0,10*ROW('Water Data'!H158)),NA())</f>
        <v>#N/A</v>
      </c>
      <c r="S164" s="95" t="e">
        <f ca="true">+IF(AND(ISNUMBER(OFFSET('Water Data'!$I$4,0,10*ROW('Water Data'!I158))),'Data Summary'!CH164="Yes"),100-OFFSET('Water Data'!$I$4,0,10*ROW('Water Data'!I158)),NA())</f>
        <v>#N/A</v>
      </c>
      <c r="T164" s="95" t="e">
        <f ca="true">+IF(AND(ISNUMBER(OFFSET('Water Data'!$I$6,0,10*ROW('Water Data'!I158))),'Data Summary'!CI164="Yes"),OFFSET('Water Data'!$I$6,0,10*ROW('Water Data'!I158)),NA())</f>
        <v>#N/A</v>
      </c>
      <c r="U164" s="95" t="e">
        <f ca="true">+IF(AND(ISNUMBER(OFFSET('Water Data'!$I$9,0,10*ROW('Water Data'!I158))),'Data Summary'!CJ164="Yes"),OFFSET('Water Data'!$I$9,0,10*ROW('Water Data'!I158)),NA())</f>
        <v>#N/A</v>
      </c>
      <c r="V164" s="96" t="e">
        <f ca="true">+IF(AND(ISNUMBER(OFFSET('Sanitation Data'!$D$4,0,10*ROW('Sanitation Data'!D158))),'Data Summary'!CK164="Yes"),100-OFFSET('Sanitation Data'!$D$4,0,10*ROW('Sanitation Data'!D158)),NA())</f>
        <v>#N/A</v>
      </c>
      <c r="W164" s="96" t="e">
        <f ca="true">+IF(AND(ISNUMBER(OFFSET('Sanitation Data'!$D$6,0,10*ROW('Sanitation Data'!D158))),'Data Summary'!CL164="Yes"),OFFSET('Sanitation Data'!$D$6,0,10*ROW('Sanitation Data'!D158)),NA())</f>
        <v>#N/A</v>
      </c>
      <c r="X164" s="96" t="e">
        <f ca="true">+IF(AND(ISNUMBER(OFFSET('Sanitation Data'!$D$10,0,10*ROW('Sanitation Data'!D158))),'Data Summary'!CM164="Yes"),OFFSET('Sanitation Data'!$D$10,0,10*ROW('Sanitation Data'!D158)),NA())</f>
        <v>#N/A</v>
      </c>
      <c r="Y164" s="96" t="e">
        <f ca="true">+IF(AND(ISNUMBER(OFFSET('Sanitation Data'!$D$11,0,10*ROW('Sanitation Data'!D158))),'Data Summary'!CN164="Yes"),OFFSET('Sanitation Data'!$D$11,0,10*ROW('Sanitation Data'!D158)),NA())</f>
        <v>#N/A</v>
      </c>
      <c r="Z164" s="96" t="e">
        <f ca="true">+IF(AND(ISNUMBER(OFFSET('Sanitation Data'!$D$12,0,10*ROW('Sanitation Data'!D158))),'Data Summary'!CO164="Yes"),OFFSET('Sanitation Data'!$D$12,0,10*ROW('Sanitation Data'!D158)),NA())</f>
        <v>#N/A</v>
      </c>
      <c r="AA164" s="96" t="e">
        <f ca="true">+IF(AND(ISNUMBER(OFFSET('Sanitation Data'!$E$4,0,10*ROW('Sanitation Data'!E158))),'Data Summary'!CP164="Yes"),100-OFFSET('Sanitation Data'!$E$4,0,10*ROW('Sanitation Data'!E158)),NA())</f>
        <v>#N/A</v>
      </c>
      <c r="AB164" s="96" t="e">
        <f ca="true">+IF(AND(ISNUMBER(OFFSET('Sanitation Data'!$E$6,0,10*ROW('Sanitation Data'!E158))),'Data Summary'!CQ164="Yes"),OFFSET('Sanitation Data'!$E$6,0,10*ROW('Sanitation Data'!E158)),NA())</f>
        <v>#N/A</v>
      </c>
      <c r="AC164" s="96" t="e">
        <f ca="true">+IF(AND(ISNUMBER(OFFSET('Sanitation Data'!$E$10,0,10*ROW('Sanitation Data'!E158))),'Data Summary'!CR164="Yes"),OFFSET('Sanitation Data'!$E$10,0,10*ROW('Sanitation Data'!E158)),NA())</f>
        <v>#N/A</v>
      </c>
      <c r="AD164" s="96" t="e">
        <f ca="true">+IF(AND(ISNUMBER(OFFSET('Sanitation Data'!$E$11,0,10*ROW('Sanitation Data'!E158))),'Data Summary'!CS164="Yes"),OFFSET('Sanitation Data'!$E$11,0,10*ROW('Sanitation Data'!E158)),NA())</f>
        <v>#N/A</v>
      </c>
      <c r="AE164" s="96" t="e">
        <f ca="true">+IF(AND(ISNUMBER(OFFSET('Sanitation Data'!$E$12,0,10*ROW('Sanitation Data'!E158))),'Data Summary'!CT164="Yes"),OFFSET('Sanitation Data'!$E$12,0,10*ROW('Sanitation Data'!E158)),NA())</f>
        <v>#N/A</v>
      </c>
      <c r="AF164" s="96" t="e">
        <f ca="true">+IF(AND(ISNUMBER(OFFSET('Sanitation Data'!$F$4,0,10*ROW('Sanitation Data'!F158))),'Data Summary'!CU164="Yes"),100-OFFSET('Sanitation Data'!$F$4,0,10*ROW('Sanitation Data'!F158)),NA())</f>
        <v>#N/A</v>
      </c>
      <c r="AG164" s="96" t="e">
        <f ca="true">+IF(AND(ISNUMBER(OFFSET('Sanitation Data'!$F$6,0,10*ROW('Sanitation Data'!F158))),'Data Summary'!CV164="Yes"),OFFSET('Sanitation Data'!$F$6,0,10*ROW('Sanitation Data'!F158)),NA())</f>
        <v>#N/A</v>
      </c>
      <c r="AH164" s="96" t="e">
        <f ca="true">+IF(AND(ISNUMBER(OFFSET('Sanitation Data'!$F$10,0,10*ROW('Sanitation Data'!F158))),'Data Summary'!CW164="Yes"),OFFSET('Sanitation Data'!$F$10,0,10*ROW('Sanitation Data'!F158)),NA())</f>
        <v>#N/A</v>
      </c>
      <c r="AI164" s="96" t="e">
        <f ca="true">+IF(AND(ISNUMBER(OFFSET('Sanitation Data'!$F$11,0,10*ROW('Sanitation Data'!F158))),'Data Summary'!CX164="Yes"),OFFSET('Sanitation Data'!$F$11,0,10*ROW('Sanitation Data'!F158)),NA())</f>
        <v>#N/A</v>
      </c>
      <c r="AJ164" s="96" t="e">
        <f ca="true">+IF(AND(ISNUMBER(OFFSET('Sanitation Data'!$F$12,0,10*ROW('Sanitation Data'!F158))),'Data Summary'!CY164="Yes"),OFFSET('Sanitation Data'!$F$12,0,10*ROW('Sanitation Data'!F158)),NA())</f>
        <v>#N/A</v>
      </c>
      <c r="AK164" s="96" t="e">
        <f ca="true">+IF(AND(ISNUMBER(OFFSET('Sanitation Data'!$G$4,0,10*ROW('Sanitation Data'!G158))),'Data Summary'!CZ164="Yes"),100-OFFSET('Sanitation Data'!$G$4,0,10*ROW('Sanitation Data'!G158)),NA())</f>
        <v>#N/A</v>
      </c>
      <c r="AL164" s="96" t="e">
        <f ca="true">+IF(AND(ISNUMBER(OFFSET('Sanitation Data'!$G$6,0,10*ROW('Sanitation Data'!G158))),'Data Summary'!DA164="Yes"),OFFSET('Sanitation Data'!$G$6,0,10*ROW('Sanitation Data'!G158)),NA())</f>
        <v>#N/A</v>
      </c>
      <c r="AM164" s="96" t="e">
        <f ca="true">+IF(AND(ISNUMBER(OFFSET('Sanitation Data'!$G$10,0,10*ROW('Sanitation Data'!G158))),'Data Summary'!DB164="Yes"),OFFSET('Sanitation Data'!$G$10,0,10*ROW('Sanitation Data'!G158)),NA())</f>
        <v>#N/A</v>
      </c>
      <c r="AN164" s="96" t="e">
        <f ca="true">+IF(AND(ISNUMBER(OFFSET('Sanitation Data'!$G$11,0,10*ROW('Sanitation Data'!G158))),'Data Summary'!DC164="Yes"),OFFSET('Sanitation Data'!$G$11,0,10*ROW('Sanitation Data'!G158)),NA())</f>
        <v>#N/A</v>
      </c>
      <c r="AO164" s="96" t="e">
        <f ca="true">+IF(AND(ISNUMBER(OFFSET('Sanitation Data'!$G$12,0,10*ROW('Sanitation Data'!G158))),'Data Summary'!DD164="Yes"),OFFSET('Sanitation Data'!$G$12,0,10*ROW('Sanitation Data'!G158)),NA())</f>
        <v>#N/A</v>
      </c>
      <c r="AP164" s="96" t="e">
        <f ca="true">+IF(AND(ISNUMBER(OFFSET('Sanitation Data'!$H$4,0,10*ROW('Sanitation Data'!H158))),'Data Summary'!DE164="Yes"),100-OFFSET('Sanitation Data'!$H$4,0,10*ROW('Sanitation Data'!H158)),NA())</f>
        <v>#N/A</v>
      </c>
      <c r="AQ164" s="96" t="e">
        <f ca="true">+IF(AND(ISNUMBER(OFFSET('Sanitation Data'!$H$6,0,10*ROW('Sanitation Data'!H158))),'Data Summary'!DF164="Yes"),OFFSET('Sanitation Data'!$H$6,0,10*ROW('Sanitation Data'!H158)),NA())</f>
        <v>#N/A</v>
      </c>
      <c r="AR164" s="96" t="e">
        <f ca="true">+IF(AND(ISNUMBER(OFFSET('Sanitation Data'!$H$10,0,10*ROW('Sanitation Data'!H158))),'Data Summary'!DG164="Yes"),OFFSET('Sanitation Data'!$H$10,0,10*ROW('Sanitation Data'!H158)),NA())</f>
        <v>#N/A</v>
      </c>
      <c r="AS164" s="96" t="e">
        <f ca="true">+IF(AND(ISNUMBER(OFFSET('Sanitation Data'!$H$11,0,10*ROW('Sanitation Data'!H158))),'Data Summary'!DH164="Yes"),OFFSET('Sanitation Data'!$H$11,0,10*ROW('Sanitation Data'!H158)),NA())</f>
        <v>#N/A</v>
      </c>
      <c r="AT164" s="96" t="e">
        <f ca="true">+IF(AND(ISNUMBER(OFFSET('Sanitation Data'!$H$12,0,10*ROW('Sanitation Data'!H158))),'Data Summary'!DI164="Yes"),OFFSET('Sanitation Data'!$H$12,0,10*ROW('Sanitation Data'!H158)),NA())</f>
        <v>#N/A</v>
      </c>
      <c r="AU164" s="96" t="e">
        <f ca="true">+IF(AND(ISNUMBER(OFFSET('Sanitation Data'!$I$4,0,10*ROW('Sanitation Data'!I158))),'Data Summary'!DJ164="Yes"),100-OFFSET('Sanitation Data'!$I$4,0,10*ROW('Sanitation Data'!I158)),NA())</f>
        <v>#N/A</v>
      </c>
      <c r="AV164" s="96" t="e">
        <f ca="true">+IF(AND(ISNUMBER(OFFSET('Sanitation Data'!$I$6,0,10*ROW('Sanitation Data'!I158))),'Data Summary'!DK164="Yes"),OFFSET('Sanitation Data'!$I$6,0,10*ROW('Sanitation Data'!I158)),NA())</f>
        <v>#N/A</v>
      </c>
      <c r="AW164" s="96" t="e">
        <f ca="true">+IF(AND(ISNUMBER(OFFSET('Sanitation Data'!$I$10,0,10*ROW('Sanitation Data'!I158))),'Data Summary'!DL164="Yes"),OFFSET('Sanitation Data'!$I$10,0,10*ROW('Sanitation Data'!I158)),NA())</f>
        <v>#N/A</v>
      </c>
      <c r="AX164" s="96" t="e">
        <f ca="true">+IF(AND(ISNUMBER(OFFSET('Sanitation Data'!$I$11,0,10*ROW('Sanitation Data'!I158))),'Data Summary'!DM164="Yes"),OFFSET('Sanitation Data'!$I$11,0,10*ROW('Sanitation Data'!I158)),NA())</f>
        <v>#N/A</v>
      </c>
      <c r="AY164" s="96" t="e">
        <f ca="true">+IF(AND(ISNUMBER(OFFSET('Sanitation Data'!$I$12,0,10*ROW('Sanitation Data'!I158))),'Data Summary'!DN164="Yes"),OFFSET('Sanitation Data'!$I$12,0,10*ROW('Sanitation Data'!I158)),NA())</f>
        <v>#N/A</v>
      </c>
      <c r="AZ164" s="97" t="e">
        <f ca="true">+IF(AND(ISNUMBER(OFFSET('Hygiene Data'!$D$5,0,10*ROW('Hygiene Data'!D158))),'Data Summary'!DO164="Yes"),OFFSET('Hygiene Data'!$D$5,0,10*ROW('Hygiene Data'!D158)),NA())</f>
        <v>#N/A</v>
      </c>
      <c r="BA164" s="97" t="e">
        <f ca="true">+IF(AND(ISNUMBER(OFFSET('Hygiene Data'!$D$7,0,10*ROW('Hygiene Data'!D158))),'Data Summary'!DP164="Yes"),OFFSET('Hygiene Data'!$D$7,0,10*ROW('Hygiene Data'!D158)),NA())</f>
        <v>#N/A</v>
      </c>
      <c r="BB164" s="97" t="e">
        <f ca="true">+IF(AND(ISNUMBER(OFFSET('Hygiene Data'!$D$9,0,10*ROW('Hygiene Data'!D158))),'Data Summary'!DQ164="Yes"),OFFSET('Hygiene Data'!$D$9,0,10*ROW('Hygiene Data'!D158)),NA())</f>
        <v>#N/A</v>
      </c>
      <c r="BC164" s="97" t="e">
        <f ca="true">+IF(AND(ISNUMBER(OFFSET('Hygiene Data'!$E$5,0,10*ROW('Hygiene Data'!E158))),'Data Summary'!DR164="Yes"),OFFSET('Hygiene Data'!$E$5,0,10*ROW('Hygiene Data'!E158)),NA())</f>
        <v>#N/A</v>
      </c>
      <c r="BD164" s="97" t="e">
        <f ca="true">+IF(AND(ISNUMBER(OFFSET('Hygiene Data'!$E$7,0,10*ROW('Hygiene Data'!E158))),'Data Summary'!DS164="Yes"),OFFSET('Hygiene Data'!$E$7,0,10*ROW('Hygiene Data'!E158)),NA())</f>
        <v>#N/A</v>
      </c>
      <c r="BE164" s="97" t="e">
        <f ca="true">+IF(AND(ISNUMBER(OFFSET('Hygiene Data'!$E$9,0,10*ROW('Hygiene Data'!E158))),'Data Summary'!DT164="Yes"),OFFSET('Hygiene Data'!$E$9,0,10*ROW('Hygiene Data'!E158)),NA())</f>
        <v>#N/A</v>
      </c>
      <c r="BF164" s="97" t="e">
        <f ca="true">+IF(AND(ISNUMBER(OFFSET('Hygiene Data'!$F$5,0,10*ROW('Hygiene Data'!F158))),'Data Summary'!DU164="Yes"),OFFSET('Hygiene Data'!$F$5,0,10*ROW('Hygiene Data'!F158)),NA())</f>
        <v>#N/A</v>
      </c>
      <c r="BG164" s="97" t="e">
        <f ca="true">+IF(AND(ISNUMBER(OFFSET('Hygiene Data'!$F$7,0,10*ROW('Hygiene Data'!F158))),'Data Summary'!DV164="Yes"),OFFSET('Hygiene Data'!$F$7,0,10*ROW('Hygiene Data'!F158)),NA())</f>
        <v>#N/A</v>
      </c>
      <c r="BH164" s="97" t="e">
        <f ca="true">+IF(AND(ISNUMBER(OFFSET('Hygiene Data'!$F$9,0,10*ROW('Hygiene Data'!F158))),'Data Summary'!DW164="Yes"),OFFSET('Hygiene Data'!$F$9,0,10*ROW('Hygiene Data'!F158)),NA())</f>
        <v>#N/A</v>
      </c>
      <c r="BI164" s="97" t="e">
        <f ca="true">+IF(AND(ISNUMBER(OFFSET('Hygiene Data'!$G$5,0,10*ROW('Hygiene Data'!G158))),'Data Summary'!DX164="Yes"),OFFSET('Hygiene Data'!$G$5,0,10*ROW('Hygiene Data'!G158)),NA())</f>
        <v>#N/A</v>
      </c>
      <c r="BJ164" s="97" t="e">
        <f ca="true">+IF(AND(ISNUMBER(OFFSET('Hygiene Data'!$G$7,0,10*ROW('Hygiene Data'!G158))),'Data Summary'!DY164="Yes"),OFFSET('Hygiene Data'!$G$7,0,10*ROW('Hygiene Data'!G158)),NA())</f>
        <v>#N/A</v>
      </c>
      <c r="BK164" s="97" t="e">
        <f ca="true">+IF(AND(ISNUMBER(OFFSET('Hygiene Data'!$G$9,0,10*ROW('Hygiene Data'!G158))),'Data Summary'!DZ164="Yes"),OFFSET('Hygiene Data'!$G$9,0,10*ROW('Hygiene Data'!G158)),NA())</f>
        <v>#N/A</v>
      </c>
      <c r="BL164" s="97" t="e">
        <f ca="true">+IF(AND(ISNUMBER(OFFSET('Hygiene Data'!$H$5,0,10*ROW('Hygiene Data'!H158))),'Data Summary'!EA164="Yes"),OFFSET('Hygiene Data'!$H$5,0,10*ROW('Hygiene Data'!H158)),NA())</f>
        <v>#N/A</v>
      </c>
      <c r="BM164" s="97" t="e">
        <f ca="true">+IF(AND(ISNUMBER(OFFSET('Hygiene Data'!$H$7,0,10*ROW('Hygiene Data'!H158))),'Data Summary'!EB164="Yes"),OFFSET('Hygiene Data'!$H$7,0,10*ROW('Hygiene Data'!H158)),NA())</f>
        <v>#N/A</v>
      </c>
      <c r="BN164" s="97" t="e">
        <f ca="true">+IF(AND(ISNUMBER(OFFSET('Hygiene Data'!$H$9,0,10*ROW('Hygiene Data'!H158))),'Data Summary'!EC164="Yes"),OFFSET('Hygiene Data'!$H$9,0,10*ROW('Hygiene Data'!H158)),NA())</f>
        <v>#N/A</v>
      </c>
      <c r="BO164" s="97" t="e">
        <f ca="true">+IF(AND(ISNUMBER(OFFSET('Hygiene Data'!$I$5,0,10*ROW('Hygiene Data'!I158))),'Data Summary'!ED164="Yes"),OFFSET('Hygiene Data'!$I$5,0,10*ROW('Hygiene Data'!I158)),NA())</f>
        <v>#N/A</v>
      </c>
      <c r="BP164" s="97" t="e">
        <f ca="true">+IF(AND(ISNUMBER(OFFSET('Hygiene Data'!$I$7,0,10*ROW('Hygiene Data'!I158))),'Data Summary'!EE164="Yes"),OFFSET('Hygiene Data'!$I$7,0,10*ROW('Hygiene Data'!I158)),NA())</f>
        <v>#N/A</v>
      </c>
      <c r="BQ164" s="97"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6" t="str">
        <f ca="true">+IF(ISTEXT('Data Summary'!B165),'Data Summary'!B165,"")</f>
        <v/>
      </c>
      <c r="C165" s="330" t="e">
        <f ca="true">+VALUE('Data Summary'!C165)</f>
        <v>#VALUE!</v>
      </c>
      <c r="D165" s="95" t="e">
        <f ca="true">+IF(AND(ISNUMBER(OFFSET('Water Data'!$D$4,0,10*ROW('Water Data'!D159))),'Data Summary'!BS165="Yes"),100-OFFSET('Water Data'!$D$4,0,10*ROW('Water Data'!D159)),NA())</f>
        <v>#N/A</v>
      </c>
      <c r="E165" s="95" t="e">
        <f ca="true">+IF(AND(ISNUMBER(OFFSET('Water Data'!$D$6,0,10*ROW('Water Data'!D159))),'Data Summary'!BT165="Yes"),OFFSET('Water Data'!$D$6,0,10*ROW('Water Data'!D159)),NA())</f>
        <v>#N/A</v>
      </c>
      <c r="F165" s="95" t="e">
        <f ca="true">+IF(AND(ISNUMBER(OFFSET('Water Data'!$D$9,0,10*ROW('Water Data'!D159))),'Data Summary'!BU165="Yes"),OFFSET('Water Data'!$D$9,0,10*ROW('Water Data'!D159)),NA())</f>
        <v>#N/A</v>
      </c>
      <c r="G165" s="95" t="e">
        <f ca="true">+IF(AND(ISNUMBER(OFFSET('Water Data'!$E$4,0,10*ROW('Water Data'!E159))),'Data Summary'!BV165="Yes"),100-OFFSET('Water Data'!$E$4,0,10*ROW('Water Data'!E159)),NA())</f>
        <v>#N/A</v>
      </c>
      <c r="H165" s="95" t="e">
        <f ca="true">+IF(AND(ISNUMBER(OFFSET('Water Data'!$E$6,0,10*ROW('Water Data'!E159))),'Data Summary'!BW165="Yes"),OFFSET('Water Data'!$E$6,0,10*ROW('Water Data'!E159)),NA())</f>
        <v>#N/A</v>
      </c>
      <c r="I165" s="95" t="e">
        <f ca="true">+IF(AND(ISNUMBER(OFFSET('Water Data'!$E$9,0,10*ROW('Water Data'!E159))),'Data Summary'!BX165="Yes"),OFFSET('Water Data'!$E$9,0,10*ROW('Water Data'!E159)),NA())</f>
        <v>#N/A</v>
      </c>
      <c r="J165" s="95" t="e">
        <f ca="true">+IF(AND(ISNUMBER(OFFSET('Water Data'!$F$4,0,10*ROW('Water Data'!F159))),'Data Summary'!BY165="Yes"),100-OFFSET('Water Data'!$F$4,0,10*ROW('Water Data'!F159)),NA())</f>
        <v>#N/A</v>
      </c>
      <c r="K165" s="95" t="e">
        <f ca="true">+IF(AND(ISNUMBER(OFFSET('Water Data'!$F$6,0,10*ROW('Water Data'!F159))),'Data Summary'!BZ165="Yes"),OFFSET('Water Data'!$F$6,0,10*ROW('Water Data'!F159)),NA())</f>
        <v>#N/A</v>
      </c>
      <c r="L165" s="95" t="e">
        <f ca="true">+IF(AND(ISNUMBER(OFFSET('Water Data'!$F$9,0,10*ROW('Water Data'!F159))),'Data Summary'!CA165="Yes"),OFFSET('Water Data'!$F$9,0,10*ROW('Water Data'!F159)),NA())</f>
        <v>#N/A</v>
      </c>
      <c r="M165" s="95" t="e">
        <f ca="true">+IF(AND(ISNUMBER(OFFSET('Water Data'!$G$4,0,10*ROW('Water Data'!G159))),'Data Summary'!CB165="Yes"),100-OFFSET('Water Data'!$G$4,0,10*ROW('Water Data'!G159)),NA())</f>
        <v>#N/A</v>
      </c>
      <c r="N165" s="95" t="e">
        <f ca="true">+IF(AND(ISNUMBER(OFFSET('Water Data'!$G$6,0,10*ROW('Water Data'!G159))),'Data Summary'!CC165="Yes"),OFFSET('Water Data'!$G$6,0,10*ROW('Water Data'!G159)),NA())</f>
        <v>#N/A</v>
      </c>
      <c r="O165" s="95" t="e">
        <f ca="true">+IF(AND(ISNUMBER(OFFSET('Water Data'!$G$9,0,10*ROW('Water Data'!G159))),'Data Summary'!CD165="Yes"),OFFSET('Water Data'!$G$9,0,10*ROW('Water Data'!G159)),NA())</f>
        <v>#N/A</v>
      </c>
      <c r="P165" s="95" t="e">
        <f ca="true">+IF(AND(ISNUMBER(OFFSET('Water Data'!$H$4,0,10*ROW('Water Data'!H159))),'Data Summary'!CE165="Yes"),100-OFFSET('Water Data'!$H$4,0,10*ROW('Water Data'!H159)),NA())</f>
        <v>#N/A</v>
      </c>
      <c r="Q165" s="95" t="e">
        <f ca="true">+IF(AND(ISNUMBER(OFFSET('Water Data'!$H$6,0,10*ROW('Water Data'!H159))),'Data Summary'!CF165="Yes"),OFFSET('Water Data'!$H$6,0,10*ROW('Water Data'!H159)),NA())</f>
        <v>#N/A</v>
      </c>
      <c r="R165" s="95" t="e">
        <f ca="true">+IF(AND(ISNUMBER(OFFSET('Water Data'!$H$9,0,10*ROW('Water Data'!H159))),'Data Summary'!CG165="Yes"),OFFSET('Water Data'!$H$9,0,10*ROW('Water Data'!H159)),NA())</f>
        <v>#N/A</v>
      </c>
      <c r="S165" s="95" t="e">
        <f ca="true">+IF(AND(ISNUMBER(OFFSET('Water Data'!$I$4,0,10*ROW('Water Data'!I159))),'Data Summary'!CH165="Yes"),100-OFFSET('Water Data'!$I$4,0,10*ROW('Water Data'!I159)),NA())</f>
        <v>#N/A</v>
      </c>
      <c r="T165" s="95" t="e">
        <f ca="true">+IF(AND(ISNUMBER(OFFSET('Water Data'!$I$6,0,10*ROW('Water Data'!I159))),'Data Summary'!CI165="Yes"),OFFSET('Water Data'!$I$6,0,10*ROW('Water Data'!I159)),NA())</f>
        <v>#N/A</v>
      </c>
      <c r="U165" s="95" t="e">
        <f ca="true">+IF(AND(ISNUMBER(OFFSET('Water Data'!$I$9,0,10*ROW('Water Data'!I159))),'Data Summary'!CJ165="Yes"),OFFSET('Water Data'!$I$9,0,10*ROW('Water Data'!I159)),NA())</f>
        <v>#N/A</v>
      </c>
      <c r="V165" s="96" t="e">
        <f ca="true">+IF(AND(ISNUMBER(OFFSET('Sanitation Data'!$D$4,0,10*ROW('Sanitation Data'!D159))),'Data Summary'!CK165="Yes"),100-OFFSET('Sanitation Data'!$D$4,0,10*ROW('Sanitation Data'!D159)),NA())</f>
        <v>#N/A</v>
      </c>
      <c r="W165" s="96" t="e">
        <f ca="true">+IF(AND(ISNUMBER(OFFSET('Sanitation Data'!$D$6,0,10*ROW('Sanitation Data'!D159))),'Data Summary'!CL165="Yes"),OFFSET('Sanitation Data'!$D$6,0,10*ROW('Sanitation Data'!D159)),NA())</f>
        <v>#N/A</v>
      </c>
      <c r="X165" s="96" t="e">
        <f ca="true">+IF(AND(ISNUMBER(OFFSET('Sanitation Data'!$D$10,0,10*ROW('Sanitation Data'!D159))),'Data Summary'!CM165="Yes"),OFFSET('Sanitation Data'!$D$10,0,10*ROW('Sanitation Data'!D159)),NA())</f>
        <v>#N/A</v>
      </c>
      <c r="Y165" s="96" t="e">
        <f ca="true">+IF(AND(ISNUMBER(OFFSET('Sanitation Data'!$D$11,0,10*ROW('Sanitation Data'!D159))),'Data Summary'!CN165="Yes"),OFFSET('Sanitation Data'!$D$11,0,10*ROW('Sanitation Data'!D159)),NA())</f>
        <v>#N/A</v>
      </c>
      <c r="Z165" s="96" t="e">
        <f ca="true">+IF(AND(ISNUMBER(OFFSET('Sanitation Data'!$D$12,0,10*ROW('Sanitation Data'!D159))),'Data Summary'!CO165="Yes"),OFFSET('Sanitation Data'!$D$12,0,10*ROW('Sanitation Data'!D159)),NA())</f>
        <v>#N/A</v>
      </c>
      <c r="AA165" s="96" t="e">
        <f ca="true">+IF(AND(ISNUMBER(OFFSET('Sanitation Data'!$E$4,0,10*ROW('Sanitation Data'!E159))),'Data Summary'!CP165="Yes"),100-OFFSET('Sanitation Data'!$E$4,0,10*ROW('Sanitation Data'!E159)),NA())</f>
        <v>#N/A</v>
      </c>
      <c r="AB165" s="96" t="e">
        <f ca="true">+IF(AND(ISNUMBER(OFFSET('Sanitation Data'!$E$6,0,10*ROW('Sanitation Data'!E159))),'Data Summary'!CQ165="Yes"),OFFSET('Sanitation Data'!$E$6,0,10*ROW('Sanitation Data'!E159)),NA())</f>
        <v>#N/A</v>
      </c>
      <c r="AC165" s="96" t="e">
        <f ca="true">+IF(AND(ISNUMBER(OFFSET('Sanitation Data'!$E$10,0,10*ROW('Sanitation Data'!E159))),'Data Summary'!CR165="Yes"),OFFSET('Sanitation Data'!$E$10,0,10*ROW('Sanitation Data'!E159)),NA())</f>
        <v>#N/A</v>
      </c>
      <c r="AD165" s="96" t="e">
        <f ca="true">+IF(AND(ISNUMBER(OFFSET('Sanitation Data'!$E$11,0,10*ROW('Sanitation Data'!E159))),'Data Summary'!CS165="Yes"),OFFSET('Sanitation Data'!$E$11,0,10*ROW('Sanitation Data'!E159)),NA())</f>
        <v>#N/A</v>
      </c>
      <c r="AE165" s="96" t="e">
        <f ca="true">+IF(AND(ISNUMBER(OFFSET('Sanitation Data'!$E$12,0,10*ROW('Sanitation Data'!E159))),'Data Summary'!CT165="Yes"),OFFSET('Sanitation Data'!$E$12,0,10*ROW('Sanitation Data'!E159)),NA())</f>
        <v>#N/A</v>
      </c>
      <c r="AF165" s="96" t="e">
        <f ca="true">+IF(AND(ISNUMBER(OFFSET('Sanitation Data'!$F$4,0,10*ROW('Sanitation Data'!F159))),'Data Summary'!CU165="Yes"),100-OFFSET('Sanitation Data'!$F$4,0,10*ROW('Sanitation Data'!F159)),NA())</f>
        <v>#N/A</v>
      </c>
      <c r="AG165" s="96" t="e">
        <f ca="true">+IF(AND(ISNUMBER(OFFSET('Sanitation Data'!$F$6,0,10*ROW('Sanitation Data'!F159))),'Data Summary'!CV165="Yes"),OFFSET('Sanitation Data'!$F$6,0,10*ROW('Sanitation Data'!F159)),NA())</f>
        <v>#N/A</v>
      </c>
      <c r="AH165" s="96" t="e">
        <f ca="true">+IF(AND(ISNUMBER(OFFSET('Sanitation Data'!$F$10,0,10*ROW('Sanitation Data'!F159))),'Data Summary'!CW165="Yes"),OFFSET('Sanitation Data'!$F$10,0,10*ROW('Sanitation Data'!F159)),NA())</f>
        <v>#N/A</v>
      </c>
      <c r="AI165" s="96" t="e">
        <f ca="true">+IF(AND(ISNUMBER(OFFSET('Sanitation Data'!$F$11,0,10*ROW('Sanitation Data'!F159))),'Data Summary'!CX165="Yes"),OFFSET('Sanitation Data'!$F$11,0,10*ROW('Sanitation Data'!F159)),NA())</f>
        <v>#N/A</v>
      </c>
      <c r="AJ165" s="96" t="e">
        <f ca="true">+IF(AND(ISNUMBER(OFFSET('Sanitation Data'!$F$12,0,10*ROW('Sanitation Data'!F159))),'Data Summary'!CY165="Yes"),OFFSET('Sanitation Data'!$F$12,0,10*ROW('Sanitation Data'!F159)),NA())</f>
        <v>#N/A</v>
      </c>
      <c r="AK165" s="96" t="e">
        <f ca="true">+IF(AND(ISNUMBER(OFFSET('Sanitation Data'!$G$4,0,10*ROW('Sanitation Data'!G159))),'Data Summary'!CZ165="Yes"),100-OFFSET('Sanitation Data'!$G$4,0,10*ROW('Sanitation Data'!G159)),NA())</f>
        <v>#N/A</v>
      </c>
      <c r="AL165" s="96" t="e">
        <f ca="true">+IF(AND(ISNUMBER(OFFSET('Sanitation Data'!$G$6,0,10*ROW('Sanitation Data'!G159))),'Data Summary'!DA165="Yes"),OFFSET('Sanitation Data'!$G$6,0,10*ROW('Sanitation Data'!G159)),NA())</f>
        <v>#N/A</v>
      </c>
      <c r="AM165" s="96" t="e">
        <f ca="true">+IF(AND(ISNUMBER(OFFSET('Sanitation Data'!$G$10,0,10*ROW('Sanitation Data'!G159))),'Data Summary'!DB165="Yes"),OFFSET('Sanitation Data'!$G$10,0,10*ROW('Sanitation Data'!G159)),NA())</f>
        <v>#N/A</v>
      </c>
      <c r="AN165" s="96" t="e">
        <f ca="true">+IF(AND(ISNUMBER(OFFSET('Sanitation Data'!$G$11,0,10*ROW('Sanitation Data'!G159))),'Data Summary'!DC165="Yes"),OFFSET('Sanitation Data'!$G$11,0,10*ROW('Sanitation Data'!G159)),NA())</f>
        <v>#N/A</v>
      </c>
      <c r="AO165" s="96" t="e">
        <f ca="true">+IF(AND(ISNUMBER(OFFSET('Sanitation Data'!$G$12,0,10*ROW('Sanitation Data'!G159))),'Data Summary'!DD165="Yes"),OFFSET('Sanitation Data'!$G$12,0,10*ROW('Sanitation Data'!G159)),NA())</f>
        <v>#N/A</v>
      </c>
      <c r="AP165" s="96" t="e">
        <f ca="true">+IF(AND(ISNUMBER(OFFSET('Sanitation Data'!$H$4,0,10*ROW('Sanitation Data'!H159))),'Data Summary'!DE165="Yes"),100-OFFSET('Sanitation Data'!$H$4,0,10*ROW('Sanitation Data'!H159)),NA())</f>
        <v>#N/A</v>
      </c>
      <c r="AQ165" s="96" t="e">
        <f ca="true">+IF(AND(ISNUMBER(OFFSET('Sanitation Data'!$H$6,0,10*ROW('Sanitation Data'!H159))),'Data Summary'!DF165="Yes"),OFFSET('Sanitation Data'!$H$6,0,10*ROW('Sanitation Data'!H159)),NA())</f>
        <v>#N/A</v>
      </c>
      <c r="AR165" s="96" t="e">
        <f ca="true">+IF(AND(ISNUMBER(OFFSET('Sanitation Data'!$H$10,0,10*ROW('Sanitation Data'!H159))),'Data Summary'!DG165="Yes"),OFFSET('Sanitation Data'!$H$10,0,10*ROW('Sanitation Data'!H159)),NA())</f>
        <v>#N/A</v>
      </c>
      <c r="AS165" s="96" t="e">
        <f ca="true">+IF(AND(ISNUMBER(OFFSET('Sanitation Data'!$H$11,0,10*ROW('Sanitation Data'!H159))),'Data Summary'!DH165="Yes"),OFFSET('Sanitation Data'!$H$11,0,10*ROW('Sanitation Data'!H159)),NA())</f>
        <v>#N/A</v>
      </c>
      <c r="AT165" s="96" t="e">
        <f ca="true">+IF(AND(ISNUMBER(OFFSET('Sanitation Data'!$H$12,0,10*ROW('Sanitation Data'!H159))),'Data Summary'!DI165="Yes"),OFFSET('Sanitation Data'!$H$12,0,10*ROW('Sanitation Data'!H159)),NA())</f>
        <v>#N/A</v>
      </c>
      <c r="AU165" s="96" t="e">
        <f ca="true">+IF(AND(ISNUMBER(OFFSET('Sanitation Data'!$I$4,0,10*ROW('Sanitation Data'!I159))),'Data Summary'!DJ165="Yes"),100-OFFSET('Sanitation Data'!$I$4,0,10*ROW('Sanitation Data'!I159)),NA())</f>
        <v>#N/A</v>
      </c>
      <c r="AV165" s="96" t="e">
        <f ca="true">+IF(AND(ISNUMBER(OFFSET('Sanitation Data'!$I$6,0,10*ROW('Sanitation Data'!I159))),'Data Summary'!DK165="Yes"),OFFSET('Sanitation Data'!$I$6,0,10*ROW('Sanitation Data'!I159)),NA())</f>
        <v>#N/A</v>
      </c>
      <c r="AW165" s="96" t="e">
        <f ca="true">+IF(AND(ISNUMBER(OFFSET('Sanitation Data'!$I$10,0,10*ROW('Sanitation Data'!I159))),'Data Summary'!DL165="Yes"),OFFSET('Sanitation Data'!$I$10,0,10*ROW('Sanitation Data'!I159)),NA())</f>
        <v>#N/A</v>
      </c>
      <c r="AX165" s="96" t="e">
        <f ca="true">+IF(AND(ISNUMBER(OFFSET('Sanitation Data'!$I$11,0,10*ROW('Sanitation Data'!I159))),'Data Summary'!DM165="Yes"),OFFSET('Sanitation Data'!$I$11,0,10*ROW('Sanitation Data'!I159)),NA())</f>
        <v>#N/A</v>
      </c>
      <c r="AY165" s="96" t="e">
        <f ca="true">+IF(AND(ISNUMBER(OFFSET('Sanitation Data'!$I$12,0,10*ROW('Sanitation Data'!I159))),'Data Summary'!DN165="Yes"),OFFSET('Sanitation Data'!$I$12,0,10*ROW('Sanitation Data'!I159)),NA())</f>
        <v>#N/A</v>
      </c>
      <c r="AZ165" s="97" t="e">
        <f ca="true">+IF(AND(ISNUMBER(OFFSET('Hygiene Data'!$D$5,0,10*ROW('Hygiene Data'!D159))),'Data Summary'!DO165="Yes"),OFFSET('Hygiene Data'!$D$5,0,10*ROW('Hygiene Data'!D159)),NA())</f>
        <v>#N/A</v>
      </c>
      <c r="BA165" s="97" t="e">
        <f ca="true">+IF(AND(ISNUMBER(OFFSET('Hygiene Data'!$D$7,0,10*ROW('Hygiene Data'!D159))),'Data Summary'!DP165="Yes"),OFFSET('Hygiene Data'!$D$7,0,10*ROW('Hygiene Data'!D159)),NA())</f>
        <v>#N/A</v>
      </c>
      <c r="BB165" s="97" t="e">
        <f ca="true">+IF(AND(ISNUMBER(OFFSET('Hygiene Data'!$D$9,0,10*ROW('Hygiene Data'!D159))),'Data Summary'!DQ165="Yes"),OFFSET('Hygiene Data'!$D$9,0,10*ROW('Hygiene Data'!D159)),NA())</f>
        <v>#N/A</v>
      </c>
      <c r="BC165" s="97" t="e">
        <f ca="true">+IF(AND(ISNUMBER(OFFSET('Hygiene Data'!$E$5,0,10*ROW('Hygiene Data'!E159))),'Data Summary'!DR165="Yes"),OFFSET('Hygiene Data'!$E$5,0,10*ROW('Hygiene Data'!E159)),NA())</f>
        <v>#N/A</v>
      </c>
      <c r="BD165" s="97" t="e">
        <f ca="true">+IF(AND(ISNUMBER(OFFSET('Hygiene Data'!$E$7,0,10*ROW('Hygiene Data'!E159))),'Data Summary'!DS165="Yes"),OFFSET('Hygiene Data'!$E$7,0,10*ROW('Hygiene Data'!E159)),NA())</f>
        <v>#N/A</v>
      </c>
      <c r="BE165" s="97" t="e">
        <f ca="true">+IF(AND(ISNUMBER(OFFSET('Hygiene Data'!$E$9,0,10*ROW('Hygiene Data'!E159))),'Data Summary'!DT165="Yes"),OFFSET('Hygiene Data'!$E$9,0,10*ROW('Hygiene Data'!E159)),NA())</f>
        <v>#N/A</v>
      </c>
      <c r="BF165" s="97" t="e">
        <f ca="true">+IF(AND(ISNUMBER(OFFSET('Hygiene Data'!$F$5,0,10*ROW('Hygiene Data'!F159))),'Data Summary'!DU165="Yes"),OFFSET('Hygiene Data'!$F$5,0,10*ROW('Hygiene Data'!F159)),NA())</f>
        <v>#N/A</v>
      </c>
      <c r="BG165" s="97" t="e">
        <f ca="true">+IF(AND(ISNUMBER(OFFSET('Hygiene Data'!$F$7,0,10*ROW('Hygiene Data'!F159))),'Data Summary'!DV165="Yes"),OFFSET('Hygiene Data'!$F$7,0,10*ROW('Hygiene Data'!F159)),NA())</f>
        <v>#N/A</v>
      </c>
      <c r="BH165" s="97" t="e">
        <f ca="true">+IF(AND(ISNUMBER(OFFSET('Hygiene Data'!$F$9,0,10*ROW('Hygiene Data'!F159))),'Data Summary'!DW165="Yes"),OFFSET('Hygiene Data'!$F$9,0,10*ROW('Hygiene Data'!F159)),NA())</f>
        <v>#N/A</v>
      </c>
      <c r="BI165" s="97" t="e">
        <f ca="true">+IF(AND(ISNUMBER(OFFSET('Hygiene Data'!$G$5,0,10*ROW('Hygiene Data'!G159))),'Data Summary'!DX165="Yes"),OFFSET('Hygiene Data'!$G$5,0,10*ROW('Hygiene Data'!G159)),NA())</f>
        <v>#N/A</v>
      </c>
      <c r="BJ165" s="97" t="e">
        <f ca="true">+IF(AND(ISNUMBER(OFFSET('Hygiene Data'!$G$7,0,10*ROW('Hygiene Data'!G159))),'Data Summary'!DY165="Yes"),OFFSET('Hygiene Data'!$G$7,0,10*ROW('Hygiene Data'!G159)),NA())</f>
        <v>#N/A</v>
      </c>
      <c r="BK165" s="97" t="e">
        <f ca="true">+IF(AND(ISNUMBER(OFFSET('Hygiene Data'!$G$9,0,10*ROW('Hygiene Data'!G159))),'Data Summary'!DZ165="Yes"),OFFSET('Hygiene Data'!$G$9,0,10*ROW('Hygiene Data'!G159)),NA())</f>
        <v>#N/A</v>
      </c>
      <c r="BL165" s="97" t="e">
        <f ca="true">+IF(AND(ISNUMBER(OFFSET('Hygiene Data'!$H$5,0,10*ROW('Hygiene Data'!H159))),'Data Summary'!EA165="Yes"),OFFSET('Hygiene Data'!$H$5,0,10*ROW('Hygiene Data'!H159)),NA())</f>
        <v>#N/A</v>
      </c>
      <c r="BM165" s="97" t="e">
        <f ca="true">+IF(AND(ISNUMBER(OFFSET('Hygiene Data'!$H$7,0,10*ROW('Hygiene Data'!H159))),'Data Summary'!EB165="Yes"),OFFSET('Hygiene Data'!$H$7,0,10*ROW('Hygiene Data'!H159)),NA())</f>
        <v>#N/A</v>
      </c>
      <c r="BN165" s="97" t="e">
        <f ca="true">+IF(AND(ISNUMBER(OFFSET('Hygiene Data'!$H$9,0,10*ROW('Hygiene Data'!H159))),'Data Summary'!EC165="Yes"),OFFSET('Hygiene Data'!$H$9,0,10*ROW('Hygiene Data'!H159)),NA())</f>
        <v>#N/A</v>
      </c>
      <c r="BO165" s="97" t="e">
        <f ca="true">+IF(AND(ISNUMBER(OFFSET('Hygiene Data'!$I$5,0,10*ROW('Hygiene Data'!I159))),'Data Summary'!ED165="Yes"),OFFSET('Hygiene Data'!$I$5,0,10*ROW('Hygiene Data'!I159)),NA())</f>
        <v>#N/A</v>
      </c>
      <c r="BP165" s="97" t="e">
        <f ca="true">+IF(AND(ISNUMBER(OFFSET('Hygiene Data'!$I$7,0,10*ROW('Hygiene Data'!I159))),'Data Summary'!EE165="Yes"),OFFSET('Hygiene Data'!$I$7,0,10*ROW('Hygiene Data'!I159)),NA())</f>
        <v>#N/A</v>
      </c>
      <c r="BQ165" s="97"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6" t="str">
        <f ca="true">+IF(ISTEXT('Data Summary'!B166),'Data Summary'!B166,"")</f>
        <v/>
      </c>
      <c r="C166" s="330" t="e">
        <f ca="true">+VALUE('Data Summary'!C166)</f>
        <v>#VALUE!</v>
      </c>
      <c r="D166" s="95" t="e">
        <f ca="true">+IF(AND(ISNUMBER(OFFSET('Water Data'!$D$4,0,10*ROW('Water Data'!D160))),'Data Summary'!BS166="Yes"),100-OFFSET('Water Data'!$D$4,0,10*ROW('Water Data'!D160)),NA())</f>
        <v>#N/A</v>
      </c>
      <c r="E166" s="95" t="e">
        <f ca="true">+IF(AND(ISNUMBER(OFFSET('Water Data'!$D$6,0,10*ROW('Water Data'!D160))),'Data Summary'!BT166="Yes"),OFFSET('Water Data'!$D$6,0,10*ROW('Water Data'!D160)),NA())</f>
        <v>#N/A</v>
      </c>
      <c r="F166" s="95" t="e">
        <f ca="true">+IF(AND(ISNUMBER(OFFSET('Water Data'!$D$9,0,10*ROW('Water Data'!D160))),'Data Summary'!BU166="Yes"),OFFSET('Water Data'!$D$9,0,10*ROW('Water Data'!D160)),NA())</f>
        <v>#N/A</v>
      </c>
      <c r="G166" s="95" t="e">
        <f ca="true">+IF(AND(ISNUMBER(OFFSET('Water Data'!$E$4,0,10*ROW('Water Data'!E160))),'Data Summary'!BV166="Yes"),100-OFFSET('Water Data'!$E$4,0,10*ROW('Water Data'!E160)),NA())</f>
        <v>#N/A</v>
      </c>
      <c r="H166" s="95" t="e">
        <f ca="true">+IF(AND(ISNUMBER(OFFSET('Water Data'!$E$6,0,10*ROW('Water Data'!E160))),'Data Summary'!BW166="Yes"),OFFSET('Water Data'!$E$6,0,10*ROW('Water Data'!E160)),NA())</f>
        <v>#N/A</v>
      </c>
      <c r="I166" s="95" t="e">
        <f ca="true">+IF(AND(ISNUMBER(OFFSET('Water Data'!$E$9,0,10*ROW('Water Data'!E160))),'Data Summary'!BX166="Yes"),OFFSET('Water Data'!$E$9,0,10*ROW('Water Data'!E160)),NA())</f>
        <v>#N/A</v>
      </c>
      <c r="J166" s="95" t="e">
        <f ca="true">+IF(AND(ISNUMBER(OFFSET('Water Data'!$F$4,0,10*ROW('Water Data'!F160))),'Data Summary'!BY166="Yes"),100-OFFSET('Water Data'!$F$4,0,10*ROW('Water Data'!F160)),NA())</f>
        <v>#N/A</v>
      </c>
      <c r="K166" s="95" t="e">
        <f ca="true">+IF(AND(ISNUMBER(OFFSET('Water Data'!$F$6,0,10*ROW('Water Data'!F160))),'Data Summary'!BZ166="Yes"),OFFSET('Water Data'!$F$6,0,10*ROW('Water Data'!F160)),NA())</f>
        <v>#N/A</v>
      </c>
      <c r="L166" s="95" t="e">
        <f ca="true">+IF(AND(ISNUMBER(OFFSET('Water Data'!$F$9,0,10*ROW('Water Data'!F160))),'Data Summary'!CA166="Yes"),OFFSET('Water Data'!$F$9,0,10*ROW('Water Data'!F160)),NA())</f>
        <v>#N/A</v>
      </c>
      <c r="M166" s="95" t="e">
        <f ca="true">+IF(AND(ISNUMBER(OFFSET('Water Data'!$G$4,0,10*ROW('Water Data'!G160))),'Data Summary'!CB166="Yes"),100-OFFSET('Water Data'!$G$4,0,10*ROW('Water Data'!G160)),NA())</f>
        <v>#N/A</v>
      </c>
      <c r="N166" s="95" t="e">
        <f ca="true">+IF(AND(ISNUMBER(OFFSET('Water Data'!$G$6,0,10*ROW('Water Data'!G160))),'Data Summary'!CC166="Yes"),OFFSET('Water Data'!$G$6,0,10*ROW('Water Data'!G160)),NA())</f>
        <v>#N/A</v>
      </c>
      <c r="O166" s="95" t="e">
        <f ca="true">+IF(AND(ISNUMBER(OFFSET('Water Data'!$G$9,0,10*ROW('Water Data'!G160))),'Data Summary'!CD166="Yes"),OFFSET('Water Data'!$G$9,0,10*ROW('Water Data'!G160)),NA())</f>
        <v>#N/A</v>
      </c>
      <c r="P166" s="95" t="e">
        <f ca="true">+IF(AND(ISNUMBER(OFFSET('Water Data'!$H$4,0,10*ROW('Water Data'!H160))),'Data Summary'!CE166="Yes"),100-OFFSET('Water Data'!$H$4,0,10*ROW('Water Data'!H160)),NA())</f>
        <v>#N/A</v>
      </c>
      <c r="Q166" s="95" t="e">
        <f ca="true">+IF(AND(ISNUMBER(OFFSET('Water Data'!$H$6,0,10*ROW('Water Data'!H160))),'Data Summary'!CF166="Yes"),OFFSET('Water Data'!$H$6,0,10*ROW('Water Data'!H160)),NA())</f>
        <v>#N/A</v>
      </c>
      <c r="R166" s="95" t="e">
        <f ca="true">+IF(AND(ISNUMBER(OFFSET('Water Data'!$H$9,0,10*ROW('Water Data'!H160))),'Data Summary'!CG166="Yes"),OFFSET('Water Data'!$H$9,0,10*ROW('Water Data'!H160)),NA())</f>
        <v>#N/A</v>
      </c>
      <c r="S166" s="95" t="e">
        <f ca="true">+IF(AND(ISNUMBER(OFFSET('Water Data'!$I$4,0,10*ROW('Water Data'!I160))),'Data Summary'!CH166="Yes"),100-OFFSET('Water Data'!$I$4,0,10*ROW('Water Data'!I160)),NA())</f>
        <v>#N/A</v>
      </c>
      <c r="T166" s="95" t="e">
        <f ca="true">+IF(AND(ISNUMBER(OFFSET('Water Data'!$I$6,0,10*ROW('Water Data'!I160))),'Data Summary'!CI166="Yes"),OFFSET('Water Data'!$I$6,0,10*ROW('Water Data'!I160)),NA())</f>
        <v>#N/A</v>
      </c>
      <c r="U166" s="95" t="e">
        <f ca="true">+IF(AND(ISNUMBER(OFFSET('Water Data'!$I$9,0,10*ROW('Water Data'!I160))),'Data Summary'!CJ166="Yes"),OFFSET('Water Data'!$I$9,0,10*ROW('Water Data'!I160)),NA())</f>
        <v>#N/A</v>
      </c>
      <c r="V166" s="96" t="e">
        <f ca="true">+IF(AND(ISNUMBER(OFFSET('Sanitation Data'!$D$4,0,10*ROW('Sanitation Data'!D160))),'Data Summary'!CK166="Yes"),100-OFFSET('Sanitation Data'!$D$4,0,10*ROW('Sanitation Data'!D160)),NA())</f>
        <v>#N/A</v>
      </c>
      <c r="W166" s="96" t="e">
        <f ca="true">+IF(AND(ISNUMBER(OFFSET('Sanitation Data'!$D$6,0,10*ROW('Sanitation Data'!D160))),'Data Summary'!CL166="Yes"),OFFSET('Sanitation Data'!$D$6,0,10*ROW('Sanitation Data'!D160)),NA())</f>
        <v>#N/A</v>
      </c>
      <c r="X166" s="96" t="e">
        <f ca="true">+IF(AND(ISNUMBER(OFFSET('Sanitation Data'!$D$10,0,10*ROW('Sanitation Data'!D160))),'Data Summary'!CM166="Yes"),OFFSET('Sanitation Data'!$D$10,0,10*ROW('Sanitation Data'!D160)),NA())</f>
        <v>#N/A</v>
      </c>
      <c r="Y166" s="96" t="e">
        <f ca="true">+IF(AND(ISNUMBER(OFFSET('Sanitation Data'!$D$11,0,10*ROW('Sanitation Data'!D160))),'Data Summary'!CN166="Yes"),OFFSET('Sanitation Data'!$D$11,0,10*ROW('Sanitation Data'!D160)),NA())</f>
        <v>#N/A</v>
      </c>
      <c r="Z166" s="96" t="e">
        <f ca="true">+IF(AND(ISNUMBER(OFFSET('Sanitation Data'!$D$12,0,10*ROW('Sanitation Data'!D160))),'Data Summary'!CO166="Yes"),OFFSET('Sanitation Data'!$D$12,0,10*ROW('Sanitation Data'!D160)),NA())</f>
        <v>#N/A</v>
      </c>
      <c r="AA166" s="96" t="e">
        <f ca="true">+IF(AND(ISNUMBER(OFFSET('Sanitation Data'!$E$4,0,10*ROW('Sanitation Data'!E160))),'Data Summary'!CP166="Yes"),100-OFFSET('Sanitation Data'!$E$4,0,10*ROW('Sanitation Data'!E160)),NA())</f>
        <v>#N/A</v>
      </c>
      <c r="AB166" s="96" t="e">
        <f ca="true">+IF(AND(ISNUMBER(OFFSET('Sanitation Data'!$E$6,0,10*ROW('Sanitation Data'!E160))),'Data Summary'!CQ166="Yes"),OFFSET('Sanitation Data'!$E$6,0,10*ROW('Sanitation Data'!E160)),NA())</f>
        <v>#N/A</v>
      </c>
      <c r="AC166" s="96" t="e">
        <f ca="true">+IF(AND(ISNUMBER(OFFSET('Sanitation Data'!$E$10,0,10*ROW('Sanitation Data'!E160))),'Data Summary'!CR166="Yes"),OFFSET('Sanitation Data'!$E$10,0,10*ROW('Sanitation Data'!E160)),NA())</f>
        <v>#N/A</v>
      </c>
      <c r="AD166" s="96" t="e">
        <f ca="true">+IF(AND(ISNUMBER(OFFSET('Sanitation Data'!$E$11,0,10*ROW('Sanitation Data'!E160))),'Data Summary'!CS166="Yes"),OFFSET('Sanitation Data'!$E$11,0,10*ROW('Sanitation Data'!E160)),NA())</f>
        <v>#N/A</v>
      </c>
      <c r="AE166" s="96" t="e">
        <f ca="true">+IF(AND(ISNUMBER(OFFSET('Sanitation Data'!$E$12,0,10*ROW('Sanitation Data'!E160))),'Data Summary'!CT166="Yes"),OFFSET('Sanitation Data'!$E$12,0,10*ROW('Sanitation Data'!E160)),NA())</f>
        <v>#N/A</v>
      </c>
      <c r="AF166" s="96" t="e">
        <f ca="true">+IF(AND(ISNUMBER(OFFSET('Sanitation Data'!$F$4,0,10*ROW('Sanitation Data'!F160))),'Data Summary'!CU166="Yes"),100-OFFSET('Sanitation Data'!$F$4,0,10*ROW('Sanitation Data'!F160)),NA())</f>
        <v>#N/A</v>
      </c>
      <c r="AG166" s="96" t="e">
        <f ca="true">+IF(AND(ISNUMBER(OFFSET('Sanitation Data'!$F$6,0,10*ROW('Sanitation Data'!F160))),'Data Summary'!CV166="Yes"),OFFSET('Sanitation Data'!$F$6,0,10*ROW('Sanitation Data'!F160)),NA())</f>
        <v>#N/A</v>
      </c>
      <c r="AH166" s="96" t="e">
        <f ca="true">+IF(AND(ISNUMBER(OFFSET('Sanitation Data'!$F$10,0,10*ROW('Sanitation Data'!F160))),'Data Summary'!CW166="Yes"),OFFSET('Sanitation Data'!$F$10,0,10*ROW('Sanitation Data'!F160)),NA())</f>
        <v>#N/A</v>
      </c>
      <c r="AI166" s="96" t="e">
        <f ca="true">+IF(AND(ISNUMBER(OFFSET('Sanitation Data'!$F$11,0,10*ROW('Sanitation Data'!F160))),'Data Summary'!CX166="Yes"),OFFSET('Sanitation Data'!$F$11,0,10*ROW('Sanitation Data'!F160)),NA())</f>
        <v>#N/A</v>
      </c>
      <c r="AJ166" s="96" t="e">
        <f ca="true">+IF(AND(ISNUMBER(OFFSET('Sanitation Data'!$F$12,0,10*ROW('Sanitation Data'!F160))),'Data Summary'!CY166="Yes"),OFFSET('Sanitation Data'!$F$12,0,10*ROW('Sanitation Data'!F160)),NA())</f>
        <v>#N/A</v>
      </c>
      <c r="AK166" s="96" t="e">
        <f ca="true">+IF(AND(ISNUMBER(OFFSET('Sanitation Data'!$G$4,0,10*ROW('Sanitation Data'!G160))),'Data Summary'!CZ166="Yes"),100-OFFSET('Sanitation Data'!$G$4,0,10*ROW('Sanitation Data'!G160)),NA())</f>
        <v>#N/A</v>
      </c>
      <c r="AL166" s="96" t="e">
        <f ca="true">+IF(AND(ISNUMBER(OFFSET('Sanitation Data'!$G$6,0,10*ROW('Sanitation Data'!G160))),'Data Summary'!DA166="Yes"),OFFSET('Sanitation Data'!$G$6,0,10*ROW('Sanitation Data'!G160)),NA())</f>
        <v>#N/A</v>
      </c>
      <c r="AM166" s="96" t="e">
        <f ca="true">+IF(AND(ISNUMBER(OFFSET('Sanitation Data'!$G$10,0,10*ROW('Sanitation Data'!G160))),'Data Summary'!DB166="Yes"),OFFSET('Sanitation Data'!$G$10,0,10*ROW('Sanitation Data'!G160)),NA())</f>
        <v>#N/A</v>
      </c>
      <c r="AN166" s="96" t="e">
        <f ca="true">+IF(AND(ISNUMBER(OFFSET('Sanitation Data'!$G$11,0,10*ROW('Sanitation Data'!G160))),'Data Summary'!DC166="Yes"),OFFSET('Sanitation Data'!$G$11,0,10*ROW('Sanitation Data'!G160)),NA())</f>
        <v>#N/A</v>
      </c>
      <c r="AO166" s="96" t="e">
        <f ca="true">+IF(AND(ISNUMBER(OFFSET('Sanitation Data'!$G$12,0,10*ROW('Sanitation Data'!G160))),'Data Summary'!DD166="Yes"),OFFSET('Sanitation Data'!$G$12,0,10*ROW('Sanitation Data'!G160)),NA())</f>
        <v>#N/A</v>
      </c>
      <c r="AP166" s="96" t="e">
        <f ca="true">+IF(AND(ISNUMBER(OFFSET('Sanitation Data'!$H$4,0,10*ROW('Sanitation Data'!H160))),'Data Summary'!DE166="Yes"),100-OFFSET('Sanitation Data'!$H$4,0,10*ROW('Sanitation Data'!H160)),NA())</f>
        <v>#N/A</v>
      </c>
      <c r="AQ166" s="96" t="e">
        <f ca="true">+IF(AND(ISNUMBER(OFFSET('Sanitation Data'!$H$6,0,10*ROW('Sanitation Data'!H160))),'Data Summary'!DF166="Yes"),OFFSET('Sanitation Data'!$H$6,0,10*ROW('Sanitation Data'!H160)),NA())</f>
        <v>#N/A</v>
      </c>
      <c r="AR166" s="96" t="e">
        <f ca="true">+IF(AND(ISNUMBER(OFFSET('Sanitation Data'!$H$10,0,10*ROW('Sanitation Data'!H160))),'Data Summary'!DG166="Yes"),OFFSET('Sanitation Data'!$H$10,0,10*ROW('Sanitation Data'!H160)),NA())</f>
        <v>#N/A</v>
      </c>
      <c r="AS166" s="96" t="e">
        <f ca="true">+IF(AND(ISNUMBER(OFFSET('Sanitation Data'!$H$11,0,10*ROW('Sanitation Data'!H160))),'Data Summary'!DH166="Yes"),OFFSET('Sanitation Data'!$H$11,0,10*ROW('Sanitation Data'!H160)),NA())</f>
        <v>#N/A</v>
      </c>
      <c r="AT166" s="96" t="e">
        <f ca="true">+IF(AND(ISNUMBER(OFFSET('Sanitation Data'!$H$12,0,10*ROW('Sanitation Data'!H160))),'Data Summary'!DI166="Yes"),OFFSET('Sanitation Data'!$H$12,0,10*ROW('Sanitation Data'!H160)),NA())</f>
        <v>#N/A</v>
      </c>
      <c r="AU166" s="96" t="e">
        <f ca="true">+IF(AND(ISNUMBER(OFFSET('Sanitation Data'!$I$4,0,10*ROW('Sanitation Data'!I160))),'Data Summary'!DJ166="Yes"),100-OFFSET('Sanitation Data'!$I$4,0,10*ROW('Sanitation Data'!I160)),NA())</f>
        <v>#N/A</v>
      </c>
      <c r="AV166" s="96" t="e">
        <f ca="true">+IF(AND(ISNUMBER(OFFSET('Sanitation Data'!$I$6,0,10*ROW('Sanitation Data'!I160))),'Data Summary'!DK166="Yes"),OFFSET('Sanitation Data'!$I$6,0,10*ROW('Sanitation Data'!I160)),NA())</f>
        <v>#N/A</v>
      </c>
      <c r="AW166" s="96" t="e">
        <f ca="true">+IF(AND(ISNUMBER(OFFSET('Sanitation Data'!$I$10,0,10*ROW('Sanitation Data'!I160))),'Data Summary'!DL166="Yes"),OFFSET('Sanitation Data'!$I$10,0,10*ROW('Sanitation Data'!I160)),NA())</f>
        <v>#N/A</v>
      </c>
      <c r="AX166" s="96" t="e">
        <f ca="true">+IF(AND(ISNUMBER(OFFSET('Sanitation Data'!$I$11,0,10*ROW('Sanitation Data'!I160))),'Data Summary'!DM166="Yes"),OFFSET('Sanitation Data'!$I$11,0,10*ROW('Sanitation Data'!I160)),NA())</f>
        <v>#N/A</v>
      </c>
      <c r="AY166" s="96" t="e">
        <f ca="true">+IF(AND(ISNUMBER(OFFSET('Sanitation Data'!$I$12,0,10*ROW('Sanitation Data'!I160))),'Data Summary'!DN166="Yes"),OFFSET('Sanitation Data'!$I$12,0,10*ROW('Sanitation Data'!I160)),NA())</f>
        <v>#N/A</v>
      </c>
      <c r="AZ166" s="97" t="e">
        <f ca="true">+IF(AND(ISNUMBER(OFFSET('Hygiene Data'!$D$5,0,10*ROW('Hygiene Data'!D160))),'Data Summary'!DO166="Yes"),OFFSET('Hygiene Data'!$D$5,0,10*ROW('Hygiene Data'!D160)),NA())</f>
        <v>#N/A</v>
      </c>
      <c r="BA166" s="97" t="e">
        <f ca="true">+IF(AND(ISNUMBER(OFFSET('Hygiene Data'!$D$7,0,10*ROW('Hygiene Data'!D160))),'Data Summary'!DP166="Yes"),OFFSET('Hygiene Data'!$D$7,0,10*ROW('Hygiene Data'!D160)),NA())</f>
        <v>#N/A</v>
      </c>
      <c r="BB166" s="97" t="e">
        <f ca="true">+IF(AND(ISNUMBER(OFFSET('Hygiene Data'!$D$9,0,10*ROW('Hygiene Data'!D160))),'Data Summary'!DQ166="Yes"),OFFSET('Hygiene Data'!$D$9,0,10*ROW('Hygiene Data'!D160)),NA())</f>
        <v>#N/A</v>
      </c>
      <c r="BC166" s="97" t="e">
        <f ca="true">+IF(AND(ISNUMBER(OFFSET('Hygiene Data'!$E$5,0,10*ROW('Hygiene Data'!E160))),'Data Summary'!DR166="Yes"),OFFSET('Hygiene Data'!$E$5,0,10*ROW('Hygiene Data'!E160)),NA())</f>
        <v>#N/A</v>
      </c>
      <c r="BD166" s="97" t="e">
        <f ca="true">+IF(AND(ISNUMBER(OFFSET('Hygiene Data'!$E$7,0,10*ROW('Hygiene Data'!E160))),'Data Summary'!DS166="Yes"),OFFSET('Hygiene Data'!$E$7,0,10*ROW('Hygiene Data'!E160)),NA())</f>
        <v>#N/A</v>
      </c>
      <c r="BE166" s="97" t="e">
        <f ca="true">+IF(AND(ISNUMBER(OFFSET('Hygiene Data'!$E$9,0,10*ROW('Hygiene Data'!E160))),'Data Summary'!DT166="Yes"),OFFSET('Hygiene Data'!$E$9,0,10*ROW('Hygiene Data'!E160)),NA())</f>
        <v>#N/A</v>
      </c>
      <c r="BF166" s="97" t="e">
        <f ca="true">+IF(AND(ISNUMBER(OFFSET('Hygiene Data'!$F$5,0,10*ROW('Hygiene Data'!F160))),'Data Summary'!DU166="Yes"),OFFSET('Hygiene Data'!$F$5,0,10*ROW('Hygiene Data'!F160)),NA())</f>
        <v>#N/A</v>
      </c>
      <c r="BG166" s="97" t="e">
        <f ca="true">+IF(AND(ISNUMBER(OFFSET('Hygiene Data'!$F$7,0,10*ROW('Hygiene Data'!F160))),'Data Summary'!DV166="Yes"),OFFSET('Hygiene Data'!$F$7,0,10*ROW('Hygiene Data'!F160)),NA())</f>
        <v>#N/A</v>
      </c>
      <c r="BH166" s="97" t="e">
        <f ca="true">+IF(AND(ISNUMBER(OFFSET('Hygiene Data'!$F$9,0,10*ROW('Hygiene Data'!F160))),'Data Summary'!DW166="Yes"),OFFSET('Hygiene Data'!$F$9,0,10*ROW('Hygiene Data'!F160)),NA())</f>
        <v>#N/A</v>
      </c>
      <c r="BI166" s="97" t="e">
        <f ca="true">+IF(AND(ISNUMBER(OFFSET('Hygiene Data'!$G$5,0,10*ROW('Hygiene Data'!G160))),'Data Summary'!DX166="Yes"),OFFSET('Hygiene Data'!$G$5,0,10*ROW('Hygiene Data'!G160)),NA())</f>
        <v>#N/A</v>
      </c>
      <c r="BJ166" s="97" t="e">
        <f ca="true">+IF(AND(ISNUMBER(OFFSET('Hygiene Data'!$G$7,0,10*ROW('Hygiene Data'!G160))),'Data Summary'!DY166="Yes"),OFFSET('Hygiene Data'!$G$7,0,10*ROW('Hygiene Data'!G160)),NA())</f>
        <v>#N/A</v>
      </c>
      <c r="BK166" s="97" t="e">
        <f ca="true">+IF(AND(ISNUMBER(OFFSET('Hygiene Data'!$G$9,0,10*ROW('Hygiene Data'!G160))),'Data Summary'!DZ166="Yes"),OFFSET('Hygiene Data'!$G$9,0,10*ROW('Hygiene Data'!G160)),NA())</f>
        <v>#N/A</v>
      </c>
      <c r="BL166" s="97" t="e">
        <f ca="true">+IF(AND(ISNUMBER(OFFSET('Hygiene Data'!$H$5,0,10*ROW('Hygiene Data'!H160))),'Data Summary'!EA166="Yes"),OFFSET('Hygiene Data'!$H$5,0,10*ROW('Hygiene Data'!H160)),NA())</f>
        <v>#N/A</v>
      </c>
      <c r="BM166" s="97" t="e">
        <f ca="true">+IF(AND(ISNUMBER(OFFSET('Hygiene Data'!$H$7,0,10*ROW('Hygiene Data'!H160))),'Data Summary'!EB166="Yes"),OFFSET('Hygiene Data'!$H$7,0,10*ROW('Hygiene Data'!H160)),NA())</f>
        <v>#N/A</v>
      </c>
      <c r="BN166" s="97" t="e">
        <f ca="true">+IF(AND(ISNUMBER(OFFSET('Hygiene Data'!$H$9,0,10*ROW('Hygiene Data'!H160))),'Data Summary'!EC166="Yes"),OFFSET('Hygiene Data'!$H$9,0,10*ROW('Hygiene Data'!H160)),NA())</f>
        <v>#N/A</v>
      </c>
      <c r="BO166" s="97" t="e">
        <f ca="true">+IF(AND(ISNUMBER(OFFSET('Hygiene Data'!$I$5,0,10*ROW('Hygiene Data'!I160))),'Data Summary'!ED166="Yes"),OFFSET('Hygiene Data'!$I$5,0,10*ROW('Hygiene Data'!I160)),NA())</f>
        <v>#N/A</v>
      </c>
      <c r="BP166" s="97" t="e">
        <f ca="true">+IF(AND(ISNUMBER(OFFSET('Hygiene Data'!$I$7,0,10*ROW('Hygiene Data'!I160))),'Data Summary'!EE166="Yes"),OFFSET('Hygiene Data'!$I$7,0,10*ROW('Hygiene Data'!I160)),NA())</f>
        <v>#N/A</v>
      </c>
      <c r="BQ166" s="97"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6" t="str">
        <f ca="true">+IF(ISTEXT('Data Summary'!B167),'Data Summary'!B167,"")</f>
        <v/>
      </c>
      <c r="C167" s="330" t="e">
        <f ca="true">+VALUE('Data Summary'!C167)</f>
        <v>#VALUE!</v>
      </c>
      <c r="D167" s="95" t="e">
        <f ca="true">+IF(AND(ISNUMBER(OFFSET('Water Data'!$D$4,0,10*ROW('Water Data'!D161))),'Data Summary'!BS167="Yes"),100-OFFSET('Water Data'!$D$4,0,10*ROW('Water Data'!D161)),NA())</f>
        <v>#N/A</v>
      </c>
      <c r="E167" s="95" t="e">
        <f ca="true">+IF(AND(ISNUMBER(OFFSET('Water Data'!$D$6,0,10*ROW('Water Data'!D161))),'Data Summary'!BT167="Yes"),OFFSET('Water Data'!$D$6,0,10*ROW('Water Data'!D161)),NA())</f>
        <v>#N/A</v>
      </c>
      <c r="F167" s="95" t="e">
        <f ca="true">+IF(AND(ISNUMBER(OFFSET('Water Data'!$D$9,0,10*ROW('Water Data'!D161))),'Data Summary'!BU167="Yes"),OFFSET('Water Data'!$D$9,0,10*ROW('Water Data'!D161)),NA())</f>
        <v>#N/A</v>
      </c>
      <c r="G167" s="95" t="e">
        <f ca="true">+IF(AND(ISNUMBER(OFFSET('Water Data'!$E$4,0,10*ROW('Water Data'!E161))),'Data Summary'!BV167="Yes"),100-OFFSET('Water Data'!$E$4,0,10*ROW('Water Data'!E161)),NA())</f>
        <v>#N/A</v>
      </c>
      <c r="H167" s="95" t="e">
        <f ca="true">+IF(AND(ISNUMBER(OFFSET('Water Data'!$E$6,0,10*ROW('Water Data'!E161))),'Data Summary'!BW167="Yes"),OFFSET('Water Data'!$E$6,0,10*ROW('Water Data'!E161)),NA())</f>
        <v>#N/A</v>
      </c>
      <c r="I167" s="95" t="e">
        <f ca="true">+IF(AND(ISNUMBER(OFFSET('Water Data'!$E$9,0,10*ROW('Water Data'!E161))),'Data Summary'!BX167="Yes"),OFFSET('Water Data'!$E$9,0,10*ROW('Water Data'!E161)),NA())</f>
        <v>#N/A</v>
      </c>
      <c r="J167" s="95" t="e">
        <f ca="true">+IF(AND(ISNUMBER(OFFSET('Water Data'!$F$4,0,10*ROW('Water Data'!F161))),'Data Summary'!BY167="Yes"),100-OFFSET('Water Data'!$F$4,0,10*ROW('Water Data'!F161)),NA())</f>
        <v>#N/A</v>
      </c>
      <c r="K167" s="95" t="e">
        <f ca="true">+IF(AND(ISNUMBER(OFFSET('Water Data'!$F$6,0,10*ROW('Water Data'!F161))),'Data Summary'!BZ167="Yes"),OFFSET('Water Data'!$F$6,0,10*ROW('Water Data'!F161)),NA())</f>
        <v>#N/A</v>
      </c>
      <c r="L167" s="95" t="e">
        <f ca="true">+IF(AND(ISNUMBER(OFFSET('Water Data'!$F$9,0,10*ROW('Water Data'!F161))),'Data Summary'!CA167="Yes"),OFFSET('Water Data'!$F$9,0,10*ROW('Water Data'!F161)),NA())</f>
        <v>#N/A</v>
      </c>
      <c r="M167" s="95" t="e">
        <f ca="true">+IF(AND(ISNUMBER(OFFSET('Water Data'!$G$4,0,10*ROW('Water Data'!G161))),'Data Summary'!CB167="Yes"),100-OFFSET('Water Data'!$G$4,0,10*ROW('Water Data'!G161)),NA())</f>
        <v>#N/A</v>
      </c>
      <c r="N167" s="95" t="e">
        <f ca="true">+IF(AND(ISNUMBER(OFFSET('Water Data'!$G$6,0,10*ROW('Water Data'!G161))),'Data Summary'!CC167="Yes"),OFFSET('Water Data'!$G$6,0,10*ROW('Water Data'!G161)),NA())</f>
        <v>#N/A</v>
      </c>
      <c r="O167" s="95" t="e">
        <f ca="true">+IF(AND(ISNUMBER(OFFSET('Water Data'!$G$9,0,10*ROW('Water Data'!G161))),'Data Summary'!CD167="Yes"),OFFSET('Water Data'!$G$9,0,10*ROW('Water Data'!G161)),NA())</f>
        <v>#N/A</v>
      </c>
      <c r="P167" s="95" t="e">
        <f ca="true">+IF(AND(ISNUMBER(OFFSET('Water Data'!$H$4,0,10*ROW('Water Data'!H161))),'Data Summary'!CE167="Yes"),100-OFFSET('Water Data'!$H$4,0,10*ROW('Water Data'!H161)),NA())</f>
        <v>#N/A</v>
      </c>
      <c r="Q167" s="95" t="e">
        <f ca="true">+IF(AND(ISNUMBER(OFFSET('Water Data'!$H$6,0,10*ROW('Water Data'!H161))),'Data Summary'!CF167="Yes"),OFFSET('Water Data'!$H$6,0,10*ROW('Water Data'!H161)),NA())</f>
        <v>#N/A</v>
      </c>
      <c r="R167" s="95" t="e">
        <f ca="true">+IF(AND(ISNUMBER(OFFSET('Water Data'!$H$9,0,10*ROW('Water Data'!H161))),'Data Summary'!CG167="Yes"),OFFSET('Water Data'!$H$9,0,10*ROW('Water Data'!H161)),NA())</f>
        <v>#N/A</v>
      </c>
      <c r="S167" s="95" t="e">
        <f ca="true">+IF(AND(ISNUMBER(OFFSET('Water Data'!$I$4,0,10*ROW('Water Data'!I161))),'Data Summary'!CH167="Yes"),100-OFFSET('Water Data'!$I$4,0,10*ROW('Water Data'!I161)),NA())</f>
        <v>#N/A</v>
      </c>
      <c r="T167" s="95" t="e">
        <f ca="true">+IF(AND(ISNUMBER(OFFSET('Water Data'!$I$6,0,10*ROW('Water Data'!I161))),'Data Summary'!CI167="Yes"),OFFSET('Water Data'!$I$6,0,10*ROW('Water Data'!I161)),NA())</f>
        <v>#N/A</v>
      </c>
      <c r="U167" s="95" t="e">
        <f ca="true">+IF(AND(ISNUMBER(OFFSET('Water Data'!$I$9,0,10*ROW('Water Data'!I161))),'Data Summary'!CJ167="Yes"),OFFSET('Water Data'!$I$9,0,10*ROW('Water Data'!I161)),NA())</f>
        <v>#N/A</v>
      </c>
      <c r="V167" s="96" t="e">
        <f ca="true">+IF(AND(ISNUMBER(OFFSET('Sanitation Data'!$D$4,0,10*ROW('Sanitation Data'!D161))),'Data Summary'!CK167="Yes"),100-OFFSET('Sanitation Data'!$D$4,0,10*ROW('Sanitation Data'!D161)),NA())</f>
        <v>#N/A</v>
      </c>
      <c r="W167" s="96" t="e">
        <f ca="true">+IF(AND(ISNUMBER(OFFSET('Sanitation Data'!$D$6,0,10*ROW('Sanitation Data'!D161))),'Data Summary'!CL167="Yes"),OFFSET('Sanitation Data'!$D$6,0,10*ROW('Sanitation Data'!D161)),NA())</f>
        <v>#N/A</v>
      </c>
      <c r="X167" s="96" t="e">
        <f ca="true">+IF(AND(ISNUMBER(OFFSET('Sanitation Data'!$D$10,0,10*ROW('Sanitation Data'!D161))),'Data Summary'!CM167="Yes"),OFFSET('Sanitation Data'!$D$10,0,10*ROW('Sanitation Data'!D161)),NA())</f>
        <v>#N/A</v>
      </c>
      <c r="Y167" s="96" t="e">
        <f ca="true">+IF(AND(ISNUMBER(OFFSET('Sanitation Data'!$D$11,0,10*ROW('Sanitation Data'!D161))),'Data Summary'!CN167="Yes"),OFFSET('Sanitation Data'!$D$11,0,10*ROW('Sanitation Data'!D161)),NA())</f>
        <v>#N/A</v>
      </c>
      <c r="Z167" s="96" t="e">
        <f ca="true">+IF(AND(ISNUMBER(OFFSET('Sanitation Data'!$D$12,0,10*ROW('Sanitation Data'!D161))),'Data Summary'!CO167="Yes"),OFFSET('Sanitation Data'!$D$12,0,10*ROW('Sanitation Data'!D161)),NA())</f>
        <v>#N/A</v>
      </c>
      <c r="AA167" s="96" t="e">
        <f ca="true">+IF(AND(ISNUMBER(OFFSET('Sanitation Data'!$E$4,0,10*ROW('Sanitation Data'!E161))),'Data Summary'!CP167="Yes"),100-OFFSET('Sanitation Data'!$E$4,0,10*ROW('Sanitation Data'!E161)),NA())</f>
        <v>#N/A</v>
      </c>
      <c r="AB167" s="96" t="e">
        <f ca="true">+IF(AND(ISNUMBER(OFFSET('Sanitation Data'!$E$6,0,10*ROW('Sanitation Data'!E161))),'Data Summary'!CQ167="Yes"),OFFSET('Sanitation Data'!$E$6,0,10*ROW('Sanitation Data'!E161)),NA())</f>
        <v>#N/A</v>
      </c>
      <c r="AC167" s="96" t="e">
        <f ca="true">+IF(AND(ISNUMBER(OFFSET('Sanitation Data'!$E$10,0,10*ROW('Sanitation Data'!E161))),'Data Summary'!CR167="Yes"),OFFSET('Sanitation Data'!$E$10,0,10*ROW('Sanitation Data'!E161)),NA())</f>
        <v>#N/A</v>
      </c>
      <c r="AD167" s="96" t="e">
        <f ca="true">+IF(AND(ISNUMBER(OFFSET('Sanitation Data'!$E$11,0,10*ROW('Sanitation Data'!E161))),'Data Summary'!CS167="Yes"),OFFSET('Sanitation Data'!$E$11,0,10*ROW('Sanitation Data'!E161)),NA())</f>
        <v>#N/A</v>
      </c>
      <c r="AE167" s="96" t="e">
        <f ca="true">+IF(AND(ISNUMBER(OFFSET('Sanitation Data'!$E$12,0,10*ROW('Sanitation Data'!E161))),'Data Summary'!CT167="Yes"),OFFSET('Sanitation Data'!$E$12,0,10*ROW('Sanitation Data'!E161)),NA())</f>
        <v>#N/A</v>
      </c>
      <c r="AF167" s="96" t="e">
        <f ca="true">+IF(AND(ISNUMBER(OFFSET('Sanitation Data'!$F$4,0,10*ROW('Sanitation Data'!F161))),'Data Summary'!CU167="Yes"),100-OFFSET('Sanitation Data'!$F$4,0,10*ROW('Sanitation Data'!F161)),NA())</f>
        <v>#N/A</v>
      </c>
      <c r="AG167" s="96" t="e">
        <f ca="true">+IF(AND(ISNUMBER(OFFSET('Sanitation Data'!$F$6,0,10*ROW('Sanitation Data'!F161))),'Data Summary'!CV167="Yes"),OFFSET('Sanitation Data'!$F$6,0,10*ROW('Sanitation Data'!F161)),NA())</f>
        <v>#N/A</v>
      </c>
      <c r="AH167" s="96" t="e">
        <f ca="true">+IF(AND(ISNUMBER(OFFSET('Sanitation Data'!$F$10,0,10*ROW('Sanitation Data'!F161))),'Data Summary'!CW167="Yes"),OFFSET('Sanitation Data'!$F$10,0,10*ROW('Sanitation Data'!F161)),NA())</f>
        <v>#N/A</v>
      </c>
      <c r="AI167" s="96" t="e">
        <f ca="true">+IF(AND(ISNUMBER(OFFSET('Sanitation Data'!$F$11,0,10*ROW('Sanitation Data'!F161))),'Data Summary'!CX167="Yes"),OFFSET('Sanitation Data'!$F$11,0,10*ROW('Sanitation Data'!F161)),NA())</f>
        <v>#N/A</v>
      </c>
      <c r="AJ167" s="96" t="e">
        <f ca="true">+IF(AND(ISNUMBER(OFFSET('Sanitation Data'!$F$12,0,10*ROW('Sanitation Data'!F161))),'Data Summary'!CY167="Yes"),OFFSET('Sanitation Data'!$F$12,0,10*ROW('Sanitation Data'!F161)),NA())</f>
        <v>#N/A</v>
      </c>
      <c r="AK167" s="96" t="e">
        <f ca="true">+IF(AND(ISNUMBER(OFFSET('Sanitation Data'!$G$4,0,10*ROW('Sanitation Data'!G161))),'Data Summary'!CZ167="Yes"),100-OFFSET('Sanitation Data'!$G$4,0,10*ROW('Sanitation Data'!G161)),NA())</f>
        <v>#N/A</v>
      </c>
      <c r="AL167" s="96" t="e">
        <f ca="true">+IF(AND(ISNUMBER(OFFSET('Sanitation Data'!$G$6,0,10*ROW('Sanitation Data'!G161))),'Data Summary'!DA167="Yes"),OFFSET('Sanitation Data'!$G$6,0,10*ROW('Sanitation Data'!G161)),NA())</f>
        <v>#N/A</v>
      </c>
      <c r="AM167" s="96" t="e">
        <f ca="true">+IF(AND(ISNUMBER(OFFSET('Sanitation Data'!$G$10,0,10*ROW('Sanitation Data'!G161))),'Data Summary'!DB167="Yes"),OFFSET('Sanitation Data'!$G$10,0,10*ROW('Sanitation Data'!G161)),NA())</f>
        <v>#N/A</v>
      </c>
      <c r="AN167" s="96" t="e">
        <f ca="true">+IF(AND(ISNUMBER(OFFSET('Sanitation Data'!$G$11,0,10*ROW('Sanitation Data'!G161))),'Data Summary'!DC167="Yes"),OFFSET('Sanitation Data'!$G$11,0,10*ROW('Sanitation Data'!G161)),NA())</f>
        <v>#N/A</v>
      </c>
      <c r="AO167" s="96" t="e">
        <f ca="true">+IF(AND(ISNUMBER(OFFSET('Sanitation Data'!$G$12,0,10*ROW('Sanitation Data'!G161))),'Data Summary'!DD167="Yes"),OFFSET('Sanitation Data'!$G$12,0,10*ROW('Sanitation Data'!G161)),NA())</f>
        <v>#N/A</v>
      </c>
      <c r="AP167" s="96" t="e">
        <f ca="true">+IF(AND(ISNUMBER(OFFSET('Sanitation Data'!$H$4,0,10*ROW('Sanitation Data'!H161))),'Data Summary'!DE167="Yes"),100-OFFSET('Sanitation Data'!$H$4,0,10*ROW('Sanitation Data'!H161)),NA())</f>
        <v>#N/A</v>
      </c>
      <c r="AQ167" s="96" t="e">
        <f ca="true">+IF(AND(ISNUMBER(OFFSET('Sanitation Data'!$H$6,0,10*ROW('Sanitation Data'!H161))),'Data Summary'!DF167="Yes"),OFFSET('Sanitation Data'!$H$6,0,10*ROW('Sanitation Data'!H161)),NA())</f>
        <v>#N/A</v>
      </c>
      <c r="AR167" s="96" t="e">
        <f ca="true">+IF(AND(ISNUMBER(OFFSET('Sanitation Data'!$H$10,0,10*ROW('Sanitation Data'!H161))),'Data Summary'!DG167="Yes"),OFFSET('Sanitation Data'!$H$10,0,10*ROW('Sanitation Data'!H161)),NA())</f>
        <v>#N/A</v>
      </c>
      <c r="AS167" s="96" t="e">
        <f ca="true">+IF(AND(ISNUMBER(OFFSET('Sanitation Data'!$H$11,0,10*ROW('Sanitation Data'!H161))),'Data Summary'!DH167="Yes"),OFFSET('Sanitation Data'!$H$11,0,10*ROW('Sanitation Data'!H161)),NA())</f>
        <v>#N/A</v>
      </c>
      <c r="AT167" s="96" t="e">
        <f ca="true">+IF(AND(ISNUMBER(OFFSET('Sanitation Data'!$H$12,0,10*ROW('Sanitation Data'!H161))),'Data Summary'!DI167="Yes"),OFFSET('Sanitation Data'!$H$12,0,10*ROW('Sanitation Data'!H161)),NA())</f>
        <v>#N/A</v>
      </c>
      <c r="AU167" s="96" t="e">
        <f ca="true">+IF(AND(ISNUMBER(OFFSET('Sanitation Data'!$I$4,0,10*ROW('Sanitation Data'!I161))),'Data Summary'!DJ167="Yes"),100-OFFSET('Sanitation Data'!$I$4,0,10*ROW('Sanitation Data'!I161)),NA())</f>
        <v>#N/A</v>
      </c>
      <c r="AV167" s="96" t="e">
        <f ca="true">+IF(AND(ISNUMBER(OFFSET('Sanitation Data'!$I$6,0,10*ROW('Sanitation Data'!I161))),'Data Summary'!DK167="Yes"),OFFSET('Sanitation Data'!$I$6,0,10*ROW('Sanitation Data'!I161)),NA())</f>
        <v>#N/A</v>
      </c>
      <c r="AW167" s="96" t="e">
        <f ca="true">+IF(AND(ISNUMBER(OFFSET('Sanitation Data'!$I$10,0,10*ROW('Sanitation Data'!I161))),'Data Summary'!DL167="Yes"),OFFSET('Sanitation Data'!$I$10,0,10*ROW('Sanitation Data'!I161)),NA())</f>
        <v>#N/A</v>
      </c>
      <c r="AX167" s="96" t="e">
        <f ca="true">+IF(AND(ISNUMBER(OFFSET('Sanitation Data'!$I$11,0,10*ROW('Sanitation Data'!I161))),'Data Summary'!DM167="Yes"),OFFSET('Sanitation Data'!$I$11,0,10*ROW('Sanitation Data'!I161)),NA())</f>
        <v>#N/A</v>
      </c>
      <c r="AY167" s="96" t="e">
        <f ca="true">+IF(AND(ISNUMBER(OFFSET('Sanitation Data'!$I$12,0,10*ROW('Sanitation Data'!I161))),'Data Summary'!DN167="Yes"),OFFSET('Sanitation Data'!$I$12,0,10*ROW('Sanitation Data'!I161)),NA())</f>
        <v>#N/A</v>
      </c>
      <c r="AZ167" s="97" t="e">
        <f ca="true">+IF(AND(ISNUMBER(OFFSET('Hygiene Data'!$D$5,0,10*ROW('Hygiene Data'!D161))),'Data Summary'!DO167="Yes"),OFFSET('Hygiene Data'!$D$5,0,10*ROW('Hygiene Data'!D161)),NA())</f>
        <v>#N/A</v>
      </c>
      <c r="BA167" s="97" t="e">
        <f ca="true">+IF(AND(ISNUMBER(OFFSET('Hygiene Data'!$D$7,0,10*ROW('Hygiene Data'!D161))),'Data Summary'!DP167="Yes"),OFFSET('Hygiene Data'!$D$7,0,10*ROW('Hygiene Data'!D161)),NA())</f>
        <v>#N/A</v>
      </c>
      <c r="BB167" s="97" t="e">
        <f ca="true">+IF(AND(ISNUMBER(OFFSET('Hygiene Data'!$D$9,0,10*ROW('Hygiene Data'!D161))),'Data Summary'!DQ167="Yes"),OFFSET('Hygiene Data'!$D$9,0,10*ROW('Hygiene Data'!D161)),NA())</f>
        <v>#N/A</v>
      </c>
      <c r="BC167" s="97" t="e">
        <f ca="true">+IF(AND(ISNUMBER(OFFSET('Hygiene Data'!$E$5,0,10*ROW('Hygiene Data'!E161))),'Data Summary'!DR167="Yes"),OFFSET('Hygiene Data'!$E$5,0,10*ROW('Hygiene Data'!E161)),NA())</f>
        <v>#N/A</v>
      </c>
      <c r="BD167" s="97" t="e">
        <f ca="true">+IF(AND(ISNUMBER(OFFSET('Hygiene Data'!$E$7,0,10*ROW('Hygiene Data'!E161))),'Data Summary'!DS167="Yes"),OFFSET('Hygiene Data'!$E$7,0,10*ROW('Hygiene Data'!E161)),NA())</f>
        <v>#N/A</v>
      </c>
      <c r="BE167" s="97" t="e">
        <f ca="true">+IF(AND(ISNUMBER(OFFSET('Hygiene Data'!$E$9,0,10*ROW('Hygiene Data'!E161))),'Data Summary'!DT167="Yes"),OFFSET('Hygiene Data'!$E$9,0,10*ROW('Hygiene Data'!E161)),NA())</f>
        <v>#N/A</v>
      </c>
      <c r="BF167" s="97" t="e">
        <f ca="true">+IF(AND(ISNUMBER(OFFSET('Hygiene Data'!$F$5,0,10*ROW('Hygiene Data'!F161))),'Data Summary'!DU167="Yes"),OFFSET('Hygiene Data'!$F$5,0,10*ROW('Hygiene Data'!F161)),NA())</f>
        <v>#N/A</v>
      </c>
      <c r="BG167" s="97" t="e">
        <f ca="true">+IF(AND(ISNUMBER(OFFSET('Hygiene Data'!$F$7,0,10*ROW('Hygiene Data'!F161))),'Data Summary'!DV167="Yes"),OFFSET('Hygiene Data'!$F$7,0,10*ROW('Hygiene Data'!F161)),NA())</f>
        <v>#N/A</v>
      </c>
      <c r="BH167" s="97" t="e">
        <f ca="true">+IF(AND(ISNUMBER(OFFSET('Hygiene Data'!$F$9,0,10*ROW('Hygiene Data'!F161))),'Data Summary'!DW167="Yes"),OFFSET('Hygiene Data'!$F$9,0,10*ROW('Hygiene Data'!F161)),NA())</f>
        <v>#N/A</v>
      </c>
      <c r="BI167" s="97" t="e">
        <f ca="true">+IF(AND(ISNUMBER(OFFSET('Hygiene Data'!$G$5,0,10*ROW('Hygiene Data'!G161))),'Data Summary'!DX167="Yes"),OFFSET('Hygiene Data'!$G$5,0,10*ROW('Hygiene Data'!G161)),NA())</f>
        <v>#N/A</v>
      </c>
      <c r="BJ167" s="97" t="e">
        <f ca="true">+IF(AND(ISNUMBER(OFFSET('Hygiene Data'!$G$7,0,10*ROW('Hygiene Data'!G161))),'Data Summary'!DY167="Yes"),OFFSET('Hygiene Data'!$G$7,0,10*ROW('Hygiene Data'!G161)),NA())</f>
        <v>#N/A</v>
      </c>
      <c r="BK167" s="97" t="e">
        <f ca="true">+IF(AND(ISNUMBER(OFFSET('Hygiene Data'!$G$9,0,10*ROW('Hygiene Data'!G161))),'Data Summary'!DZ167="Yes"),OFFSET('Hygiene Data'!$G$9,0,10*ROW('Hygiene Data'!G161)),NA())</f>
        <v>#N/A</v>
      </c>
      <c r="BL167" s="97" t="e">
        <f ca="true">+IF(AND(ISNUMBER(OFFSET('Hygiene Data'!$H$5,0,10*ROW('Hygiene Data'!H161))),'Data Summary'!EA167="Yes"),OFFSET('Hygiene Data'!$H$5,0,10*ROW('Hygiene Data'!H161)),NA())</f>
        <v>#N/A</v>
      </c>
      <c r="BM167" s="97" t="e">
        <f ca="true">+IF(AND(ISNUMBER(OFFSET('Hygiene Data'!$H$7,0,10*ROW('Hygiene Data'!H161))),'Data Summary'!EB167="Yes"),OFFSET('Hygiene Data'!$H$7,0,10*ROW('Hygiene Data'!H161)),NA())</f>
        <v>#N/A</v>
      </c>
      <c r="BN167" s="97" t="e">
        <f ca="true">+IF(AND(ISNUMBER(OFFSET('Hygiene Data'!$H$9,0,10*ROW('Hygiene Data'!H161))),'Data Summary'!EC167="Yes"),OFFSET('Hygiene Data'!$H$9,0,10*ROW('Hygiene Data'!H161)),NA())</f>
        <v>#N/A</v>
      </c>
      <c r="BO167" s="97" t="e">
        <f ca="true">+IF(AND(ISNUMBER(OFFSET('Hygiene Data'!$I$5,0,10*ROW('Hygiene Data'!I161))),'Data Summary'!ED167="Yes"),OFFSET('Hygiene Data'!$I$5,0,10*ROW('Hygiene Data'!I161)),NA())</f>
        <v>#N/A</v>
      </c>
      <c r="BP167" s="97" t="e">
        <f ca="true">+IF(AND(ISNUMBER(OFFSET('Hygiene Data'!$I$7,0,10*ROW('Hygiene Data'!I161))),'Data Summary'!EE167="Yes"),OFFSET('Hygiene Data'!$I$7,0,10*ROW('Hygiene Data'!I161)),NA())</f>
        <v>#N/A</v>
      </c>
      <c r="BQ167" s="97"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6" t="str">
        <f ca="true">+IF(ISTEXT('Data Summary'!B168),'Data Summary'!B168,"")</f>
        <v/>
      </c>
      <c r="C168" s="330" t="e">
        <f ca="true">+VALUE('Data Summary'!C168)</f>
        <v>#VALUE!</v>
      </c>
      <c r="D168" s="95" t="e">
        <f ca="true">+IF(AND(ISNUMBER(OFFSET('Water Data'!$D$4,0,10*ROW('Water Data'!D162))),'Data Summary'!BS168="Yes"),100-OFFSET('Water Data'!$D$4,0,10*ROW('Water Data'!D162)),NA())</f>
        <v>#N/A</v>
      </c>
      <c r="E168" s="95" t="e">
        <f ca="true">+IF(AND(ISNUMBER(OFFSET('Water Data'!$D$6,0,10*ROW('Water Data'!D162))),'Data Summary'!BT168="Yes"),OFFSET('Water Data'!$D$6,0,10*ROW('Water Data'!D162)),NA())</f>
        <v>#N/A</v>
      </c>
      <c r="F168" s="95" t="e">
        <f ca="true">+IF(AND(ISNUMBER(OFFSET('Water Data'!$D$9,0,10*ROW('Water Data'!D162))),'Data Summary'!BU168="Yes"),OFFSET('Water Data'!$D$9,0,10*ROW('Water Data'!D162)),NA())</f>
        <v>#N/A</v>
      </c>
      <c r="G168" s="95" t="e">
        <f ca="true">+IF(AND(ISNUMBER(OFFSET('Water Data'!$E$4,0,10*ROW('Water Data'!E162))),'Data Summary'!BV168="Yes"),100-OFFSET('Water Data'!$E$4,0,10*ROW('Water Data'!E162)),NA())</f>
        <v>#N/A</v>
      </c>
      <c r="H168" s="95" t="e">
        <f ca="true">+IF(AND(ISNUMBER(OFFSET('Water Data'!$E$6,0,10*ROW('Water Data'!E162))),'Data Summary'!BW168="Yes"),OFFSET('Water Data'!$E$6,0,10*ROW('Water Data'!E162)),NA())</f>
        <v>#N/A</v>
      </c>
      <c r="I168" s="95" t="e">
        <f ca="true">+IF(AND(ISNUMBER(OFFSET('Water Data'!$E$9,0,10*ROW('Water Data'!E162))),'Data Summary'!BX168="Yes"),OFFSET('Water Data'!$E$9,0,10*ROW('Water Data'!E162)),NA())</f>
        <v>#N/A</v>
      </c>
      <c r="J168" s="95" t="e">
        <f ca="true">+IF(AND(ISNUMBER(OFFSET('Water Data'!$F$4,0,10*ROW('Water Data'!F162))),'Data Summary'!BY168="Yes"),100-OFFSET('Water Data'!$F$4,0,10*ROW('Water Data'!F162)),NA())</f>
        <v>#N/A</v>
      </c>
      <c r="K168" s="95" t="e">
        <f ca="true">+IF(AND(ISNUMBER(OFFSET('Water Data'!$F$6,0,10*ROW('Water Data'!F162))),'Data Summary'!BZ168="Yes"),OFFSET('Water Data'!$F$6,0,10*ROW('Water Data'!F162)),NA())</f>
        <v>#N/A</v>
      </c>
      <c r="L168" s="95" t="e">
        <f ca="true">+IF(AND(ISNUMBER(OFFSET('Water Data'!$F$9,0,10*ROW('Water Data'!F162))),'Data Summary'!CA168="Yes"),OFFSET('Water Data'!$F$9,0,10*ROW('Water Data'!F162)),NA())</f>
        <v>#N/A</v>
      </c>
      <c r="M168" s="95" t="e">
        <f ca="true">+IF(AND(ISNUMBER(OFFSET('Water Data'!$G$4,0,10*ROW('Water Data'!G162))),'Data Summary'!CB168="Yes"),100-OFFSET('Water Data'!$G$4,0,10*ROW('Water Data'!G162)),NA())</f>
        <v>#N/A</v>
      </c>
      <c r="N168" s="95" t="e">
        <f ca="true">+IF(AND(ISNUMBER(OFFSET('Water Data'!$G$6,0,10*ROW('Water Data'!G162))),'Data Summary'!CC168="Yes"),OFFSET('Water Data'!$G$6,0,10*ROW('Water Data'!G162)),NA())</f>
        <v>#N/A</v>
      </c>
      <c r="O168" s="95" t="e">
        <f ca="true">+IF(AND(ISNUMBER(OFFSET('Water Data'!$G$9,0,10*ROW('Water Data'!G162))),'Data Summary'!CD168="Yes"),OFFSET('Water Data'!$G$9,0,10*ROW('Water Data'!G162)),NA())</f>
        <v>#N/A</v>
      </c>
      <c r="P168" s="95" t="e">
        <f ca="true">+IF(AND(ISNUMBER(OFFSET('Water Data'!$H$4,0,10*ROW('Water Data'!H162))),'Data Summary'!CE168="Yes"),100-OFFSET('Water Data'!$H$4,0,10*ROW('Water Data'!H162)),NA())</f>
        <v>#N/A</v>
      </c>
      <c r="Q168" s="95" t="e">
        <f ca="true">+IF(AND(ISNUMBER(OFFSET('Water Data'!$H$6,0,10*ROW('Water Data'!H162))),'Data Summary'!CF168="Yes"),OFFSET('Water Data'!$H$6,0,10*ROW('Water Data'!H162)),NA())</f>
        <v>#N/A</v>
      </c>
      <c r="R168" s="95" t="e">
        <f ca="true">+IF(AND(ISNUMBER(OFFSET('Water Data'!$H$9,0,10*ROW('Water Data'!H162))),'Data Summary'!CG168="Yes"),OFFSET('Water Data'!$H$9,0,10*ROW('Water Data'!H162)),NA())</f>
        <v>#N/A</v>
      </c>
      <c r="S168" s="95" t="e">
        <f ca="true">+IF(AND(ISNUMBER(OFFSET('Water Data'!$I$4,0,10*ROW('Water Data'!I162))),'Data Summary'!CH168="Yes"),100-OFFSET('Water Data'!$I$4,0,10*ROW('Water Data'!I162)),NA())</f>
        <v>#N/A</v>
      </c>
      <c r="T168" s="95" t="e">
        <f ca="true">+IF(AND(ISNUMBER(OFFSET('Water Data'!$I$6,0,10*ROW('Water Data'!I162))),'Data Summary'!CI168="Yes"),OFFSET('Water Data'!$I$6,0,10*ROW('Water Data'!I162)),NA())</f>
        <v>#N/A</v>
      </c>
      <c r="U168" s="95" t="e">
        <f ca="true">+IF(AND(ISNUMBER(OFFSET('Water Data'!$I$9,0,10*ROW('Water Data'!I162))),'Data Summary'!CJ168="Yes"),OFFSET('Water Data'!$I$9,0,10*ROW('Water Data'!I162)),NA())</f>
        <v>#N/A</v>
      </c>
      <c r="V168" s="96" t="e">
        <f ca="true">+IF(AND(ISNUMBER(OFFSET('Sanitation Data'!$D$4,0,10*ROW('Sanitation Data'!D162))),'Data Summary'!CK168="Yes"),100-OFFSET('Sanitation Data'!$D$4,0,10*ROW('Sanitation Data'!D162)),NA())</f>
        <v>#N/A</v>
      </c>
      <c r="W168" s="96" t="e">
        <f ca="true">+IF(AND(ISNUMBER(OFFSET('Sanitation Data'!$D$6,0,10*ROW('Sanitation Data'!D162))),'Data Summary'!CL168="Yes"),OFFSET('Sanitation Data'!$D$6,0,10*ROW('Sanitation Data'!D162)),NA())</f>
        <v>#N/A</v>
      </c>
      <c r="X168" s="96" t="e">
        <f ca="true">+IF(AND(ISNUMBER(OFFSET('Sanitation Data'!$D$10,0,10*ROW('Sanitation Data'!D162))),'Data Summary'!CM168="Yes"),OFFSET('Sanitation Data'!$D$10,0,10*ROW('Sanitation Data'!D162)),NA())</f>
        <v>#N/A</v>
      </c>
      <c r="Y168" s="96" t="e">
        <f ca="true">+IF(AND(ISNUMBER(OFFSET('Sanitation Data'!$D$11,0,10*ROW('Sanitation Data'!D162))),'Data Summary'!CN168="Yes"),OFFSET('Sanitation Data'!$D$11,0,10*ROW('Sanitation Data'!D162)),NA())</f>
        <v>#N/A</v>
      </c>
      <c r="Z168" s="96" t="e">
        <f ca="true">+IF(AND(ISNUMBER(OFFSET('Sanitation Data'!$D$12,0,10*ROW('Sanitation Data'!D162))),'Data Summary'!CO168="Yes"),OFFSET('Sanitation Data'!$D$12,0,10*ROW('Sanitation Data'!D162)),NA())</f>
        <v>#N/A</v>
      </c>
      <c r="AA168" s="96" t="e">
        <f ca="true">+IF(AND(ISNUMBER(OFFSET('Sanitation Data'!$E$4,0,10*ROW('Sanitation Data'!E162))),'Data Summary'!CP168="Yes"),100-OFFSET('Sanitation Data'!$E$4,0,10*ROW('Sanitation Data'!E162)),NA())</f>
        <v>#N/A</v>
      </c>
      <c r="AB168" s="96" t="e">
        <f ca="true">+IF(AND(ISNUMBER(OFFSET('Sanitation Data'!$E$6,0,10*ROW('Sanitation Data'!E162))),'Data Summary'!CQ168="Yes"),OFFSET('Sanitation Data'!$E$6,0,10*ROW('Sanitation Data'!E162)),NA())</f>
        <v>#N/A</v>
      </c>
      <c r="AC168" s="96" t="e">
        <f ca="true">+IF(AND(ISNUMBER(OFFSET('Sanitation Data'!$E$10,0,10*ROW('Sanitation Data'!E162))),'Data Summary'!CR168="Yes"),OFFSET('Sanitation Data'!$E$10,0,10*ROW('Sanitation Data'!E162)),NA())</f>
        <v>#N/A</v>
      </c>
      <c r="AD168" s="96" t="e">
        <f ca="true">+IF(AND(ISNUMBER(OFFSET('Sanitation Data'!$E$11,0,10*ROW('Sanitation Data'!E162))),'Data Summary'!CS168="Yes"),OFFSET('Sanitation Data'!$E$11,0,10*ROW('Sanitation Data'!E162)),NA())</f>
        <v>#N/A</v>
      </c>
      <c r="AE168" s="96" t="e">
        <f ca="true">+IF(AND(ISNUMBER(OFFSET('Sanitation Data'!$E$12,0,10*ROW('Sanitation Data'!E162))),'Data Summary'!CT168="Yes"),OFFSET('Sanitation Data'!$E$12,0,10*ROW('Sanitation Data'!E162)),NA())</f>
        <v>#N/A</v>
      </c>
      <c r="AF168" s="96" t="e">
        <f ca="true">+IF(AND(ISNUMBER(OFFSET('Sanitation Data'!$F$4,0,10*ROW('Sanitation Data'!F162))),'Data Summary'!CU168="Yes"),100-OFFSET('Sanitation Data'!$F$4,0,10*ROW('Sanitation Data'!F162)),NA())</f>
        <v>#N/A</v>
      </c>
      <c r="AG168" s="96" t="e">
        <f ca="true">+IF(AND(ISNUMBER(OFFSET('Sanitation Data'!$F$6,0,10*ROW('Sanitation Data'!F162))),'Data Summary'!CV168="Yes"),OFFSET('Sanitation Data'!$F$6,0,10*ROW('Sanitation Data'!F162)),NA())</f>
        <v>#N/A</v>
      </c>
      <c r="AH168" s="96" t="e">
        <f ca="true">+IF(AND(ISNUMBER(OFFSET('Sanitation Data'!$F$10,0,10*ROW('Sanitation Data'!F162))),'Data Summary'!CW168="Yes"),OFFSET('Sanitation Data'!$F$10,0,10*ROW('Sanitation Data'!F162)),NA())</f>
        <v>#N/A</v>
      </c>
      <c r="AI168" s="96" t="e">
        <f ca="true">+IF(AND(ISNUMBER(OFFSET('Sanitation Data'!$F$11,0,10*ROW('Sanitation Data'!F162))),'Data Summary'!CX168="Yes"),OFFSET('Sanitation Data'!$F$11,0,10*ROW('Sanitation Data'!F162)),NA())</f>
        <v>#N/A</v>
      </c>
      <c r="AJ168" s="96" t="e">
        <f ca="true">+IF(AND(ISNUMBER(OFFSET('Sanitation Data'!$F$12,0,10*ROW('Sanitation Data'!F162))),'Data Summary'!CY168="Yes"),OFFSET('Sanitation Data'!$F$12,0,10*ROW('Sanitation Data'!F162)),NA())</f>
        <v>#N/A</v>
      </c>
      <c r="AK168" s="96" t="e">
        <f ca="true">+IF(AND(ISNUMBER(OFFSET('Sanitation Data'!$G$4,0,10*ROW('Sanitation Data'!G162))),'Data Summary'!CZ168="Yes"),100-OFFSET('Sanitation Data'!$G$4,0,10*ROW('Sanitation Data'!G162)),NA())</f>
        <v>#N/A</v>
      </c>
      <c r="AL168" s="96" t="e">
        <f ca="true">+IF(AND(ISNUMBER(OFFSET('Sanitation Data'!$G$6,0,10*ROW('Sanitation Data'!G162))),'Data Summary'!DA168="Yes"),OFFSET('Sanitation Data'!$G$6,0,10*ROW('Sanitation Data'!G162)),NA())</f>
        <v>#N/A</v>
      </c>
      <c r="AM168" s="96" t="e">
        <f ca="true">+IF(AND(ISNUMBER(OFFSET('Sanitation Data'!$G$10,0,10*ROW('Sanitation Data'!G162))),'Data Summary'!DB168="Yes"),OFFSET('Sanitation Data'!$G$10,0,10*ROW('Sanitation Data'!G162)),NA())</f>
        <v>#N/A</v>
      </c>
      <c r="AN168" s="96" t="e">
        <f ca="true">+IF(AND(ISNUMBER(OFFSET('Sanitation Data'!$G$11,0,10*ROW('Sanitation Data'!G162))),'Data Summary'!DC168="Yes"),OFFSET('Sanitation Data'!$G$11,0,10*ROW('Sanitation Data'!G162)),NA())</f>
        <v>#N/A</v>
      </c>
      <c r="AO168" s="96" t="e">
        <f ca="true">+IF(AND(ISNUMBER(OFFSET('Sanitation Data'!$G$12,0,10*ROW('Sanitation Data'!G162))),'Data Summary'!DD168="Yes"),OFFSET('Sanitation Data'!$G$12,0,10*ROW('Sanitation Data'!G162)),NA())</f>
        <v>#N/A</v>
      </c>
      <c r="AP168" s="96" t="e">
        <f ca="true">+IF(AND(ISNUMBER(OFFSET('Sanitation Data'!$H$4,0,10*ROW('Sanitation Data'!H162))),'Data Summary'!DE168="Yes"),100-OFFSET('Sanitation Data'!$H$4,0,10*ROW('Sanitation Data'!H162)),NA())</f>
        <v>#N/A</v>
      </c>
      <c r="AQ168" s="96" t="e">
        <f ca="true">+IF(AND(ISNUMBER(OFFSET('Sanitation Data'!$H$6,0,10*ROW('Sanitation Data'!H162))),'Data Summary'!DF168="Yes"),OFFSET('Sanitation Data'!$H$6,0,10*ROW('Sanitation Data'!H162)),NA())</f>
        <v>#N/A</v>
      </c>
      <c r="AR168" s="96" t="e">
        <f ca="true">+IF(AND(ISNUMBER(OFFSET('Sanitation Data'!$H$10,0,10*ROW('Sanitation Data'!H162))),'Data Summary'!DG168="Yes"),OFFSET('Sanitation Data'!$H$10,0,10*ROW('Sanitation Data'!H162)),NA())</f>
        <v>#N/A</v>
      </c>
      <c r="AS168" s="96" t="e">
        <f ca="true">+IF(AND(ISNUMBER(OFFSET('Sanitation Data'!$H$11,0,10*ROW('Sanitation Data'!H162))),'Data Summary'!DH168="Yes"),OFFSET('Sanitation Data'!$H$11,0,10*ROW('Sanitation Data'!H162)),NA())</f>
        <v>#N/A</v>
      </c>
      <c r="AT168" s="96" t="e">
        <f ca="true">+IF(AND(ISNUMBER(OFFSET('Sanitation Data'!$H$12,0,10*ROW('Sanitation Data'!H162))),'Data Summary'!DI168="Yes"),OFFSET('Sanitation Data'!$H$12,0,10*ROW('Sanitation Data'!H162)),NA())</f>
        <v>#N/A</v>
      </c>
      <c r="AU168" s="96" t="e">
        <f ca="true">+IF(AND(ISNUMBER(OFFSET('Sanitation Data'!$I$4,0,10*ROW('Sanitation Data'!I162))),'Data Summary'!DJ168="Yes"),100-OFFSET('Sanitation Data'!$I$4,0,10*ROW('Sanitation Data'!I162)),NA())</f>
        <v>#N/A</v>
      </c>
      <c r="AV168" s="96" t="e">
        <f ca="true">+IF(AND(ISNUMBER(OFFSET('Sanitation Data'!$I$6,0,10*ROW('Sanitation Data'!I162))),'Data Summary'!DK168="Yes"),OFFSET('Sanitation Data'!$I$6,0,10*ROW('Sanitation Data'!I162)),NA())</f>
        <v>#N/A</v>
      </c>
      <c r="AW168" s="96" t="e">
        <f ca="true">+IF(AND(ISNUMBER(OFFSET('Sanitation Data'!$I$10,0,10*ROW('Sanitation Data'!I162))),'Data Summary'!DL168="Yes"),OFFSET('Sanitation Data'!$I$10,0,10*ROW('Sanitation Data'!I162)),NA())</f>
        <v>#N/A</v>
      </c>
      <c r="AX168" s="96" t="e">
        <f ca="true">+IF(AND(ISNUMBER(OFFSET('Sanitation Data'!$I$11,0,10*ROW('Sanitation Data'!I162))),'Data Summary'!DM168="Yes"),OFFSET('Sanitation Data'!$I$11,0,10*ROW('Sanitation Data'!I162)),NA())</f>
        <v>#N/A</v>
      </c>
      <c r="AY168" s="96" t="e">
        <f ca="true">+IF(AND(ISNUMBER(OFFSET('Sanitation Data'!$I$12,0,10*ROW('Sanitation Data'!I162))),'Data Summary'!DN168="Yes"),OFFSET('Sanitation Data'!$I$12,0,10*ROW('Sanitation Data'!I162)),NA())</f>
        <v>#N/A</v>
      </c>
      <c r="AZ168" s="97" t="e">
        <f ca="true">+IF(AND(ISNUMBER(OFFSET('Hygiene Data'!$D$5,0,10*ROW('Hygiene Data'!D162))),'Data Summary'!DO168="Yes"),OFFSET('Hygiene Data'!$D$5,0,10*ROW('Hygiene Data'!D162)),NA())</f>
        <v>#N/A</v>
      </c>
      <c r="BA168" s="97" t="e">
        <f ca="true">+IF(AND(ISNUMBER(OFFSET('Hygiene Data'!$D$7,0,10*ROW('Hygiene Data'!D162))),'Data Summary'!DP168="Yes"),OFFSET('Hygiene Data'!$D$7,0,10*ROW('Hygiene Data'!D162)),NA())</f>
        <v>#N/A</v>
      </c>
      <c r="BB168" s="97" t="e">
        <f ca="true">+IF(AND(ISNUMBER(OFFSET('Hygiene Data'!$D$9,0,10*ROW('Hygiene Data'!D162))),'Data Summary'!DQ168="Yes"),OFFSET('Hygiene Data'!$D$9,0,10*ROW('Hygiene Data'!D162)),NA())</f>
        <v>#N/A</v>
      </c>
      <c r="BC168" s="97" t="e">
        <f ca="true">+IF(AND(ISNUMBER(OFFSET('Hygiene Data'!$E$5,0,10*ROW('Hygiene Data'!E162))),'Data Summary'!DR168="Yes"),OFFSET('Hygiene Data'!$E$5,0,10*ROW('Hygiene Data'!E162)),NA())</f>
        <v>#N/A</v>
      </c>
      <c r="BD168" s="97" t="e">
        <f ca="true">+IF(AND(ISNUMBER(OFFSET('Hygiene Data'!$E$7,0,10*ROW('Hygiene Data'!E162))),'Data Summary'!DS168="Yes"),OFFSET('Hygiene Data'!$E$7,0,10*ROW('Hygiene Data'!E162)),NA())</f>
        <v>#N/A</v>
      </c>
      <c r="BE168" s="97" t="e">
        <f ca="true">+IF(AND(ISNUMBER(OFFSET('Hygiene Data'!$E$9,0,10*ROW('Hygiene Data'!E162))),'Data Summary'!DT168="Yes"),OFFSET('Hygiene Data'!$E$9,0,10*ROW('Hygiene Data'!E162)),NA())</f>
        <v>#N/A</v>
      </c>
      <c r="BF168" s="97" t="e">
        <f ca="true">+IF(AND(ISNUMBER(OFFSET('Hygiene Data'!$F$5,0,10*ROW('Hygiene Data'!F162))),'Data Summary'!DU168="Yes"),OFFSET('Hygiene Data'!$F$5,0,10*ROW('Hygiene Data'!F162)),NA())</f>
        <v>#N/A</v>
      </c>
      <c r="BG168" s="97" t="e">
        <f ca="true">+IF(AND(ISNUMBER(OFFSET('Hygiene Data'!$F$7,0,10*ROW('Hygiene Data'!F162))),'Data Summary'!DV168="Yes"),OFFSET('Hygiene Data'!$F$7,0,10*ROW('Hygiene Data'!F162)),NA())</f>
        <v>#N/A</v>
      </c>
      <c r="BH168" s="97" t="e">
        <f ca="true">+IF(AND(ISNUMBER(OFFSET('Hygiene Data'!$F$9,0,10*ROW('Hygiene Data'!F162))),'Data Summary'!DW168="Yes"),OFFSET('Hygiene Data'!$F$9,0,10*ROW('Hygiene Data'!F162)),NA())</f>
        <v>#N/A</v>
      </c>
      <c r="BI168" s="97" t="e">
        <f ca="true">+IF(AND(ISNUMBER(OFFSET('Hygiene Data'!$G$5,0,10*ROW('Hygiene Data'!G162))),'Data Summary'!DX168="Yes"),OFFSET('Hygiene Data'!$G$5,0,10*ROW('Hygiene Data'!G162)),NA())</f>
        <v>#N/A</v>
      </c>
      <c r="BJ168" s="97" t="e">
        <f ca="true">+IF(AND(ISNUMBER(OFFSET('Hygiene Data'!$G$7,0,10*ROW('Hygiene Data'!G162))),'Data Summary'!DY168="Yes"),OFFSET('Hygiene Data'!$G$7,0,10*ROW('Hygiene Data'!G162)),NA())</f>
        <v>#N/A</v>
      </c>
      <c r="BK168" s="97" t="e">
        <f ca="true">+IF(AND(ISNUMBER(OFFSET('Hygiene Data'!$G$9,0,10*ROW('Hygiene Data'!G162))),'Data Summary'!DZ168="Yes"),OFFSET('Hygiene Data'!$G$9,0,10*ROW('Hygiene Data'!G162)),NA())</f>
        <v>#N/A</v>
      </c>
      <c r="BL168" s="97" t="e">
        <f ca="true">+IF(AND(ISNUMBER(OFFSET('Hygiene Data'!$H$5,0,10*ROW('Hygiene Data'!H162))),'Data Summary'!EA168="Yes"),OFFSET('Hygiene Data'!$H$5,0,10*ROW('Hygiene Data'!H162)),NA())</f>
        <v>#N/A</v>
      </c>
      <c r="BM168" s="97" t="e">
        <f ca="true">+IF(AND(ISNUMBER(OFFSET('Hygiene Data'!$H$7,0,10*ROW('Hygiene Data'!H162))),'Data Summary'!EB168="Yes"),OFFSET('Hygiene Data'!$H$7,0,10*ROW('Hygiene Data'!H162)),NA())</f>
        <v>#N/A</v>
      </c>
      <c r="BN168" s="97" t="e">
        <f ca="true">+IF(AND(ISNUMBER(OFFSET('Hygiene Data'!$H$9,0,10*ROW('Hygiene Data'!H162))),'Data Summary'!EC168="Yes"),OFFSET('Hygiene Data'!$H$9,0,10*ROW('Hygiene Data'!H162)),NA())</f>
        <v>#N/A</v>
      </c>
      <c r="BO168" s="97" t="e">
        <f ca="true">+IF(AND(ISNUMBER(OFFSET('Hygiene Data'!$I$5,0,10*ROW('Hygiene Data'!I162))),'Data Summary'!ED168="Yes"),OFFSET('Hygiene Data'!$I$5,0,10*ROW('Hygiene Data'!I162)),NA())</f>
        <v>#N/A</v>
      </c>
      <c r="BP168" s="97" t="e">
        <f ca="true">+IF(AND(ISNUMBER(OFFSET('Hygiene Data'!$I$7,0,10*ROW('Hygiene Data'!I162))),'Data Summary'!EE168="Yes"),OFFSET('Hygiene Data'!$I$7,0,10*ROW('Hygiene Data'!I162)),NA())</f>
        <v>#N/A</v>
      </c>
      <c r="BQ168" s="97"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6" t="str">
        <f ca="true">+IF(ISTEXT('Data Summary'!B169),'Data Summary'!B169,"")</f>
        <v/>
      </c>
      <c r="C169" s="330" t="e">
        <f ca="true">+VALUE('Data Summary'!C169)</f>
        <v>#VALUE!</v>
      </c>
      <c r="D169" s="95" t="e">
        <f ca="true">+IF(AND(ISNUMBER(OFFSET('Water Data'!$D$4,0,10*ROW('Water Data'!D163))),'Data Summary'!BS169="Yes"),100-OFFSET('Water Data'!$D$4,0,10*ROW('Water Data'!D163)),NA())</f>
        <v>#N/A</v>
      </c>
      <c r="E169" s="95" t="e">
        <f ca="true">+IF(AND(ISNUMBER(OFFSET('Water Data'!$D$6,0,10*ROW('Water Data'!D163))),'Data Summary'!BT169="Yes"),OFFSET('Water Data'!$D$6,0,10*ROW('Water Data'!D163)),NA())</f>
        <v>#N/A</v>
      </c>
      <c r="F169" s="95" t="e">
        <f ca="true">+IF(AND(ISNUMBER(OFFSET('Water Data'!$D$9,0,10*ROW('Water Data'!D163))),'Data Summary'!BU169="Yes"),OFFSET('Water Data'!$D$9,0,10*ROW('Water Data'!D163)),NA())</f>
        <v>#N/A</v>
      </c>
      <c r="G169" s="95" t="e">
        <f ca="true">+IF(AND(ISNUMBER(OFFSET('Water Data'!$E$4,0,10*ROW('Water Data'!E163))),'Data Summary'!BV169="Yes"),100-OFFSET('Water Data'!$E$4,0,10*ROW('Water Data'!E163)),NA())</f>
        <v>#N/A</v>
      </c>
      <c r="H169" s="95" t="e">
        <f ca="true">+IF(AND(ISNUMBER(OFFSET('Water Data'!$E$6,0,10*ROW('Water Data'!E163))),'Data Summary'!BW169="Yes"),OFFSET('Water Data'!$E$6,0,10*ROW('Water Data'!E163)),NA())</f>
        <v>#N/A</v>
      </c>
      <c r="I169" s="95" t="e">
        <f ca="true">+IF(AND(ISNUMBER(OFFSET('Water Data'!$E$9,0,10*ROW('Water Data'!E163))),'Data Summary'!BX169="Yes"),OFFSET('Water Data'!$E$9,0,10*ROW('Water Data'!E163)),NA())</f>
        <v>#N/A</v>
      </c>
      <c r="J169" s="95" t="e">
        <f ca="true">+IF(AND(ISNUMBER(OFFSET('Water Data'!$F$4,0,10*ROW('Water Data'!F163))),'Data Summary'!BY169="Yes"),100-OFFSET('Water Data'!$F$4,0,10*ROW('Water Data'!F163)),NA())</f>
        <v>#N/A</v>
      </c>
      <c r="K169" s="95" t="e">
        <f ca="true">+IF(AND(ISNUMBER(OFFSET('Water Data'!$F$6,0,10*ROW('Water Data'!F163))),'Data Summary'!BZ169="Yes"),OFFSET('Water Data'!$F$6,0,10*ROW('Water Data'!F163)),NA())</f>
        <v>#N/A</v>
      </c>
      <c r="L169" s="95" t="e">
        <f ca="true">+IF(AND(ISNUMBER(OFFSET('Water Data'!$F$9,0,10*ROW('Water Data'!F163))),'Data Summary'!CA169="Yes"),OFFSET('Water Data'!$F$9,0,10*ROW('Water Data'!F163)),NA())</f>
        <v>#N/A</v>
      </c>
      <c r="M169" s="95" t="e">
        <f ca="true">+IF(AND(ISNUMBER(OFFSET('Water Data'!$G$4,0,10*ROW('Water Data'!G163))),'Data Summary'!CB169="Yes"),100-OFFSET('Water Data'!$G$4,0,10*ROW('Water Data'!G163)),NA())</f>
        <v>#N/A</v>
      </c>
      <c r="N169" s="95" t="e">
        <f ca="true">+IF(AND(ISNUMBER(OFFSET('Water Data'!$G$6,0,10*ROW('Water Data'!G163))),'Data Summary'!CC169="Yes"),OFFSET('Water Data'!$G$6,0,10*ROW('Water Data'!G163)),NA())</f>
        <v>#N/A</v>
      </c>
      <c r="O169" s="95" t="e">
        <f ca="true">+IF(AND(ISNUMBER(OFFSET('Water Data'!$G$9,0,10*ROW('Water Data'!G163))),'Data Summary'!CD169="Yes"),OFFSET('Water Data'!$G$9,0,10*ROW('Water Data'!G163)),NA())</f>
        <v>#N/A</v>
      </c>
      <c r="P169" s="95" t="e">
        <f ca="true">+IF(AND(ISNUMBER(OFFSET('Water Data'!$H$4,0,10*ROW('Water Data'!H163))),'Data Summary'!CE169="Yes"),100-OFFSET('Water Data'!$H$4,0,10*ROW('Water Data'!H163)),NA())</f>
        <v>#N/A</v>
      </c>
      <c r="Q169" s="95" t="e">
        <f ca="true">+IF(AND(ISNUMBER(OFFSET('Water Data'!$H$6,0,10*ROW('Water Data'!H163))),'Data Summary'!CF169="Yes"),OFFSET('Water Data'!$H$6,0,10*ROW('Water Data'!H163)),NA())</f>
        <v>#N/A</v>
      </c>
      <c r="R169" s="95" t="e">
        <f ca="true">+IF(AND(ISNUMBER(OFFSET('Water Data'!$H$9,0,10*ROW('Water Data'!H163))),'Data Summary'!CG169="Yes"),OFFSET('Water Data'!$H$9,0,10*ROW('Water Data'!H163)),NA())</f>
        <v>#N/A</v>
      </c>
      <c r="S169" s="95" t="e">
        <f ca="true">+IF(AND(ISNUMBER(OFFSET('Water Data'!$I$4,0,10*ROW('Water Data'!I163))),'Data Summary'!CH169="Yes"),100-OFFSET('Water Data'!$I$4,0,10*ROW('Water Data'!I163)),NA())</f>
        <v>#N/A</v>
      </c>
      <c r="T169" s="95" t="e">
        <f ca="true">+IF(AND(ISNUMBER(OFFSET('Water Data'!$I$6,0,10*ROW('Water Data'!I163))),'Data Summary'!CI169="Yes"),OFFSET('Water Data'!$I$6,0,10*ROW('Water Data'!I163)),NA())</f>
        <v>#N/A</v>
      </c>
      <c r="U169" s="95" t="e">
        <f ca="true">+IF(AND(ISNUMBER(OFFSET('Water Data'!$I$9,0,10*ROW('Water Data'!I163))),'Data Summary'!CJ169="Yes"),OFFSET('Water Data'!$I$9,0,10*ROW('Water Data'!I163)),NA())</f>
        <v>#N/A</v>
      </c>
      <c r="V169" s="96" t="e">
        <f ca="true">+IF(AND(ISNUMBER(OFFSET('Sanitation Data'!$D$4,0,10*ROW('Sanitation Data'!D163))),'Data Summary'!CK169="Yes"),100-OFFSET('Sanitation Data'!$D$4,0,10*ROW('Sanitation Data'!D163)),NA())</f>
        <v>#N/A</v>
      </c>
      <c r="W169" s="96" t="e">
        <f ca="true">+IF(AND(ISNUMBER(OFFSET('Sanitation Data'!$D$6,0,10*ROW('Sanitation Data'!D163))),'Data Summary'!CL169="Yes"),OFFSET('Sanitation Data'!$D$6,0,10*ROW('Sanitation Data'!D163)),NA())</f>
        <v>#N/A</v>
      </c>
      <c r="X169" s="96" t="e">
        <f ca="true">+IF(AND(ISNUMBER(OFFSET('Sanitation Data'!$D$10,0,10*ROW('Sanitation Data'!D163))),'Data Summary'!CM169="Yes"),OFFSET('Sanitation Data'!$D$10,0,10*ROW('Sanitation Data'!D163)),NA())</f>
        <v>#N/A</v>
      </c>
      <c r="Y169" s="96" t="e">
        <f ca="true">+IF(AND(ISNUMBER(OFFSET('Sanitation Data'!$D$11,0,10*ROW('Sanitation Data'!D163))),'Data Summary'!CN169="Yes"),OFFSET('Sanitation Data'!$D$11,0,10*ROW('Sanitation Data'!D163)),NA())</f>
        <v>#N/A</v>
      </c>
      <c r="Z169" s="96" t="e">
        <f ca="true">+IF(AND(ISNUMBER(OFFSET('Sanitation Data'!$D$12,0,10*ROW('Sanitation Data'!D163))),'Data Summary'!CO169="Yes"),OFFSET('Sanitation Data'!$D$12,0,10*ROW('Sanitation Data'!D163)),NA())</f>
        <v>#N/A</v>
      </c>
      <c r="AA169" s="96" t="e">
        <f ca="true">+IF(AND(ISNUMBER(OFFSET('Sanitation Data'!$E$4,0,10*ROW('Sanitation Data'!E163))),'Data Summary'!CP169="Yes"),100-OFFSET('Sanitation Data'!$E$4,0,10*ROW('Sanitation Data'!E163)),NA())</f>
        <v>#N/A</v>
      </c>
      <c r="AB169" s="96" t="e">
        <f ca="true">+IF(AND(ISNUMBER(OFFSET('Sanitation Data'!$E$6,0,10*ROW('Sanitation Data'!E163))),'Data Summary'!CQ169="Yes"),OFFSET('Sanitation Data'!$E$6,0,10*ROW('Sanitation Data'!E163)),NA())</f>
        <v>#N/A</v>
      </c>
      <c r="AC169" s="96" t="e">
        <f ca="true">+IF(AND(ISNUMBER(OFFSET('Sanitation Data'!$E$10,0,10*ROW('Sanitation Data'!E163))),'Data Summary'!CR169="Yes"),OFFSET('Sanitation Data'!$E$10,0,10*ROW('Sanitation Data'!E163)),NA())</f>
        <v>#N/A</v>
      </c>
      <c r="AD169" s="96" t="e">
        <f ca="true">+IF(AND(ISNUMBER(OFFSET('Sanitation Data'!$E$11,0,10*ROW('Sanitation Data'!E163))),'Data Summary'!CS169="Yes"),OFFSET('Sanitation Data'!$E$11,0,10*ROW('Sanitation Data'!E163)),NA())</f>
        <v>#N/A</v>
      </c>
      <c r="AE169" s="96" t="e">
        <f ca="true">+IF(AND(ISNUMBER(OFFSET('Sanitation Data'!$E$12,0,10*ROW('Sanitation Data'!E163))),'Data Summary'!CT169="Yes"),OFFSET('Sanitation Data'!$E$12,0,10*ROW('Sanitation Data'!E163)),NA())</f>
        <v>#N/A</v>
      </c>
      <c r="AF169" s="96" t="e">
        <f ca="true">+IF(AND(ISNUMBER(OFFSET('Sanitation Data'!$F$4,0,10*ROW('Sanitation Data'!F163))),'Data Summary'!CU169="Yes"),100-OFFSET('Sanitation Data'!$F$4,0,10*ROW('Sanitation Data'!F163)),NA())</f>
        <v>#N/A</v>
      </c>
      <c r="AG169" s="96" t="e">
        <f ca="true">+IF(AND(ISNUMBER(OFFSET('Sanitation Data'!$F$6,0,10*ROW('Sanitation Data'!F163))),'Data Summary'!CV169="Yes"),OFFSET('Sanitation Data'!$F$6,0,10*ROW('Sanitation Data'!F163)),NA())</f>
        <v>#N/A</v>
      </c>
      <c r="AH169" s="96" t="e">
        <f ca="true">+IF(AND(ISNUMBER(OFFSET('Sanitation Data'!$F$10,0,10*ROW('Sanitation Data'!F163))),'Data Summary'!CW169="Yes"),OFFSET('Sanitation Data'!$F$10,0,10*ROW('Sanitation Data'!F163)),NA())</f>
        <v>#N/A</v>
      </c>
      <c r="AI169" s="96" t="e">
        <f ca="true">+IF(AND(ISNUMBER(OFFSET('Sanitation Data'!$F$11,0,10*ROW('Sanitation Data'!F163))),'Data Summary'!CX169="Yes"),OFFSET('Sanitation Data'!$F$11,0,10*ROW('Sanitation Data'!F163)),NA())</f>
        <v>#N/A</v>
      </c>
      <c r="AJ169" s="96" t="e">
        <f ca="true">+IF(AND(ISNUMBER(OFFSET('Sanitation Data'!$F$12,0,10*ROW('Sanitation Data'!F163))),'Data Summary'!CY169="Yes"),OFFSET('Sanitation Data'!$F$12,0,10*ROW('Sanitation Data'!F163)),NA())</f>
        <v>#N/A</v>
      </c>
      <c r="AK169" s="96" t="e">
        <f ca="true">+IF(AND(ISNUMBER(OFFSET('Sanitation Data'!$G$4,0,10*ROW('Sanitation Data'!G163))),'Data Summary'!CZ169="Yes"),100-OFFSET('Sanitation Data'!$G$4,0,10*ROW('Sanitation Data'!G163)),NA())</f>
        <v>#N/A</v>
      </c>
      <c r="AL169" s="96" t="e">
        <f ca="true">+IF(AND(ISNUMBER(OFFSET('Sanitation Data'!$G$6,0,10*ROW('Sanitation Data'!G163))),'Data Summary'!DA169="Yes"),OFFSET('Sanitation Data'!$G$6,0,10*ROW('Sanitation Data'!G163)),NA())</f>
        <v>#N/A</v>
      </c>
      <c r="AM169" s="96" t="e">
        <f ca="true">+IF(AND(ISNUMBER(OFFSET('Sanitation Data'!$G$10,0,10*ROW('Sanitation Data'!G163))),'Data Summary'!DB169="Yes"),OFFSET('Sanitation Data'!$G$10,0,10*ROW('Sanitation Data'!G163)),NA())</f>
        <v>#N/A</v>
      </c>
      <c r="AN169" s="96" t="e">
        <f ca="true">+IF(AND(ISNUMBER(OFFSET('Sanitation Data'!$G$11,0,10*ROW('Sanitation Data'!G163))),'Data Summary'!DC169="Yes"),OFFSET('Sanitation Data'!$G$11,0,10*ROW('Sanitation Data'!G163)),NA())</f>
        <v>#N/A</v>
      </c>
      <c r="AO169" s="96" t="e">
        <f ca="true">+IF(AND(ISNUMBER(OFFSET('Sanitation Data'!$G$12,0,10*ROW('Sanitation Data'!G163))),'Data Summary'!DD169="Yes"),OFFSET('Sanitation Data'!$G$12,0,10*ROW('Sanitation Data'!G163)),NA())</f>
        <v>#N/A</v>
      </c>
      <c r="AP169" s="96" t="e">
        <f ca="true">+IF(AND(ISNUMBER(OFFSET('Sanitation Data'!$H$4,0,10*ROW('Sanitation Data'!H163))),'Data Summary'!DE169="Yes"),100-OFFSET('Sanitation Data'!$H$4,0,10*ROW('Sanitation Data'!H163)),NA())</f>
        <v>#N/A</v>
      </c>
      <c r="AQ169" s="96" t="e">
        <f ca="true">+IF(AND(ISNUMBER(OFFSET('Sanitation Data'!$H$6,0,10*ROW('Sanitation Data'!H163))),'Data Summary'!DF169="Yes"),OFFSET('Sanitation Data'!$H$6,0,10*ROW('Sanitation Data'!H163)),NA())</f>
        <v>#N/A</v>
      </c>
      <c r="AR169" s="96" t="e">
        <f ca="true">+IF(AND(ISNUMBER(OFFSET('Sanitation Data'!$H$10,0,10*ROW('Sanitation Data'!H163))),'Data Summary'!DG169="Yes"),OFFSET('Sanitation Data'!$H$10,0,10*ROW('Sanitation Data'!H163)),NA())</f>
        <v>#N/A</v>
      </c>
      <c r="AS169" s="96" t="e">
        <f ca="true">+IF(AND(ISNUMBER(OFFSET('Sanitation Data'!$H$11,0,10*ROW('Sanitation Data'!H163))),'Data Summary'!DH169="Yes"),OFFSET('Sanitation Data'!$H$11,0,10*ROW('Sanitation Data'!H163)),NA())</f>
        <v>#N/A</v>
      </c>
      <c r="AT169" s="96" t="e">
        <f ca="true">+IF(AND(ISNUMBER(OFFSET('Sanitation Data'!$H$12,0,10*ROW('Sanitation Data'!H163))),'Data Summary'!DI169="Yes"),OFFSET('Sanitation Data'!$H$12,0,10*ROW('Sanitation Data'!H163)),NA())</f>
        <v>#N/A</v>
      </c>
      <c r="AU169" s="96" t="e">
        <f ca="true">+IF(AND(ISNUMBER(OFFSET('Sanitation Data'!$I$4,0,10*ROW('Sanitation Data'!I163))),'Data Summary'!DJ169="Yes"),100-OFFSET('Sanitation Data'!$I$4,0,10*ROW('Sanitation Data'!I163)),NA())</f>
        <v>#N/A</v>
      </c>
      <c r="AV169" s="96" t="e">
        <f ca="true">+IF(AND(ISNUMBER(OFFSET('Sanitation Data'!$I$6,0,10*ROW('Sanitation Data'!I163))),'Data Summary'!DK169="Yes"),OFFSET('Sanitation Data'!$I$6,0,10*ROW('Sanitation Data'!I163)),NA())</f>
        <v>#N/A</v>
      </c>
      <c r="AW169" s="96" t="e">
        <f ca="true">+IF(AND(ISNUMBER(OFFSET('Sanitation Data'!$I$10,0,10*ROW('Sanitation Data'!I163))),'Data Summary'!DL169="Yes"),OFFSET('Sanitation Data'!$I$10,0,10*ROW('Sanitation Data'!I163)),NA())</f>
        <v>#N/A</v>
      </c>
      <c r="AX169" s="96" t="e">
        <f ca="true">+IF(AND(ISNUMBER(OFFSET('Sanitation Data'!$I$11,0,10*ROW('Sanitation Data'!I163))),'Data Summary'!DM169="Yes"),OFFSET('Sanitation Data'!$I$11,0,10*ROW('Sanitation Data'!I163)),NA())</f>
        <v>#N/A</v>
      </c>
      <c r="AY169" s="96" t="e">
        <f ca="true">+IF(AND(ISNUMBER(OFFSET('Sanitation Data'!$I$12,0,10*ROW('Sanitation Data'!I163))),'Data Summary'!DN169="Yes"),OFFSET('Sanitation Data'!$I$12,0,10*ROW('Sanitation Data'!I163)),NA())</f>
        <v>#N/A</v>
      </c>
      <c r="AZ169" s="97" t="e">
        <f ca="true">+IF(AND(ISNUMBER(OFFSET('Hygiene Data'!$D$5,0,10*ROW('Hygiene Data'!D163))),'Data Summary'!DO169="Yes"),OFFSET('Hygiene Data'!$D$5,0,10*ROW('Hygiene Data'!D163)),NA())</f>
        <v>#N/A</v>
      </c>
      <c r="BA169" s="97" t="e">
        <f ca="true">+IF(AND(ISNUMBER(OFFSET('Hygiene Data'!$D$7,0,10*ROW('Hygiene Data'!D163))),'Data Summary'!DP169="Yes"),OFFSET('Hygiene Data'!$D$7,0,10*ROW('Hygiene Data'!D163)),NA())</f>
        <v>#N/A</v>
      </c>
      <c r="BB169" s="97" t="e">
        <f ca="true">+IF(AND(ISNUMBER(OFFSET('Hygiene Data'!$D$9,0,10*ROW('Hygiene Data'!D163))),'Data Summary'!DQ169="Yes"),OFFSET('Hygiene Data'!$D$9,0,10*ROW('Hygiene Data'!D163)),NA())</f>
        <v>#N/A</v>
      </c>
      <c r="BC169" s="97" t="e">
        <f ca="true">+IF(AND(ISNUMBER(OFFSET('Hygiene Data'!$E$5,0,10*ROW('Hygiene Data'!E163))),'Data Summary'!DR169="Yes"),OFFSET('Hygiene Data'!$E$5,0,10*ROW('Hygiene Data'!E163)),NA())</f>
        <v>#N/A</v>
      </c>
      <c r="BD169" s="97" t="e">
        <f ca="true">+IF(AND(ISNUMBER(OFFSET('Hygiene Data'!$E$7,0,10*ROW('Hygiene Data'!E163))),'Data Summary'!DS169="Yes"),OFFSET('Hygiene Data'!$E$7,0,10*ROW('Hygiene Data'!E163)),NA())</f>
        <v>#N/A</v>
      </c>
      <c r="BE169" s="97" t="e">
        <f ca="true">+IF(AND(ISNUMBER(OFFSET('Hygiene Data'!$E$9,0,10*ROW('Hygiene Data'!E163))),'Data Summary'!DT169="Yes"),OFFSET('Hygiene Data'!$E$9,0,10*ROW('Hygiene Data'!E163)),NA())</f>
        <v>#N/A</v>
      </c>
      <c r="BF169" s="97" t="e">
        <f ca="true">+IF(AND(ISNUMBER(OFFSET('Hygiene Data'!$F$5,0,10*ROW('Hygiene Data'!F163))),'Data Summary'!DU169="Yes"),OFFSET('Hygiene Data'!$F$5,0,10*ROW('Hygiene Data'!F163)),NA())</f>
        <v>#N/A</v>
      </c>
      <c r="BG169" s="97" t="e">
        <f ca="true">+IF(AND(ISNUMBER(OFFSET('Hygiene Data'!$F$7,0,10*ROW('Hygiene Data'!F163))),'Data Summary'!DV169="Yes"),OFFSET('Hygiene Data'!$F$7,0,10*ROW('Hygiene Data'!F163)),NA())</f>
        <v>#N/A</v>
      </c>
      <c r="BH169" s="97" t="e">
        <f ca="true">+IF(AND(ISNUMBER(OFFSET('Hygiene Data'!$F$9,0,10*ROW('Hygiene Data'!F163))),'Data Summary'!DW169="Yes"),OFFSET('Hygiene Data'!$F$9,0,10*ROW('Hygiene Data'!F163)),NA())</f>
        <v>#N/A</v>
      </c>
      <c r="BI169" s="97" t="e">
        <f ca="true">+IF(AND(ISNUMBER(OFFSET('Hygiene Data'!$G$5,0,10*ROW('Hygiene Data'!G163))),'Data Summary'!DX169="Yes"),OFFSET('Hygiene Data'!$G$5,0,10*ROW('Hygiene Data'!G163)),NA())</f>
        <v>#N/A</v>
      </c>
      <c r="BJ169" s="97" t="e">
        <f ca="true">+IF(AND(ISNUMBER(OFFSET('Hygiene Data'!$G$7,0,10*ROW('Hygiene Data'!G163))),'Data Summary'!DY169="Yes"),OFFSET('Hygiene Data'!$G$7,0,10*ROW('Hygiene Data'!G163)),NA())</f>
        <v>#N/A</v>
      </c>
      <c r="BK169" s="97" t="e">
        <f ca="true">+IF(AND(ISNUMBER(OFFSET('Hygiene Data'!$G$9,0,10*ROW('Hygiene Data'!G163))),'Data Summary'!DZ169="Yes"),OFFSET('Hygiene Data'!$G$9,0,10*ROW('Hygiene Data'!G163)),NA())</f>
        <v>#N/A</v>
      </c>
      <c r="BL169" s="97" t="e">
        <f ca="true">+IF(AND(ISNUMBER(OFFSET('Hygiene Data'!$H$5,0,10*ROW('Hygiene Data'!H163))),'Data Summary'!EA169="Yes"),OFFSET('Hygiene Data'!$H$5,0,10*ROW('Hygiene Data'!H163)),NA())</f>
        <v>#N/A</v>
      </c>
      <c r="BM169" s="97" t="e">
        <f ca="true">+IF(AND(ISNUMBER(OFFSET('Hygiene Data'!$H$7,0,10*ROW('Hygiene Data'!H163))),'Data Summary'!EB169="Yes"),OFFSET('Hygiene Data'!$H$7,0,10*ROW('Hygiene Data'!H163)),NA())</f>
        <v>#N/A</v>
      </c>
      <c r="BN169" s="97" t="e">
        <f ca="true">+IF(AND(ISNUMBER(OFFSET('Hygiene Data'!$H$9,0,10*ROW('Hygiene Data'!H163))),'Data Summary'!EC169="Yes"),OFFSET('Hygiene Data'!$H$9,0,10*ROW('Hygiene Data'!H163)),NA())</f>
        <v>#N/A</v>
      </c>
      <c r="BO169" s="97" t="e">
        <f ca="true">+IF(AND(ISNUMBER(OFFSET('Hygiene Data'!$I$5,0,10*ROW('Hygiene Data'!I163))),'Data Summary'!ED169="Yes"),OFFSET('Hygiene Data'!$I$5,0,10*ROW('Hygiene Data'!I163)),NA())</f>
        <v>#N/A</v>
      </c>
      <c r="BP169" s="97" t="e">
        <f ca="true">+IF(AND(ISNUMBER(OFFSET('Hygiene Data'!$I$7,0,10*ROW('Hygiene Data'!I163))),'Data Summary'!EE169="Yes"),OFFSET('Hygiene Data'!$I$7,0,10*ROW('Hygiene Data'!I163)),NA())</f>
        <v>#N/A</v>
      </c>
      <c r="BQ169" s="97"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6" t="str">
        <f ca="true">+IF(ISTEXT('Data Summary'!B170),'Data Summary'!B170,"")</f>
        <v/>
      </c>
      <c r="C170" s="330" t="e">
        <f ca="true">+VALUE('Data Summary'!C170)</f>
        <v>#VALUE!</v>
      </c>
      <c r="D170" s="95" t="e">
        <f ca="true">+IF(AND(ISNUMBER(OFFSET('Water Data'!$D$4,0,10*ROW('Water Data'!D164))),'Data Summary'!BS170="Yes"),100-OFFSET('Water Data'!$D$4,0,10*ROW('Water Data'!D164)),NA())</f>
        <v>#N/A</v>
      </c>
      <c r="E170" s="95" t="e">
        <f ca="true">+IF(AND(ISNUMBER(OFFSET('Water Data'!$D$6,0,10*ROW('Water Data'!D164))),'Data Summary'!BT170="Yes"),OFFSET('Water Data'!$D$6,0,10*ROW('Water Data'!D164)),NA())</f>
        <v>#N/A</v>
      </c>
      <c r="F170" s="95" t="e">
        <f ca="true">+IF(AND(ISNUMBER(OFFSET('Water Data'!$D$9,0,10*ROW('Water Data'!D164))),'Data Summary'!BU170="Yes"),OFFSET('Water Data'!$D$9,0,10*ROW('Water Data'!D164)),NA())</f>
        <v>#N/A</v>
      </c>
      <c r="G170" s="95" t="e">
        <f ca="true">+IF(AND(ISNUMBER(OFFSET('Water Data'!$E$4,0,10*ROW('Water Data'!E164))),'Data Summary'!BV170="Yes"),100-OFFSET('Water Data'!$E$4,0,10*ROW('Water Data'!E164)),NA())</f>
        <v>#N/A</v>
      </c>
      <c r="H170" s="95" t="e">
        <f ca="true">+IF(AND(ISNUMBER(OFFSET('Water Data'!$E$6,0,10*ROW('Water Data'!E164))),'Data Summary'!BW170="Yes"),OFFSET('Water Data'!$E$6,0,10*ROW('Water Data'!E164)),NA())</f>
        <v>#N/A</v>
      </c>
      <c r="I170" s="95" t="e">
        <f ca="true">+IF(AND(ISNUMBER(OFFSET('Water Data'!$E$9,0,10*ROW('Water Data'!E164))),'Data Summary'!BX170="Yes"),OFFSET('Water Data'!$E$9,0,10*ROW('Water Data'!E164)),NA())</f>
        <v>#N/A</v>
      </c>
      <c r="J170" s="95" t="e">
        <f ca="true">+IF(AND(ISNUMBER(OFFSET('Water Data'!$F$4,0,10*ROW('Water Data'!F164))),'Data Summary'!BY170="Yes"),100-OFFSET('Water Data'!$F$4,0,10*ROW('Water Data'!F164)),NA())</f>
        <v>#N/A</v>
      </c>
      <c r="K170" s="95" t="e">
        <f ca="true">+IF(AND(ISNUMBER(OFFSET('Water Data'!$F$6,0,10*ROW('Water Data'!F164))),'Data Summary'!BZ170="Yes"),OFFSET('Water Data'!$F$6,0,10*ROW('Water Data'!F164)),NA())</f>
        <v>#N/A</v>
      </c>
      <c r="L170" s="95" t="e">
        <f ca="true">+IF(AND(ISNUMBER(OFFSET('Water Data'!$F$9,0,10*ROW('Water Data'!F164))),'Data Summary'!CA170="Yes"),OFFSET('Water Data'!$F$9,0,10*ROW('Water Data'!F164)),NA())</f>
        <v>#N/A</v>
      </c>
      <c r="M170" s="95" t="e">
        <f ca="true">+IF(AND(ISNUMBER(OFFSET('Water Data'!$G$4,0,10*ROW('Water Data'!G164))),'Data Summary'!CB170="Yes"),100-OFFSET('Water Data'!$G$4,0,10*ROW('Water Data'!G164)),NA())</f>
        <v>#N/A</v>
      </c>
      <c r="N170" s="95" t="e">
        <f ca="true">+IF(AND(ISNUMBER(OFFSET('Water Data'!$G$6,0,10*ROW('Water Data'!G164))),'Data Summary'!CC170="Yes"),OFFSET('Water Data'!$G$6,0,10*ROW('Water Data'!G164)),NA())</f>
        <v>#N/A</v>
      </c>
      <c r="O170" s="95" t="e">
        <f ca="true">+IF(AND(ISNUMBER(OFFSET('Water Data'!$G$9,0,10*ROW('Water Data'!G164))),'Data Summary'!CD170="Yes"),OFFSET('Water Data'!$G$9,0,10*ROW('Water Data'!G164)),NA())</f>
        <v>#N/A</v>
      </c>
      <c r="P170" s="95" t="e">
        <f ca="true">+IF(AND(ISNUMBER(OFFSET('Water Data'!$H$4,0,10*ROW('Water Data'!H164))),'Data Summary'!CE170="Yes"),100-OFFSET('Water Data'!$H$4,0,10*ROW('Water Data'!H164)),NA())</f>
        <v>#N/A</v>
      </c>
      <c r="Q170" s="95" t="e">
        <f ca="true">+IF(AND(ISNUMBER(OFFSET('Water Data'!$H$6,0,10*ROW('Water Data'!H164))),'Data Summary'!CF170="Yes"),OFFSET('Water Data'!$H$6,0,10*ROW('Water Data'!H164)),NA())</f>
        <v>#N/A</v>
      </c>
      <c r="R170" s="95" t="e">
        <f ca="true">+IF(AND(ISNUMBER(OFFSET('Water Data'!$H$9,0,10*ROW('Water Data'!H164))),'Data Summary'!CG170="Yes"),OFFSET('Water Data'!$H$9,0,10*ROW('Water Data'!H164)),NA())</f>
        <v>#N/A</v>
      </c>
      <c r="S170" s="95" t="e">
        <f ca="true">+IF(AND(ISNUMBER(OFFSET('Water Data'!$I$4,0,10*ROW('Water Data'!I164))),'Data Summary'!CH170="Yes"),100-OFFSET('Water Data'!$I$4,0,10*ROW('Water Data'!I164)),NA())</f>
        <v>#N/A</v>
      </c>
      <c r="T170" s="95" t="e">
        <f ca="true">+IF(AND(ISNUMBER(OFFSET('Water Data'!$I$6,0,10*ROW('Water Data'!I164))),'Data Summary'!CI170="Yes"),OFFSET('Water Data'!$I$6,0,10*ROW('Water Data'!I164)),NA())</f>
        <v>#N/A</v>
      </c>
      <c r="U170" s="95" t="e">
        <f ca="true">+IF(AND(ISNUMBER(OFFSET('Water Data'!$I$9,0,10*ROW('Water Data'!I164))),'Data Summary'!CJ170="Yes"),OFFSET('Water Data'!$I$9,0,10*ROW('Water Data'!I164)),NA())</f>
        <v>#N/A</v>
      </c>
      <c r="V170" s="96" t="e">
        <f ca="true">+IF(AND(ISNUMBER(OFFSET('Sanitation Data'!$D$4,0,10*ROW('Sanitation Data'!D164))),'Data Summary'!CK170="Yes"),100-OFFSET('Sanitation Data'!$D$4,0,10*ROW('Sanitation Data'!D164)),NA())</f>
        <v>#N/A</v>
      </c>
      <c r="W170" s="96" t="e">
        <f ca="true">+IF(AND(ISNUMBER(OFFSET('Sanitation Data'!$D$6,0,10*ROW('Sanitation Data'!D164))),'Data Summary'!CL170="Yes"),OFFSET('Sanitation Data'!$D$6,0,10*ROW('Sanitation Data'!D164)),NA())</f>
        <v>#N/A</v>
      </c>
      <c r="X170" s="96" t="e">
        <f ca="true">+IF(AND(ISNUMBER(OFFSET('Sanitation Data'!$D$10,0,10*ROW('Sanitation Data'!D164))),'Data Summary'!CM170="Yes"),OFFSET('Sanitation Data'!$D$10,0,10*ROW('Sanitation Data'!D164)),NA())</f>
        <v>#N/A</v>
      </c>
      <c r="Y170" s="96" t="e">
        <f ca="true">+IF(AND(ISNUMBER(OFFSET('Sanitation Data'!$D$11,0,10*ROW('Sanitation Data'!D164))),'Data Summary'!CN170="Yes"),OFFSET('Sanitation Data'!$D$11,0,10*ROW('Sanitation Data'!D164)),NA())</f>
        <v>#N/A</v>
      </c>
      <c r="Z170" s="96" t="e">
        <f ca="true">+IF(AND(ISNUMBER(OFFSET('Sanitation Data'!$D$12,0,10*ROW('Sanitation Data'!D164))),'Data Summary'!CO170="Yes"),OFFSET('Sanitation Data'!$D$12,0,10*ROW('Sanitation Data'!D164)),NA())</f>
        <v>#N/A</v>
      </c>
      <c r="AA170" s="96" t="e">
        <f ca="true">+IF(AND(ISNUMBER(OFFSET('Sanitation Data'!$E$4,0,10*ROW('Sanitation Data'!E164))),'Data Summary'!CP170="Yes"),100-OFFSET('Sanitation Data'!$E$4,0,10*ROW('Sanitation Data'!E164)),NA())</f>
        <v>#N/A</v>
      </c>
      <c r="AB170" s="96" t="e">
        <f ca="true">+IF(AND(ISNUMBER(OFFSET('Sanitation Data'!$E$6,0,10*ROW('Sanitation Data'!E164))),'Data Summary'!CQ170="Yes"),OFFSET('Sanitation Data'!$E$6,0,10*ROW('Sanitation Data'!E164)),NA())</f>
        <v>#N/A</v>
      </c>
      <c r="AC170" s="96" t="e">
        <f ca="true">+IF(AND(ISNUMBER(OFFSET('Sanitation Data'!$E$10,0,10*ROW('Sanitation Data'!E164))),'Data Summary'!CR170="Yes"),OFFSET('Sanitation Data'!$E$10,0,10*ROW('Sanitation Data'!E164)),NA())</f>
        <v>#N/A</v>
      </c>
      <c r="AD170" s="96" t="e">
        <f ca="true">+IF(AND(ISNUMBER(OFFSET('Sanitation Data'!$E$11,0,10*ROW('Sanitation Data'!E164))),'Data Summary'!CS170="Yes"),OFFSET('Sanitation Data'!$E$11,0,10*ROW('Sanitation Data'!E164)),NA())</f>
        <v>#N/A</v>
      </c>
      <c r="AE170" s="96" t="e">
        <f ca="true">+IF(AND(ISNUMBER(OFFSET('Sanitation Data'!$E$12,0,10*ROW('Sanitation Data'!E164))),'Data Summary'!CT170="Yes"),OFFSET('Sanitation Data'!$E$12,0,10*ROW('Sanitation Data'!E164)),NA())</f>
        <v>#N/A</v>
      </c>
      <c r="AF170" s="96" t="e">
        <f ca="true">+IF(AND(ISNUMBER(OFFSET('Sanitation Data'!$F$4,0,10*ROW('Sanitation Data'!F164))),'Data Summary'!CU170="Yes"),100-OFFSET('Sanitation Data'!$F$4,0,10*ROW('Sanitation Data'!F164)),NA())</f>
        <v>#N/A</v>
      </c>
      <c r="AG170" s="96" t="e">
        <f ca="true">+IF(AND(ISNUMBER(OFFSET('Sanitation Data'!$F$6,0,10*ROW('Sanitation Data'!F164))),'Data Summary'!CV170="Yes"),OFFSET('Sanitation Data'!$F$6,0,10*ROW('Sanitation Data'!F164)),NA())</f>
        <v>#N/A</v>
      </c>
      <c r="AH170" s="96" t="e">
        <f ca="true">+IF(AND(ISNUMBER(OFFSET('Sanitation Data'!$F$10,0,10*ROW('Sanitation Data'!F164))),'Data Summary'!CW170="Yes"),OFFSET('Sanitation Data'!$F$10,0,10*ROW('Sanitation Data'!F164)),NA())</f>
        <v>#N/A</v>
      </c>
      <c r="AI170" s="96" t="e">
        <f ca="true">+IF(AND(ISNUMBER(OFFSET('Sanitation Data'!$F$11,0,10*ROW('Sanitation Data'!F164))),'Data Summary'!CX170="Yes"),OFFSET('Sanitation Data'!$F$11,0,10*ROW('Sanitation Data'!F164)),NA())</f>
        <v>#N/A</v>
      </c>
      <c r="AJ170" s="96" t="e">
        <f ca="true">+IF(AND(ISNUMBER(OFFSET('Sanitation Data'!$F$12,0,10*ROW('Sanitation Data'!F164))),'Data Summary'!CY170="Yes"),OFFSET('Sanitation Data'!$F$12,0,10*ROW('Sanitation Data'!F164)),NA())</f>
        <v>#N/A</v>
      </c>
      <c r="AK170" s="96" t="e">
        <f ca="true">+IF(AND(ISNUMBER(OFFSET('Sanitation Data'!$G$4,0,10*ROW('Sanitation Data'!G164))),'Data Summary'!CZ170="Yes"),100-OFFSET('Sanitation Data'!$G$4,0,10*ROW('Sanitation Data'!G164)),NA())</f>
        <v>#N/A</v>
      </c>
      <c r="AL170" s="96" t="e">
        <f ca="true">+IF(AND(ISNUMBER(OFFSET('Sanitation Data'!$G$6,0,10*ROW('Sanitation Data'!G164))),'Data Summary'!DA170="Yes"),OFFSET('Sanitation Data'!$G$6,0,10*ROW('Sanitation Data'!G164)),NA())</f>
        <v>#N/A</v>
      </c>
      <c r="AM170" s="96" t="e">
        <f ca="true">+IF(AND(ISNUMBER(OFFSET('Sanitation Data'!$G$10,0,10*ROW('Sanitation Data'!G164))),'Data Summary'!DB170="Yes"),OFFSET('Sanitation Data'!$G$10,0,10*ROW('Sanitation Data'!G164)),NA())</f>
        <v>#N/A</v>
      </c>
      <c r="AN170" s="96" t="e">
        <f ca="true">+IF(AND(ISNUMBER(OFFSET('Sanitation Data'!$G$11,0,10*ROW('Sanitation Data'!G164))),'Data Summary'!DC170="Yes"),OFFSET('Sanitation Data'!$G$11,0,10*ROW('Sanitation Data'!G164)),NA())</f>
        <v>#N/A</v>
      </c>
      <c r="AO170" s="96" t="e">
        <f ca="true">+IF(AND(ISNUMBER(OFFSET('Sanitation Data'!$G$12,0,10*ROW('Sanitation Data'!G164))),'Data Summary'!DD170="Yes"),OFFSET('Sanitation Data'!$G$12,0,10*ROW('Sanitation Data'!G164)),NA())</f>
        <v>#N/A</v>
      </c>
      <c r="AP170" s="96" t="e">
        <f ca="true">+IF(AND(ISNUMBER(OFFSET('Sanitation Data'!$H$4,0,10*ROW('Sanitation Data'!H164))),'Data Summary'!DE170="Yes"),100-OFFSET('Sanitation Data'!$H$4,0,10*ROW('Sanitation Data'!H164)),NA())</f>
        <v>#N/A</v>
      </c>
      <c r="AQ170" s="96" t="e">
        <f ca="true">+IF(AND(ISNUMBER(OFFSET('Sanitation Data'!$H$6,0,10*ROW('Sanitation Data'!H164))),'Data Summary'!DF170="Yes"),OFFSET('Sanitation Data'!$H$6,0,10*ROW('Sanitation Data'!H164)),NA())</f>
        <v>#N/A</v>
      </c>
      <c r="AR170" s="96" t="e">
        <f ca="true">+IF(AND(ISNUMBER(OFFSET('Sanitation Data'!$H$10,0,10*ROW('Sanitation Data'!H164))),'Data Summary'!DG170="Yes"),OFFSET('Sanitation Data'!$H$10,0,10*ROW('Sanitation Data'!H164)),NA())</f>
        <v>#N/A</v>
      </c>
      <c r="AS170" s="96" t="e">
        <f ca="true">+IF(AND(ISNUMBER(OFFSET('Sanitation Data'!$H$11,0,10*ROW('Sanitation Data'!H164))),'Data Summary'!DH170="Yes"),OFFSET('Sanitation Data'!$H$11,0,10*ROW('Sanitation Data'!H164)),NA())</f>
        <v>#N/A</v>
      </c>
      <c r="AT170" s="96" t="e">
        <f ca="true">+IF(AND(ISNUMBER(OFFSET('Sanitation Data'!$H$12,0,10*ROW('Sanitation Data'!H164))),'Data Summary'!DI170="Yes"),OFFSET('Sanitation Data'!$H$12,0,10*ROW('Sanitation Data'!H164)),NA())</f>
        <v>#N/A</v>
      </c>
      <c r="AU170" s="96" t="e">
        <f ca="true">+IF(AND(ISNUMBER(OFFSET('Sanitation Data'!$I$4,0,10*ROW('Sanitation Data'!I164))),'Data Summary'!DJ170="Yes"),100-OFFSET('Sanitation Data'!$I$4,0,10*ROW('Sanitation Data'!I164)),NA())</f>
        <v>#N/A</v>
      </c>
      <c r="AV170" s="96" t="e">
        <f ca="true">+IF(AND(ISNUMBER(OFFSET('Sanitation Data'!$I$6,0,10*ROW('Sanitation Data'!I164))),'Data Summary'!DK170="Yes"),OFFSET('Sanitation Data'!$I$6,0,10*ROW('Sanitation Data'!I164)),NA())</f>
        <v>#N/A</v>
      </c>
      <c r="AW170" s="96" t="e">
        <f ca="true">+IF(AND(ISNUMBER(OFFSET('Sanitation Data'!$I$10,0,10*ROW('Sanitation Data'!I164))),'Data Summary'!DL170="Yes"),OFFSET('Sanitation Data'!$I$10,0,10*ROW('Sanitation Data'!I164)),NA())</f>
        <v>#N/A</v>
      </c>
      <c r="AX170" s="96" t="e">
        <f ca="true">+IF(AND(ISNUMBER(OFFSET('Sanitation Data'!$I$11,0,10*ROW('Sanitation Data'!I164))),'Data Summary'!DM170="Yes"),OFFSET('Sanitation Data'!$I$11,0,10*ROW('Sanitation Data'!I164)),NA())</f>
        <v>#N/A</v>
      </c>
      <c r="AY170" s="96" t="e">
        <f ca="true">+IF(AND(ISNUMBER(OFFSET('Sanitation Data'!$I$12,0,10*ROW('Sanitation Data'!I164))),'Data Summary'!DN170="Yes"),OFFSET('Sanitation Data'!$I$12,0,10*ROW('Sanitation Data'!I164)),NA())</f>
        <v>#N/A</v>
      </c>
      <c r="AZ170" s="97" t="e">
        <f ca="true">+IF(AND(ISNUMBER(OFFSET('Hygiene Data'!$D$5,0,10*ROW('Hygiene Data'!D164))),'Data Summary'!DO170="Yes"),OFFSET('Hygiene Data'!$D$5,0,10*ROW('Hygiene Data'!D164)),NA())</f>
        <v>#N/A</v>
      </c>
      <c r="BA170" s="97" t="e">
        <f ca="true">+IF(AND(ISNUMBER(OFFSET('Hygiene Data'!$D$7,0,10*ROW('Hygiene Data'!D164))),'Data Summary'!DP170="Yes"),OFFSET('Hygiene Data'!$D$7,0,10*ROW('Hygiene Data'!D164)),NA())</f>
        <v>#N/A</v>
      </c>
      <c r="BB170" s="97" t="e">
        <f ca="true">+IF(AND(ISNUMBER(OFFSET('Hygiene Data'!$D$9,0,10*ROW('Hygiene Data'!D164))),'Data Summary'!DQ170="Yes"),OFFSET('Hygiene Data'!$D$9,0,10*ROW('Hygiene Data'!D164)),NA())</f>
        <v>#N/A</v>
      </c>
      <c r="BC170" s="97" t="e">
        <f ca="true">+IF(AND(ISNUMBER(OFFSET('Hygiene Data'!$E$5,0,10*ROW('Hygiene Data'!E164))),'Data Summary'!DR170="Yes"),OFFSET('Hygiene Data'!$E$5,0,10*ROW('Hygiene Data'!E164)),NA())</f>
        <v>#N/A</v>
      </c>
      <c r="BD170" s="97" t="e">
        <f ca="true">+IF(AND(ISNUMBER(OFFSET('Hygiene Data'!$E$7,0,10*ROW('Hygiene Data'!E164))),'Data Summary'!DS170="Yes"),OFFSET('Hygiene Data'!$E$7,0,10*ROW('Hygiene Data'!E164)),NA())</f>
        <v>#N/A</v>
      </c>
      <c r="BE170" s="97" t="e">
        <f ca="true">+IF(AND(ISNUMBER(OFFSET('Hygiene Data'!$E$9,0,10*ROW('Hygiene Data'!E164))),'Data Summary'!DT170="Yes"),OFFSET('Hygiene Data'!$E$9,0,10*ROW('Hygiene Data'!E164)),NA())</f>
        <v>#N/A</v>
      </c>
      <c r="BF170" s="97" t="e">
        <f ca="true">+IF(AND(ISNUMBER(OFFSET('Hygiene Data'!$F$5,0,10*ROW('Hygiene Data'!F164))),'Data Summary'!DU170="Yes"),OFFSET('Hygiene Data'!$F$5,0,10*ROW('Hygiene Data'!F164)),NA())</f>
        <v>#N/A</v>
      </c>
      <c r="BG170" s="97" t="e">
        <f ca="true">+IF(AND(ISNUMBER(OFFSET('Hygiene Data'!$F$7,0,10*ROW('Hygiene Data'!F164))),'Data Summary'!DV170="Yes"),OFFSET('Hygiene Data'!$F$7,0,10*ROW('Hygiene Data'!F164)),NA())</f>
        <v>#N/A</v>
      </c>
      <c r="BH170" s="97" t="e">
        <f ca="true">+IF(AND(ISNUMBER(OFFSET('Hygiene Data'!$F$9,0,10*ROW('Hygiene Data'!F164))),'Data Summary'!DW170="Yes"),OFFSET('Hygiene Data'!$F$9,0,10*ROW('Hygiene Data'!F164)),NA())</f>
        <v>#N/A</v>
      </c>
      <c r="BI170" s="97" t="e">
        <f ca="true">+IF(AND(ISNUMBER(OFFSET('Hygiene Data'!$G$5,0,10*ROW('Hygiene Data'!G164))),'Data Summary'!DX170="Yes"),OFFSET('Hygiene Data'!$G$5,0,10*ROW('Hygiene Data'!G164)),NA())</f>
        <v>#N/A</v>
      </c>
      <c r="BJ170" s="97" t="e">
        <f ca="true">+IF(AND(ISNUMBER(OFFSET('Hygiene Data'!$G$7,0,10*ROW('Hygiene Data'!G164))),'Data Summary'!DY170="Yes"),OFFSET('Hygiene Data'!$G$7,0,10*ROW('Hygiene Data'!G164)),NA())</f>
        <v>#N/A</v>
      </c>
      <c r="BK170" s="97" t="e">
        <f ca="true">+IF(AND(ISNUMBER(OFFSET('Hygiene Data'!$G$9,0,10*ROW('Hygiene Data'!G164))),'Data Summary'!DZ170="Yes"),OFFSET('Hygiene Data'!$G$9,0,10*ROW('Hygiene Data'!G164)),NA())</f>
        <v>#N/A</v>
      </c>
      <c r="BL170" s="97" t="e">
        <f ca="true">+IF(AND(ISNUMBER(OFFSET('Hygiene Data'!$H$5,0,10*ROW('Hygiene Data'!H164))),'Data Summary'!EA170="Yes"),OFFSET('Hygiene Data'!$H$5,0,10*ROW('Hygiene Data'!H164)),NA())</f>
        <v>#N/A</v>
      </c>
      <c r="BM170" s="97" t="e">
        <f ca="true">+IF(AND(ISNUMBER(OFFSET('Hygiene Data'!$H$7,0,10*ROW('Hygiene Data'!H164))),'Data Summary'!EB170="Yes"),OFFSET('Hygiene Data'!$H$7,0,10*ROW('Hygiene Data'!H164)),NA())</f>
        <v>#N/A</v>
      </c>
      <c r="BN170" s="97" t="e">
        <f ca="true">+IF(AND(ISNUMBER(OFFSET('Hygiene Data'!$H$9,0,10*ROW('Hygiene Data'!H164))),'Data Summary'!EC170="Yes"),OFFSET('Hygiene Data'!$H$9,0,10*ROW('Hygiene Data'!H164)),NA())</f>
        <v>#N/A</v>
      </c>
      <c r="BO170" s="97" t="e">
        <f ca="true">+IF(AND(ISNUMBER(OFFSET('Hygiene Data'!$I$5,0,10*ROW('Hygiene Data'!I164))),'Data Summary'!ED170="Yes"),OFFSET('Hygiene Data'!$I$5,0,10*ROW('Hygiene Data'!I164)),NA())</f>
        <v>#N/A</v>
      </c>
      <c r="BP170" s="97" t="e">
        <f ca="true">+IF(AND(ISNUMBER(OFFSET('Hygiene Data'!$I$7,0,10*ROW('Hygiene Data'!I164))),'Data Summary'!EE170="Yes"),OFFSET('Hygiene Data'!$I$7,0,10*ROW('Hygiene Data'!I164)),NA())</f>
        <v>#N/A</v>
      </c>
      <c r="BQ170" s="97"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6" t="str">
        <f ca="true">+IF(ISTEXT('Data Summary'!B171),'Data Summary'!B171,"")</f>
        <v/>
      </c>
      <c r="C171" s="330" t="e">
        <f ca="true">+VALUE('Data Summary'!C171)</f>
        <v>#VALUE!</v>
      </c>
      <c r="D171" s="95" t="e">
        <f ca="true">+IF(AND(ISNUMBER(OFFSET('Water Data'!$D$4,0,10*ROW('Water Data'!D165))),'Data Summary'!BS171="Yes"),100-OFFSET('Water Data'!$D$4,0,10*ROW('Water Data'!D165)),NA())</f>
        <v>#N/A</v>
      </c>
      <c r="E171" s="95" t="e">
        <f ca="true">+IF(AND(ISNUMBER(OFFSET('Water Data'!$D$6,0,10*ROW('Water Data'!D165))),'Data Summary'!BT171="Yes"),OFFSET('Water Data'!$D$6,0,10*ROW('Water Data'!D165)),NA())</f>
        <v>#N/A</v>
      </c>
      <c r="F171" s="95" t="e">
        <f ca="true">+IF(AND(ISNUMBER(OFFSET('Water Data'!$D$9,0,10*ROW('Water Data'!D165))),'Data Summary'!BU171="Yes"),OFFSET('Water Data'!$D$9,0,10*ROW('Water Data'!D165)),NA())</f>
        <v>#N/A</v>
      </c>
      <c r="G171" s="95" t="e">
        <f ca="true">+IF(AND(ISNUMBER(OFFSET('Water Data'!$E$4,0,10*ROW('Water Data'!E165))),'Data Summary'!BV171="Yes"),100-OFFSET('Water Data'!$E$4,0,10*ROW('Water Data'!E165)),NA())</f>
        <v>#N/A</v>
      </c>
      <c r="H171" s="95" t="e">
        <f ca="true">+IF(AND(ISNUMBER(OFFSET('Water Data'!$E$6,0,10*ROW('Water Data'!E165))),'Data Summary'!BW171="Yes"),OFFSET('Water Data'!$E$6,0,10*ROW('Water Data'!E165)),NA())</f>
        <v>#N/A</v>
      </c>
      <c r="I171" s="95" t="e">
        <f ca="true">+IF(AND(ISNUMBER(OFFSET('Water Data'!$E$9,0,10*ROW('Water Data'!E165))),'Data Summary'!BX171="Yes"),OFFSET('Water Data'!$E$9,0,10*ROW('Water Data'!E165)),NA())</f>
        <v>#N/A</v>
      </c>
      <c r="J171" s="95" t="e">
        <f ca="true">+IF(AND(ISNUMBER(OFFSET('Water Data'!$F$4,0,10*ROW('Water Data'!F165))),'Data Summary'!BY171="Yes"),100-OFFSET('Water Data'!$F$4,0,10*ROW('Water Data'!F165)),NA())</f>
        <v>#N/A</v>
      </c>
      <c r="K171" s="95" t="e">
        <f ca="true">+IF(AND(ISNUMBER(OFFSET('Water Data'!$F$6,0,10*ROW('Water Data'!F165))),'Data Summary'!BZ171="Yes"),OFFSET('Water Data'!$F$6,0,10*ROW('Water Data'!F165)),NA())</f>
        <v>#N/A</v>
      </c>
      <c r="L171" s="95" t="e">
        <f ca="true">+IF(AND(ISNUMBER(OFFSET('Water Data'!$F$9,0,10*ROW('Water Data'!F165))),'Data Summary'!CA171="Yes"),OFFSET('Water Data'!$F$9,0,10*ROW('Water Data'!F165)),NA())</f>
        <v>#N/A</v>
      </c>
      <c r="M171" s="95" t="e">
        <f ca="true">+IF(AND(ISNUMBER(OFFSET('Water Data'!$G$4,0,10*ROW('Water Data'!G165))),'Data Summary'!CB171="Yes"),100-OFFSET('Water Data'!$G$4,0,10*ROW('Water Data'!G165)),NA())</f>
        <v>#N/A</v>
      </c>
      <c r="N171" s="95" t="e">
        <f ca="true">+IF(AND(ISNUMBER(OFFSET('Water Data'!$G$6,0,10*ROW('Water Data'!G165))),'Data Summary'!CC171="Yes"),OFFSET('Water Data'!$G$6,0,10*ROW('Water Data'!G165)),NA())</f>
        <v>#N/A</v>
      </c>
      <c r="O171" s="95" t="e">
        <f ca="true">+IF(AND(ISNUMBER(OFFSET('Water Data'!$G$9,0,10*ROW('Water Data'!G165))),'Data Summary'!CD171="Yes"),OFFSET('Water Data'!$G$9,0,10*ROW('Water Data'!G165)),NA())</f>
        <v>#N/A</v>
      </c>
      <c r="P171" s="95" t="e">
        <f ca="true">+IF(AND(ISNUMBER(OFFSET('Water Data'!$H$4,0,10*ROW('Water Data'!H165))),'Data Summary'!CE171="Yes"),100-OFFSET('Water Data'!$H$4,0,10*ROW('Water Data'!H165)),NA())</f>
        <v>#N/A</v>
      </c>
      <c r="Q171" s="95" t="e">
        <f ca="true">+IF(AND(ISNUMBER(OFFSET('Water Data'!$H$6,0,10*ROW('Water Data'!H165))),'Data Summary'!CF171="Yes"),OFFSET('Water Data'!$H$6,0,10*ROW('Water Data'!H165)),NA())</f>
        <v>#N/A</v>
      </c>
      <c r="R171" s="95" t="e">
        <f ca="true">+IF(AND(ISNUMBER(OFFSET('Water Data'!$H$9,0,10*ROW('Water Data'!H165))),'Data Summary'!CG171="Yes"),OFFSET('Water Data'!$H$9,0,10*ROW('Water Data'!H165)),NA())</f>
        <v>#N/A</v>
      </c>
      <c r="S171" s="95" t="e">
        <f ca="true">+IF(AND(ISNUMBER(OFFSET('Water Data'!$I$4,0,10*ROW('Water Data'!I165))),'Data Summary'!CH171="Yes"),100-OFFSET('Water Data'!$I$4,0,10*ROW('Water Data'!I165)),NA())</f>
        <v>#N/A</v>
      </c>
      <c r="T171" s="95" t="e">
        <f ca="true">+IF(AND(ISNUMBER(OFFSET('Water Data'!$I$6,0,10*ROW('Water Data'!I165))),'Data Summary'!CI171="Yes"),OFFSET('Water Data'!$I$6,0,10*ROW('Water Data'!I165)),NA())</f>
        <v>#N/A</v>
      </c>
      <c r="U171" s="95" t="e">
        <f ca="true">+IF(AND(ISNUMBER(OFFSET('Water Data'!$I$9,0,10*ROW('Water Data'!I165))),'Data Summary'!CJ171="Yes"),OFFSET('Water Data'!$I$9,0,10*ROW('Water Data'!I165)),NA())</f>
        <v>#N/A</v>
      </c>
      <c r="V171" s="96" t="e">
        <f ca="true">+IF(AND(ISNUMBER(OFFSET('Sanitation Data'!$D$4,0,10*ROW('Sanitation Data'!D165))),'Data Summary'!CK171="Yes"),100-OFFSET('Sanitation Data'!$D$4,0,10*ROW('Sanitation Data'!D165)),NA())</f>
        <v>#N/A</v>
      </c>
      <c r="W171" s="96" t="e">
        <f ca="true">+IF(AND(ISNUMBER(OFFSET('Sanitation Data'!$D$6,0,10*ROW('Sanitation Data'!D165))),'Data Summary'!CL171="Yes"),OFFSET('Sanitation Data'!$D$6,0,10*ROW('Sanitation Data'!D165)),NA())</f>
        <v>#N/A</v>
      </c>
      <c r="X171" s="96" t="e">
        <f ca="true">+IF(AND(ISNUMBER(OFFSET('Sanitation Data'!$D$10,0,10*ROW('Sanitation Data'!D165))),'Data Summary'!CM171="Yes"),OFFSET('Sanitation Data'!$D$10,0,10*ROW('Sanitation Data'!D165)),NA())</f>
        <v>#N/A</v>
      </c>
      <c r="Y171" s="96" t="e">
        <f ca="true">+IF(AND(ISNUMBER(OFFSET('Sanitation Data'!$D$11,0,10*ROW('Sanitation Data'!D165))),'Data Summary'!CN171="Yes"),OFFSET('Sanitation Data'!$D$11,0,10*ROW('Sanitation Data'!D165)),NA())</f>
        <v>#N/A</v>
      </c>
      <c r="Z171" s="96" t="e">
        <f ca="true">+IF(AND(ISNUMBER(OFFSET('Sanitation Data'!$D$12,0,10*ROW('Sanitation Data'!D165))),'Data Summary'!CO171="Yes"),OFFSET('Sanitation Data'!$D$12,0,10*ROW('Sanitation Data'!D165)),NA())</f>
        <v>#N/A</v>
      </c>
      <c r="AA171" s="96" t="e">
        <f ca="true">+IF(AND(ISNUMBER(OFFSET('Sanitation Data'!$E$4,0,10*ROW('Sanitation Data'!E165))),'Data Summary'!CP171="Yes"),100-OFFSET('Sanitation Data'!$E$4,0,10*ROW('Sanitation Data'!E165)),NA())</f>
        <v>#N/A</v>
      </c>
      <c r="AB171" s="96" t="e">
        <f ca="true">+IF(AND(ISNUMBER(OFFSET('Sanitation Data'!$E$6,0,10*ROW('Sanitation Data'!E165))),'Data Summary'!CQ171="Yes"),OFFSET('Sanitation Data'!$E$6,0,10*ROW('Sanitation Data'!E165)),NA())</f>
        <v>#N/A</v>
      </c>
      <c r="AC171" s="96" t="e">
        <f ca="true">+IF(AND(ISNUMBER(OFFSET('Sanitation Data'!$E$10,0,10*ROW('Sanitation Data'!E165))),'Data Summary'!CR171="Yes"),OFFSET('Sanitation Data'!$E$10,0,10*ROW('Sanitation Data'!E165)),NA())</f>
        <v>#N/A</v>
      </c>
      <c r="AD171" s="96" t="e">
        <f ca="true">+IF(AND(ISNUMBER(OFFSET('Sanitation Data'!$E$11,0,10*ROW('Sanitation Data'!E165))),'Data Summary'!CS171="Yes"),OFFSET('Sanitation Data'!$E$11,0,10*ROW('Sanitation Data'!E165)),NA())</f>
        <v>#N/A</v>
      </c>
      <c r="AE171" s="96" t="e">
        <f ca="true">+IF(AND(ISNUMBER(OFFSET('Sanitation Data'!$E$12,0,10*ROW('Sanitation Data'!E165))),'Data Summary'!CT171="Yes"),OFFSET('Sanitation Data'!$E$12,0,10*ROW('Sanitation Data'!E165)),NA())</f>
        <v>#N/A</v>
      </c>
      <c r="AF171" s="96" t="e">
        <f ca="true">+IF(AND(ISNUMBER(OFFSET('Sanitation Data'!$F$4,0,10*ROW('Sanitation Data'!F165))),'Data Summary'!CU171="Yes"),100-OFFSET('Sanitation Data'!$F$4,0,10*ROW('Sanitation Data'!F165)),NA())</f>
        <v>#N/A</v>
      </c>
      <c r="AG171" s="96" t="e">
        <f ca="true">+IF(AND(ISNUMBER(OFFSET('Sanitation Data'!$F$6,0,10*ROW('Sanitation Data'!F165))),'Data Summary'!CV171="Yes"),OFFSET('Sanitation Data'!$F$6,0,10*ROW('Sanitation Data'!F165)),NA())</f>
        <v>#N/A</v>
      </c>
      <c r="AH171" s="96" t="e">
        <f ca="true">+IF(AND(ISNUMBER(OFFSET('Sanitation Data'!$F$10,0,10*ROW('Sanitation Data'!F165))),'Data Summary'!CW171="Yes"),OFFSET('Sanitation Data'!$F$10,0,10*ROW('Sanitation Data'!F165)),NA())</f>
        <v>#N/A</v>
      </c>
      <c r="AI171" s="96" t="e">
        <f ca="true">+IF(AND(ISNUMBER(OFFSET('Sanitation Data'!$F$11,0,10*ROW('Sanitation Data'!F165))),'Data Summary'!CX171="Yes"),OFFSET('Sanitation Data'!$F$11,0,10*ROW('Sanitation Data'!F165)),NA())</f>
        <v>#N/A</v>
      </c>
      <c r="AJ171" s="96" t="e">
        <f ca="true">+IF(AND(ISNUMBER(OFFSET('Sanitation Data'!$F$12,0,10*ROW('Sanitation Data'!F165))),'Data Summary'!CY171="Yes"),OFFSET('Sanitation Data'!$F$12,0,10*ROW('Sanitation Data'!F165)),NA())</f>
        <v>#N/A</v>
      </c>
      <c r="AK171" s="96" t="e">
        <f ca="true">+IF(AND(ISNUMBER(OFFSET('Sanitation Data'!$G$4,0,10*ROW('Sanitation Data'!G165))),'Data Summary'!CZ171="Yes"),100-OFFSET('Sanitation Data'!$G$4,0,10*ROW('Sanitation Data'!G165)),NA())</f>
        <v>#N/A</v>
      </c>
      <c r="AL171" s="96" t="e">
        <f ca="true">+IF(AND(ISNUMBER(OFFSET('Sanitation Data'!$G$6,0,10*ROW('Sanitation Data'!G165))),'Data Summary'!DA171="Yes"),OFFSET('Sanitation Data'!$G$6,0,10*ROW('Sanitation Data'!G165)),NA())</f>
        <v>#N/A</v>
      </c>
      <c r="AM171" s="96" t="e">
        <f ca="true">+IF(AND(ISNUMBER(OFFSET('Sanitation Data'!$G$10,0,10*ROW('Sanitation Data'!G165))),'Data Summary'!DB171="Yes"),OFFSET('Sanitation Data'!$G$10,0,10*ROW('Sanitation Data'!G165)),NA())</f>
        <v>#N/A</v>
      </c>
      <c r="AN171" s="96" t="e">
        <f ca="true">+IF(AND(ISNUMBER(OFFSET('Sanitation Data'!$G$11,0,10*ROW('Sanitation Data'!G165))),'Data Summary'!DC171="Yes"),OFFSET('Sanitation Data'!$G$11,0,10*ROW('Sanitation Data'!G165)),NA())</f>
        <v>#N/A</v>
      </c>
      <c r="AO171" s="96" t="e">
        <f ca="true">+IF(AND(ISNUMBER(OFFSET('Sanitation Data'!$G$12,0,10*ROW('Sanitation Data'!G165))),'Data Summary'!DD171="Yes"),OFFSET('Sanitation Data'!$G$12,0,10*ROW('Sanitation Data'!G165)),NA())</f>
        <v>#N/A</v>
      </c>
      <c r="AP171" s="96" t="e">
        <f ca="true">+IF(AND(ISNUMBER(OFFSET('Sanitation Data'!$H$4,0,10*ROW('Sanitation Data'!H165))),'Data Summary'!DE171="Yes"),100-OFFSET('Sanitation Data'!$H$4,0,10*ROW('Sanitation Data'!H165)),NA())</f>
        <v>#N/A</v>
      </c>
      <c r="AQ171" s="96" t="e">
        <f ca="true">+IF(AND(ISNUMBER(OFFSET('Sanitation Data'!$H$6,0,10*ROW('Sanitation Data'!H165))),'Data Summary'!DF171="Yes"),OFFSET('Sanitation Data'!$H$6,0,10*ROW('Sanitation Data'!H165)),NA())</f>
        <v>#N/A</v>
      </c>
      <c r="AR171" s="96" t="e">
        <f ca="true">+IF(AND(ISNUMBER(OFFSET('Sanitation Data'!$H$10,0,10*ROW('Sanitation Data'!H165))),'Data Summary'!DG171="Yes"),OFFSET('Sanitation Data'!$H$10,0,10*ROW('Sanitation Data'!H165)),NA())</f>
        <v>#N/A</v>
      </c>
      <c r="AS171" s="96" t="e">
        <f ca="true">+IF(AND(ISNUMBER(OFFSET('Sanitation Data'!$H$11,0,10*ROW('Sanitation Data'!H165))),'Data Summary'!DH171="Yes"),OFFSET('Sanitation Data'!$H$11,0,10*ROW('Sanitation Data'!H165)),NA())</f>
        <v>#N/A</v>
      </c>
      <c r="AT171" s="96" t="e">
        <f ca="true">+IF(AND(ISNUMBER(OFFSET('Sanitation Data'!$H$12,0,10*ROW('Sanitation Data'!H165))),'Data Summary'!DI171="Yes"),OFFSET('Sanitation Data'!$H$12,0,10*ROW('Sanitation Data'!H165)),NA())</f>
        <v>#N/A</v>
      </c>
      <c r="AU171" s="96" t="e">
        <f ca="true">+IF(AND(ISNUMBER(OFFSET('Sanitation Data'!$I$4,0,10*ROW('Sanitation Data'!I165))),'Data Summary'!DJ171="Yes"),100-OFFSET('Sanitation Data'!$I$4,0,10*ROW('Sanitation Data'!I165)),NA())</f>
        <v>#N/A</v>
      </c>
      <c r="AV171" s="96" t="e">
        <f ca="true">+IF(AND(ISNUMBER(OFFSET('Sanitation Data'!$I$6,0,10*ROW('Sanitation Data'!I165))),'Data Summary'!DK171="Yes"),OFFSET('Sanitation Data'!$I$6,0,10*ROW('Sanitation Data'!I165)),NA())</f>
        <v>#N/A</v>
      </c>
      <c r="AW171" s="96" t="e">
        <f ca="true">+IF(AND(ISNUMBER(OFFSET('Sanitation Data'!$I$10,0,10*ROW('Sanitation Data'!I165))),'Data Summary'!DL171="Yes"),OFFSET('Sanitation Data'!$I$10,0,10*ROW('Sanitation Data'!I165)),NA())</f>
        <v>#N/A</v>
      </c>
      <c r="AX171" s="96" t="e">
        <f ca="true">+IF(AND(ISNUMBER(OFFSET('Sanitation Data'!$I$11,0,10*ROW('Sanitation Data'!I165))),'Data Summary'!DM171="Yes"),OFFSET('Sanitation Data'!$I$11,0,10*ROW('Sanitation Data'!I165)),NA())</f>
        <v>#N/A</v>
      </c>
      <c r="AY171" s="96" t="e">
        <f ca="true">+IF(AND(ISNUMBER(OFFSET('Sanitation Data'!$I$12,0,10*ROW('Sanitation Data'!I165))),'Data Summary'!DN171="Yes"),OFFSET('Sanitation Data'!$I$12,0,10*ROW('Sanitation Data'!I165)),NA())</f>
        <v>#N/A</v>
      </c>
      <c r="AZ171" s="97" t="e">
        <f ca="true">+IF(AND(ISNUMBER(OFFSET('Hygiene Data'!$D$5,0,10*ROW('Hygiene Data'!D165))),'Data Summary'!DO171="Yes"),OFFSET('Hygiene Data'!$D$5,0,10*ROW('Hygiene Data'!D165)),NA())</f>
        <v>#N/A</v>
      </c>
      <c r="BA171" s="97" t="e">
        <f ca="true">+IF(AND(ISNUMBER(OFFSET('Hygiene Data'!$D$7,0,10*ROW('Hygiene Data'!D165))),'Data Summary'!DP171="Yes"),OFFSET('Hygiene Data'!$D$7,0,10*ROW('Hygiene Data'!D165)),NA())</f>
        <v>#N/A</v>
      </c>
      <c r="BB171" s="97" t="e">
        <f ca="true">+IF(AND(ISNUMBER(OFFSET('Hygiene Data'!$D$9,0,10*ROW('Hygiene Data'!D165))),'Data Summary'!DQ171="Yes"),OFFSET('Hygiene Data'!$D$9,0,10*ROW('Hygiene Data'!D165)),NA())</f>
        <v>#N/A</v>
      </c>
      <c r="BC171" s="97" t="e">
        <f ca="true">+IF(AND(ISNUMBER(OFFSET('Hygiene Data'!$E$5,0,10*ROW('Hygiene Data'!E165))),'Data Summary'!DR171="Yes"),OFFSET('Hygiene Data'!$E$5,0,10*ROW('Hygiene Data'!E165)),NA())</f>
        <v>#N/A</v>
      </c>
      <c r="BD171" s="97" t="e">
        <f ca="true">+IF(AND(ISNUMBER(OFFSET('Hygiene Data'!$E$7,0,10*ROW('Hygiene Data'!E165))),'Data Summary'!DS171="Yes"),OFFSET('Hygiene Data'!$E$7,0,10*ROW('Hygiene Data'!E165)),NA())</f>
        <v>#N/A</v>
      </c>
      <c r="BE171" s="97" t="e">
        <f ca="true">+IF(AND(ISNUMBER(OFFSET('Hygiene Data'!$E$9,0,10*ROW('Hygiene Data'!E165))),'Data Summary'!DT171="Yes"),OFFSET('Hygiene Data'!$E$9,0,10*ROW('Hygiene Data'!E165)),NA())</f>
        <v>#N/A</v>
      </c>
      <c r="BF171" s="97" t="e">
        <f ca="true">+IF(AND(ISNUMBER(OFFSET('Hygiene Data'!$F$5,0,10*ROW('Hygiene Data'!F165))),'Data Summary'!DU171="Yes"),OFFSET('Hygiene Data'!$F$5,0,10*ROW('Hygiene Data'!F165)),NA())</f>
        <v>#N/A</v>
      </c>
      <c r="BG171" s="97" t="e">
        <f ca="true">+IF(AND(ISNUMBER(OFFSET('Hygiene Data'!$F$7,0,10*ROW('Hygiene Data'!F165))),'Data Summary'!DV171="Yes"),OFFSET('Hygiene Data'!$F$7,0,10*ROW('Hygiene Data'!F165)),NA())</f>
        <v>#N/A</v>
      </c>
      <c r="BH171" s="97" t="e">
        <f ca="true">+IF(AND(ISNUMBER(OFFSET('Hygiene Data'!$F$9,0,10*ROW('Hygiene Data'!F165))),'Data Summary'!DW171="Yes"),OFFSET('Hygiene Data'!$F$9,0,10*ROW('Hygiene Data'!F165)),NA())</f>
        <v>#N/A</v>
      </c>
      <c r="BI171" s="97" t="e">
        <f ca="true">+IF(AND(ISNUMBER(OFFSET('Hygiene Data'!$G$5,0,10*ROW('Hygiene Data'!G165))),'Data Summary'!DX171="Yes"),OFFSET('Hygiene Data'!$G$5,0,10*ROW('Hygiene Data'!G165)),NA())</f>
        <v>#N/A</v>
      </c>
      <c r="BJ171" s="97" t="e">
        <f ca="true">+IF(AND(ISNUMBER(OFFSET('Hygiene Data'!$G$7,0,10*ROW('Hygiene Data'!G165))),'Data Summary'!DY171="Yes"),OFFSET('Hygiene Data'!$G$7,0,10*ROW('Hygiene Data'!G165)),NA())</f>
        <v>#N/A</v>
      </c>
      <c r="BK171" s="97" t="e">
        <f ca="true">+IF(AND(ISNUMBER(OFFSET('Hygiene Data'!$G$9,0,10*ROW('Hygiene Data'!G165))),'Data Summary'!DZ171="Yes"),OFFSET('Hygiene Data'!$G$9,0,10*ROW('Hygiene Data'!G165)),NA())</f>
        <v>#N/A</v>
      </c>
      <c r="BL171" s="97" t="e">
        <f ca="true">+IF(AND(ISNUMBER(OFFSET('Hygiene Data'!$H$5,0,10*ROW('Hygiene Data'!H165))),'Data Summary'!EA171="Yes"),OFFSET('Hygiene Data'!$H$5,0,10*ROW('Hygiene Data'!H165)),NA())</f>
        <v>#N/A</v>
      </c>
      <c r="BM171" s="97" t="e">
        <f ca="true">+IF(AND(ISNUMBER(OFFSET('Hygiene Data'!$H$7,0,10*ROW('Hygiene Data'!H165))),'Data Summary'!EB171="Yes"),OFFSET('Hygiene Data'!$H$7,0,10*ROW('Hygiene Data'!H165)),NA())</f>
        <v>#N/A</v>
      </c>
      <c r="BN171" s="97" t="e">
        <f ca="true">+IF(AND(ISNUMBER(OFFSET('Hygiene Data'!$H$9,0,10*ROW('Hygiene Data'!H165))),'Data Summary'!EC171="Yes"),OFFSET('Hygiene Data'!$H$9,0,10*ROW('Hygiene Data'!H165)),NA())</f>
        <v>#N/A</v>
      </c>
      <c r="BO171" s="97" t="e">
        <f ca="true">+IF(AND(ISNUMBER(OFFSET('Hygiene Data'!$I$5,0,10*ROW('Hygiene Data'!I165))),'Data Summary'!ED171="Yes"),OFFSET('Hygiene Data'!$I$5,0,10*ROW('Hygiene Data'!I165)),NA())</f>
        <v>#N/A</v>
      </c>
      <c r="BP171" s="97" t="e">
        <f ca="true">+IF(AND(ISNUMBER(OFFSET('Hygiene Data'!$I$7,0,10*ROW('Hygiene Data'!I165))),'Data Summary'!EE171="Yes"),OFFSET('Hygiene Data'!$I$7,0,10*ROW('Hygiene Data'!I165)),NA())</f>
        <v>#N/A</v>
      </c>
      <c r="BQ171" s="97"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6" t="str">
        <f ca="true">+IF(ISTEXT('Data Summary'!B172),'Data Summary'!B172,"")</f>
        <v/>
      </c>
      <c r="C172" s="330" t="e">
        <f ca="true">+VALUE('Data Summary'!C172)</f>
        <v>#VALUE!</v>
      </c>
      <c r="D172" s="95" t="e">
        <f ca="true">+IF(AND(ISNUMBER(OFFSET('Water Data'!$D$4,0,10*ROW('Water Data'!D166))),'Data Summary'!BS172="Yes"),100-OFFSET('Water Data'!$D$4,0,10*ROW('Water Data'!D166)),NA())</f>
        <v>#N/A</v>
      </c>
      <c r="E172" s="95" t="e">
        <f ca="true">+IF(AND(ISNUMBER(OFFSET('Water Data'!$D$6,0,10*ROW('Water Data'!D166))),'Data Summary'!BT172="Yes"),OFFSET('Water Data'!$D$6,0,10*ROW('Water Data'!D166)),NA())</f>
        <v>#N/A</v>
      </c>
      <c r="F172" s="95" t="e">
        <f ca="true">+IF(AND(ISNUMBER(OFFSET('Water Data'!$D$9,0,10*ROW('Water Data'!D166))),'Data Summary'!BU172="Yes"),OFFSET('Water Data'!$D$9,0,10*ROW('Water Data'!D166)),NA())</f>
        <v>#N/A</v>
      </c>
      <c r="G172" s="95" t="e">
        <f ca="true">+IF(AND(ISNUMBER(OFFSET('Water Data'!$E$4,0,10*ROW('Water Data'!E166))),'Data Summary'!BV172="Yes"),100-OFFSET('Water Data'!$E$4,0,10*ROW('Water Data'!E166)),NA())</f>
        <v>#N/A</v>
      </c>
      <c r="H172" s="95" t="e">
        <f ca="true">+IF(AND(ISNUMBER(OFFSET('Water Data'!$E$6,0,10*ROW('Water Data'!E166))),'Data Summary'!BW172="Yes"),OFFSET('Water Data'!$E$6,0,10*ROW('Water Data'!E166)),NA())</f>
        <v>#N/A</v>
      </c>
      <c r="I172" s="95" t="e">
        <f ca="true">+IF(AND(ISNUMBER(OFFSET('Water Data'!$E$9,0,10*ROW('Water Data'!E166))),'Data Summary'!BX172="Yes"),OFFSET('Water Data'!$E$9,0,10*ROW('Water Data'!E166)),NA())</f>
        <v>#N/A</v>
      </c>
      <c r="J172" s="95" t="e">
        <f ca="true">+IF(AND(ISNUMBER(OFFSET('Water Data'!$F$4,0,10*ROW('Water Data'!F166))),'Data Summary'!BY172="Yes"),100-OFFSET('Water Data'!$F$4,0,10*ROW('Water Data'!F166)),NA())</f>
        <v>#N/A</v>
      </c>
      <c r="K172" s="95" t="e">
        <f ca="true">+IF(AND(ISNUMBER(OFFSET('Water Data'!$F$6,0,10*ROW('Water Data'!F166))),'Data Summary'!BZ172="Yes"),OFFSET('Water Data'!$F$6,0,10*ROW('Water Data'!F166)),NA())</f>
        <v>#N/A</v>
      </c>
      <c r="L172" s="95" t="e">
        <f ca="true">+IF(AND(ISNUMBER(OFFSET('Water Data'!$F$9,0,10*ROW('Water Data'!F166))),'Data Summary'!CA172="Yes"),OFFSET('Water Data'!$F$9,0,10*ROW('Water Data'!F166)),NA())</f>
        <v>#N/A</v>
      </c>
      <c r="M172" s="95" t="e">
        <f ca="true">+IF(AND(ISNUMBER(OFFSET('Water Data'!$G$4,0,10*ROW('Water Data'!G166))),'Data Summary'!CB172="Yes"),100-OFFSET('Water Data'!$G$4,0,10*ROW('Water Data'!G166)),NA())</f>
        <v>#N/A</v>
      </c>
      <c r="N172" s="95" t="e">
        <f ca="true">+IF(AND(ISNUMBER(OFFSET('Water Data'!$G$6,0,10*ROW('Water Data'!G166))),'Data Summary'!CC172="Yes"),OFFSET('Water Data'!$G$6,0,10*ROW('Water Data'!G166)),NA())</f>
        <v>#N/A</v>
      </c>
      <c r="O172" s="95" t="e">
        <f ca="true">+IF(AND(ISNUMBER(OFFSET('Water Data'!$G$9,0,10*ROW('Water Data'!G166))),'Data Summary'!CD172="Yes"),OFFSET('Water Data'!$G$9,0,10*ROW('Water Data'!G166)),NA())</f>
        <v>#N/A</v>
      </c>
      <c r="P172" s="95" t="e">
        <f ca="true">+IF(AND(ISNUMBER(OFFSET('Water Data'!$H$4,0,10*ROW('Water Data'!H166))),'Data Summary'!CE172="Yes"),100-OFFSET('Water Data'!$H$4,0,10*ROW('Water Data'!H166)),NA())</f>
        <v>#N/A</v>
      </c>
      <c r="Q172" s="95" t="e">
        <f ca="true">+IF(AND(ISNUMBER(OFFSET('Water Data'!$H$6,0,10*ROW('Water Data'!H166))),'Data Summary'!CF172="Yes"),OFFSET('Water Data'!$H$6,0,10*ROW('Water Data'!H166)),NA())</f>
        <v>#N/A</v>
      </c>
      <c r="R172" s="95" t="e">
        <f ca="true">+IF(AND(ISNUMBER(OFFSET('Water Data'!$H$9,0,10*ROW('Water Data'!H166))),'Data Summary'!CG172="Yes"),OFFSET('Water Data'!$H$9,0,10*ROW('Water Data'!H166)),NA())</f>
        <v>#N/A</v>
      </c>
      <c r="S172" s="95" t="e">
        <f ca="true">+IF(AND(ISNUMBER(OFFSET('Water Data'!$I$4,0,10*ROW('Water Data'!I166))),'Data Summary'!CH172="Yes"),100-OFFSET('Water Data'!$I$4,0,10*ROW('Water Data'!I166)),NA())</f>
        <v>#N/A</v>
      </c>
      <c r="T172" s="95" t="e">
        <f ca="true">+IF(AND(ISNUMBER(OFFSET('Water Data'!$I$6,0,10*ROW('Water Data'!I166))),'Data Summary'!CI172="Yes"),OFFSET('Water Data'!$I$6,0,10*ROW('Water Data'!I166)),NA())</f>
        <v>#N/A</v>
      </c>
      <c r="U172" s="95" t="e">
        <f ca="true">+IF(AND(ISNUMBER(OFFSET('Water Data'!$I$9,0,10*ROW('Water Data'!I166))),'Data Summary'!CJ172="Yes"),OFFSET('Water Data'!$I$9,0,10*ROW('Water Data'!I166)),NA())</f>
        <v>#N/A</v>
      </c>
      <c r="V172" s="96" t="e">
        <f ca="true">+IF(AND(ISNUMBER(OFFSET('Sanitation Data'!$D$4,0,10*ROW('Sanitation Data'!D166))),'Data Summary'!CK172="Yes"),100-OFFSET('Sanitation Data'!$D$4,0,10*ROW('Sanitation Data'!D166)),NA())</f>
        <v>#N/A</v>
      </c>
      <c r="W172" s="96" t="e">
        <f ca="true">+IF(AND(ISNUMBER(OFFSET('Sanitation Data'!$D$6,0,10*ROW('Sanitation Data'!D166))),'Data Summary'!CL172="Yes"),OFFSET('Sanitation Data'!$D$6,0,10*ROW('Sanitation Data'!D166)),NA())</f>
        <v>#N/A</v>
      </c>
      <c r="X172" s="96" t="e">
        <f ca="true">+IF(AND(ISNUMBER(OFFSET('Sanitation Data'!$D$10,0,10*ROW('Sanitation Data'!D166))),'Data Summary'!CM172="Yes"),OFFSET('Sanitation Data'!$D$10,0,10*ROW('Sanitation Data'!D166)),NA())</f>
        <v>#N/A</v>
      </c>
      <c r="Y172" s="96" t="e">
        <f ca="true">+IF(AND(ISNUMBER(OFFSET('Sanitation Data'!$D$11,0,10*ROW('Sanitation Data'!D166))),'Data Summary'!CN172="Yes"),OFFSET('Sanitation Data'!$D$11,0,10*ROW('Sanitation Data'!D166)),NA())</f>
        <v>#N/A</v>
      </c>
      <c r="Z172" s="96" t="e">
        <f ca="true">+IF(AND(ISNUMBER(OFFSET('Sanitation Data'!$D$12,0,10*ROW('Sanitation Data'!D166))),'Data Summary'!CO172="Yes"),OFFSET('Sanitation Data'!$D$12,0,10*ROW('Sanitation Data'!D166)),NA())</f>
        <v>#N/A</v>
      </c>
      <c r="AA172" s="96" t="e">
        <f ca="true">+IF(AND(ISNUMBER(OFFSET('Sanitation Data'!$E$4,0,10*ROW('Sanitation Data'!E166))),'Data Summary'!CP172="Yes"),100-OFFSET('Sanitation Data'!$E$4,0,10*ROW('Sanitation Data'!E166)),NA())</f>
        <v>#N/A</v>
      </c>
      <c r="AB172" s="96" t="e">
        <f ca="true">+IF(AND(ISNUMBER(OFFSET('Sanitation Data'!$E$6,0,10*ROW('Sanitation Data'!E166))),'Data Summary'!CQ172="Yes"),OFFSET('Sanitation Data'!$E$6,0,10*ROW('Sanitation Data'!E166)),NA())</f>
        <v>#N/A</v>
      </c>
      <c r="AC172" s="96" t="e">
        <f ca="true">+IF(AND(ISNUMBER(OFFSET('Sanitation Data'!$E$10,0,10*ROW('Sanitation Data'!E166))),'Data Summary'!CR172="Yes"),OFFSET('Sanitation Data'!$E$10,0,10*ROW('Sanitation Data'!E166)),NA())</f>
        <v>#N/A</v>
      </c>
      <c r="AD172" s="96" t="e">
        <f ca="true">+IF(AND(ISNUMBER(OFFSET('Sanitation Data'!$E$11,0,10*ROW('Sanitation Data'!E166))),'Data Summary'!CS172="Yes"),OFFSET('Sanitation Data'!$E$11,0,10*ROW('Sanitation Data'!E166)),NA())</f>
        <v>#N/A</v>
      </c>
      <c r="AE172" s="96" t="e">
        <f ca="true">+IF(AND(ISNUMBER(OFFSET('Sanitation Data'!$E$12,0,10*ROW('Sanitation Data'!E166))),'Data Summary'!CT172="Yes"),OFFSET('Sanitation Data'!$E$12,0,10*ROW('Sanitation Data'!E166)),NA())</f>
        <v>#N/A</v>
      </c>
      <c r="AF172" s="96" t="e">
        <f ca="true">+IF(AND(ISNUMBER(OFFSET('Sanitation Data'!$F$4,0,10*ROW('Sanitation Data'!F166))),'Data Summary'!CU172="Yes"),100-OFFSET('Sanitation Data'!$F$4,0,10*ROW('Sanitation Data'!F166)),NA())</f>
        <v>#N/A</v>
      </c>
      <c r="AG172" s="96" t="e">
        <f ca="true">+IF(AND(ISNUMBER(OFFSET('Sanitation Data'!$F$6,0,10*ROW('Sanitation Data'!F166))),'Data Summary'!CV172="Yes"),OFFSET('Sanitation Data'!$F$6,0,10*ROW('Sanitation Data'!F166)),NA())</f>
        <v>#N/A</v>
      </c>
      <c r="AH172" s="96" t="e">
        <f ca="true">+IF(AND(ISNUMBER(OFFSET('Sanitation Data'!$F$10,0,10*ROW('Sanitation Data'!F166))),'Data Summary'!CW172="Yes"),OFFSET('Sanitation Data'!$F$10,0,10*ROW('Sanitation Data'!F166)),NA())</f>
        <v>#N/A</v>
      </c>
      <c r="AI172" s="96" t="e">
        <f ca="true">+IF(AND(ISNUMBER(OFFSET('Sanitation Data'!$F$11,0,10*ROW('Sanitation Data'!F166))),'Data Summary'!CX172="Yes"),OFFSET('Sanitation Data'!$F$11,0,10*ROW('Sanitation Data'!F166)),NA())</f>
        <v>#N/A</v>
      </c>
      <c r="AJ172" s="96" t="e">
        <f ca="true">+IF(AND(ISNUMBER(OFFSET('Sanitation Data'!$F$12,0,10*ROW('Sanitation Data'!F166))),'Data Summary'!CY172="Yes"),OFFSET('Sanitation Data'!$F$12,0,10*ROW('Sanitation Data'!F166)),NA())</f>
        <v>#N/A</v>
      </c>
      <c r="AK172" s="96" t="e">
        <f ca="true">+IF(AND(ISNUMBER(OFFSET('Sanitation Data'!$G$4,0,10*ROW('Sanitation Data'!G166))),'Data Summary'!CZ172="Yes"),100-OFFSET('Sanitation Data'!$G$4,0,10*ROW('Sanitation Data'!G166)),NA())</f>
        <v>#N/A</v>
      </c>
      <c r="AL172" s="96" t="e">
        <f ca="true">+IF(AND(ISNUMBER(OFFSET('Sanitation Data'!$G$6,0,10*ROW('Sanitation Data'!G166))),'Data Summary'!DA172="Yes"),OFFSET('Sanitation Data'!$G$6,0,10*ROW('Sanitation Data'!G166)),NA())</f>
        <v>#N/A</v>
      </c>
      <c r="AM172" s="96" t="e">
        <f ca="true">+IF(AND(ISNUMBER(OFFSET('Sanitation Data'!$G$10,0,10*ROW('Sanitation Data'!G166))),'Data Summary'!DB172="Yes"),OFFSET('Sanitation Data'!$G$10,0,10*ROW('Sanitation Data'!G166)),NA())</f>
        <v>#N/A</v>
      </c>
      <c r="AN172" s="96" t="e">
        <f ca="true">+IF(AND(ISNUMBER(OFFSET('Sanitation Data'!$G$11,0,10*ROW('Sanitation Data'!G166))),'Data Summary'!DC172="Yes"),OFFSET('Sanitation Data'!$G$11,0,10*ROW('Sanitation Data'!G166)),NA())</f>
        <v>#N/A</v>
      </c>
      <c r="AO172" s="96" t="e">
        <f ca="true">+IF(AND(ISNUMBER(OFFSET('Sanitation Data'!$G$12,0,10*ROW('Sanitation Data'!G166))),'Data Summary'!DD172="Yes"),OFFSET('Sanitation Data'!$G$12,0,10*ROW('Sanitation Data'!G166)),NA())</f>
        <v>#N/A</v>
      </c>
      <c r="AP172" s="96" t="e">
        <f ca="true">+IF(AND(ISNUMBER(OFFSET('Sanitation Data'!$H$4,0,10*ROW('Sanitation Data'!H166))),'Data Summary'!DE172="Yes"),100-OFFSET('Sanitation Data'!$H$4,0,10*ROW('Sanitation Data'!H166)),NA())</f>
        <v>#N/A</v>
      </c>
      <c r="AQ172" s="96" t="e">
        <f ca="true">+IF(AND(ISNUMBER(OFFSET('Sanitation Data'!$H$6,0,10*ROW('Sanitation Data'!H166))),'Data Summary'!DF172="Yes"),OFFSET('Sanitation Data'!$H$6,0,10*ROW('Sanitation Data'!H166)),NA())</f>
        <v>#N/A</v>
      </c>
      <c r="AR172" s="96" t="e">
        <f ca="true">+IF(AND(ISNUMBER(OFFSET('Sanitation Data'!$H$10,0,10*ROW('Sanitation Data'!H166))),'Data Summary'!DG172="Yes"),OFFSET('Sanitation Data'!$H$10,0,10*ROW('Sanitation Data'!H166)),NA())</f>
        <v>#N/A</v>
      </c>
      <c r="AS172" s="96" t="e">
        <f ca="true">+IF(AND(ISNUMBER(OFFSET('Sanitation Data'!$H$11,0,10*ROW('Sanitation Data'!H166))),'Data Summary'!DH172="Yes"),OFFSET('Sanitation Data'!$H$11,0,10*ROW('Sanitation Data'!H166)),NA())</f>
        <v>#N/A</v>
      </c>
      <c r="AT172" s="96" t="e">
        <f ca="true">+IF(AND(ISNUMBER(OFFSET('Sanitation Data'!$H$12,0,10*ROW('Sanitation Data'!H166))),'Data Summary'!DI172="Yes"),OFFSET('Sanitation Data'!$H$12,0,10*ROW('Sanitation Data'!H166)),NA())</f>
        <v>#N/A</v>
      </c>
      <c r="AU172" s="96" t="e">
        <f ca="true">+IF(AND(ISNUMBER(OFFSET('Sanitation Data'!$I$4,0,10*ROW('Sanitation Data'!I166))),'Data Summary'!DJ172="Yes"),100-OFFSET('Sanitation Data'!$I$4,0,10*ROW('Sanitation Data'!I166)),NA())</f>
        <v>#N/A</v>
      </c>
      <c r="AV172" s="96" t="e">
        <f ca="true">+IF(AND(ISNUMBER(OFFSET('Sanitation Data'!$I$6,0,10*ROW('Sanitation Data'!I166))),'Data Summary'!DK172="Yes"),OFFSET('Sanitation Data'!$I$6,0,10*ROW('Sanitation Data'!I166)),NA())</f>
        <v>#N/A</v>
      </c>
      <c r="AW172" s="96" t="e">
        <f ca="true">+IF(AND(ISNUMBER(OFFSET('Sanitation Data'!$I$10,0,10*ROW('Sanitation Data'!I166))),'Data Summary'!DL172="Yes"),OFFSET('Sanitation Data'!$I$10,0,10*ROW('Sanitation Data'!I166)),NA())</f>
        <v>#N/A</v>
      </c>
      <c r="AX172" s="96" t="e">
        <f ca="true">+IF(AND(ISNUMBER(OFFSET('Sanitation Data'!$I$11,0,10*ROW('Sanitation Data'!I166))),'Data Summary'!DM172="Yes"),OFFSET('Sanitation Data'!$I$11,0,10*ROW('Sanitation Data'!I166)),NA())</f>
        <v>#N/A</v>
      </c>
      <c r="AY172" s="96" t="e">
        <f ca="true">+IF(AND(ISNUMBER(OFFSET('Sanitation Data'!$I$12,0,10*ROW('Sanitation Data'!I166))),'Data Summary'!DN172="Yes"),OFFSET('Sanitation Data'!$I$12,0,10*ROW('Sanitation Data'!I166)),NA())</f>
        <v>#N/A</v>
      </c>
      <c r="AZ172" s="97" t="e">
        <f ca="true">+IF(AND(ISNUMBER(OFFSET('Hygiene Data'!$D$5,0,10*ROW('Hygiene Data'!D166))),'Data Summary'!DO172="Yes"),OFFSET('Hygiene Data'!$D$5,0,10*ROW('Hygiene Data'!D166)),NA())</f>
        <v>#N/A</v>
      </c>
      <c r="BA172" s="97" t="e">
        <f ca="true">+IF(AND(ISNUMBER(OFFSET('Hygiene Data'!$D$7,0,10*ROW('Hygiene Data'!D166))),'Data Summary'!DP172="Yes"),OFFSET('Hygiene Data'!$D$7,0,10*ROW('Hygiene Data'!D166)),NA())</f>
        <v>#N/A</v>
      </c>
      <c r="BB172" s="97" t="e">
        <f ca="true">+IF(AND(ISNUMBER(OFFSET('Hygiene Data'!$D$9,0,10*ROW('Hygiene Data'!D166))),'Data Summary'!DQ172="Yes"),OFFSET('Hygiene Data'!$D$9,0,10*ROW('Hygiene Data'!D166)),NA())</f>
        <v>#N/A</v>
      </c>
      <c r="BC172" s="97" t="e">
        <f ca="true">+IF(AND(ISNUMBER(OFFSET('Hygiene Data'!$E$5,0,10*ROW('Hygiene Data'!E166))),'Data Summary'!DR172="Yes"),OFFSET('Hygiene Data'!$E$5,0,10*ROW('Hygiene Data'!E166)),NA())</f>
        <v>#N/A</v>
      </c>
      <c r="BD172" s="97" t="e">
        <f ca="true">+IF(AND(ISNUMBER(OFFSET('Hygiene Data'!$E$7,0,10*ROW('Hygiene Data'!E166))),'Data Summary'!DS172="Yes"),OFFSET('Hygiene Data'!$E$7,0,10*ROW('Hygiene Data'!E166)),NA())</f>
        <v>#N/A</v>
      </c>
      <c r="BE172" s="97" t="e">
        <f ca="true">+IF(AND(ISNUMBER(OFFSET('Hygiene Data'!$E$9,0,10*ROW('Hygiene Data'!E166))),'Data Summary'!DT172="Yes"),OFFSET('Hygiene Data'!$E$9,0,10*ROW('Hygiene Data'!E166)),NA())</f>
        <v>#N/A</v>
      </c>
      <c r="BF172" s="97" t="e">
        <f ca="true">+IF(AND(ISNUMBER(OFFSET('Hygiene Data'!$F$5,0,10*ROW('Hygiene Data'!F166))),'Data Summary'!DU172="Yes"),OFFSET('Hygiene Data'!$F$5,0,10*ROW('Hygiene Data'!F166)),NA())</f>
        <v>#N/A</v>
      </c>
      <c r="BG172" s="97" t="e">
        <f ca="true">+IF(AND(ISNUMBER(OFFSET('Hygiene Data'!$F$7,0,10*ROW('Hygiene Data'!F166))),'Data Summary'!DV172="Yes"),OFFSET('Hygiene Data'!$F$7,0,10*ROW('Hygiene Data'!F166)),NA())</f>
        <v>#N/A</v>
      </c>
      <c r="BH172" s="97" t="e">
        <f ca="true">+IF(AND(ISNUMBER(OFFSET('Hygiene Data'!$F$9,0,10*ROW('Hygiene Data'!F166))),'Data Summary'!DW172="Yes"),OFFSET('Hygiene Data'!$F$9,0,10*ROW('Hygiene Data'!F166)),NA())</f>
        <v>#N/A</v>
      </c>
      <c r="BI172" s="97" t="e">
        <f ca="true">+IF(AND(ISNUMBER(OFFSET('Hygiene Data'!$G$5,0,10*ROW('Hygiene Data'!G166))),'Data Summary'!DX172="Yes"),OFFSET('Hygiene Data'!$G$5,0,10*ROW('Hygiene Data'!G166)),NA())</f>
        <v>#N/A</v>
      </c>
      <c r="BJ172" s="97" t="e">
        <f ca="true">+IF(AND(ISNUMBER(OFFSET('Hygiene Data'!$G$7,0,10*ROW('Hygiene Data'!G166))),'Data Summary'!DY172="Yes"),OFFSET('Hygiene Data'!$G$7,0,10*ROW('Hygiene Data'!G166)),NA())</f>
        <v>#N/A</v>
      </c>
      <c r="BK172" s="97" t="e">
        <f ca="true">+IF(AND(ISNUMBER(OFFSET('Hygiene Data'!$G$9,0,10*ROW('Hygiene Data'!G166))),'Data Summary'!DZ172="Yes"),OFFSET('Hygiene Data'!$G$9,0,10*ROW('Hygiene Data'!G166)),NA())</f>
        <v>#N/A</v>
      </c>
      <c r="BL172" s="97" t="e">
        <f ca="true">+IF(AND(ISNUMBER(OFFSET('Hygiene Data'!$H$5,0,10*ROW('Hygiene Data'!H166))),'Data Summary'!EA172="Yes"),OFFSET('Hygiene Data'!$H$5,0,10*ROW('Hygiene Data'!H166)),NA())</f>
        <v>#N/A</v>
      </c>
      <c r="BM172" s="97" t="e">
        <f ca="true">+IF(AND(ISNUMBER(OFFSET('Hygiene Data'!$H$7,0,10*ROW('Hygiene Data'!H166))),'Data Summary'!EB172="Yes"),OFFSET('Hygiene Data'!$H$7,0,10*ROW('Hygiene Data'!H166)),NA())</f>
        <v>#N/A</v>
      </c>
      <c r="BN172" s="97" t="e">
        <f ca="true">+IF(AND(ISNUMBER(OFFSET('Hygiene Data'!$H$9,0,10*ROW('Hygiene Data'!H166))),'Data Summary'!EC172="Yes"),OFFSET('Hygiene Data'!$H$9,0,10*ROW('Hygiene Data'!H166)),NA())</f>
        <v>#N/A</v>
      </c>
      <c r="BO172" s="97" t="e">
        <f ca="true">+IF(AND(ISNUMBER(OFFSET('Hygiene Data'!$I$5,0,10*ROW('Hygiene Data'!I166))),'Data Summary'!ED172="Yes"),OFFSET('Hygiene Data'!$I$5,0,10*ROW('Hygiene Data'!I166)),NA())</f>
        <v>#N/A</v>
      </c>
      <c r="BP172" s="97" t="e">
        <f ca="true">+IF(AND(ISNUMBER(OFFSET('Hygiene Data'!$I$7,0,10*ROW('Hygiene Data'!I166))),'Data Summary'!EE172="Yes"),OFFSET('Hygiene Data'!$I$7,0,10*ROW('Hygiene Data'!I166)),NA())</f>
        <v>#N/A</v>
      </c>
      <c r="BQ172" s="97"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6" t="str">
        <f ca="true">+IF(ISTEXT('Data Summary'!B173),'Data Summary'!B173,"")</f>
        <v/>
      </c>
      <c r="C173" s="330" t="e">
        <f ca="true">+VALUE('Data Summary'!C173)</f>
        <v>#VALUE!</v>
      </c>
      <c r="D173" s="95" t="e">
        <f ca="true">+IF(AND(ISNUMBER(OFFSET('Water Data'!$D$4,0,10*ROW('Water Data'!D167))),'Data Summary'!BS173="Yes"),100-OFFSET('Water Data'!$D$4,0,10*ROW('Water Data'!D167)),NA())</f>
        <v>#N/A</v>
      </c>
      <c r="E173" s="95" t="e">
        <f ca="true">+IF(AND(ISNUMBER(OFFSET('Water Data'!$D$6,0,10*ROW('Water Data'!D167))),'Data Summary'!BT173="Yes"),OFFSET('Water Data'!$D$6,0,10*ROW('Water Data'!D167)),NA())</f>
        <v>#N/A</v>
      </c>
      <c r="F173" s="95" t="e">
        <f ca="true">+IF(AND(ISNUMBER(OFFSET('Water Data'!$D$9,0,10*ROW('Water Data'!D167))),'Data Summary'!BU173="Yes"),OFFSET('Water Data'!$D$9,0,10*ROW('Water Data'!D167)),NA())</f>
        <v>#N/A</v>
      </c>
      <c r="G173" s="95" t="e">
        <f ca="true">+IF(AND(ISNUMBER(OFFSET('Water Data'!$E$4,0,10*ROW('Water Data'!E167))),'Data Summary'!BV173="Yes"),100-OFFSET('Water Data'!$E$4,0,10*ROW('Water Data'!E167)),NA())</f>
        <v>#N/A</v>
      </c>
      <c r="H173" s="95" t="e">
        <f ca="true">+IF(AND(ISNUMBER(OFFSET('Water Data'!$E$6,0,10*ROW('Water Data'!E167))),'Data Summary'!BW173="Yes"),OFFSET('Water Data'!$E$6,0,10*ROW('Water Data'!E167)),NA())</f>
        <v>#N/A</v>
      </c>
      <c r="I173" s="95" t="e">
        <f ca="true">+IF(AND(ISNUMBER(OFFSET('Water Data'!$E$9,0,10*ROW('Water Data'!E167))),'Data Summary'!BX173="Yes"),OFFSET('Water Data'!$E$9,0,10*ROW('Water Data'!E167)),NA())</f>
        <v>#N/A</v>
      </c>
      <c r="J173" s="95" t="e">
        <f ca="true">+IF(AND(ISNUMBER(OFFSET('Water Data'!$F$4,0,10*ROW('Water Data'!F167))),'Data Summary'!BY173="Yes"),100-OFFSET('Water Data'!$F$4,0,10*ROW('Water Data'!F167)),NA())</f>
        <v>#N/A</v>
      </c>
      <c r="K173" s="95" t="e">
        <f ca="true">+IF(AND(ISNUMBER(OFFSET('Water Data'!$F$6,0,10*ROW('Water Data'!F167))),'Data Summary'!BZ173="Yes"),OFFSET('Water Data'!$F$6,0,10*ROW('Water Data'!F167)),NA())</f>
        <v>#N/A</v>
      </c>
      <c r="L173" s="95" t="e">
        <f ca="true">+IF(AND(ISNUMBER(OFFSET('Water Data'!$F$9,0,10*ROW('Water Data'!F167))),'Data Summary'!CA173="Yes"),OFFSET('Water Data'!$F$9,0,10*ROW('Water Data'!F167)),NA())</f>
        <v>#N/A</v>
      </c>
      <c r="M173" s="95" t="e">
        <f ca="true">+IF(AND(ISNUMBER(OFFSET('Water Data'!$G$4,0,10*ROW('Water Data'!G167))),'Data Summary'!CB173="Yes"),100-OFFSET('Water Data'!$G$4,0,10*ROW('Water Data'!G167)),NA())</f>
        <v>#N/A</v>
      </c>
      <c r="N173" s="95" t="e">
        <f ca="true">+IF(AND(ISNUMBER(OFFSET('Water Data'!$G$6,0,10*ROW('Water Data'!G167))),'Data Summary'!CC173="Yes"),OFFSET('Water Data'!$G$6,0,10*ROW('Water Data'!G167)),NA())</f>
        <v>#N/A</v>
      </c>
      <c r="O173" s="95" t="e">
        <f ca="true">+IF(AND(ISNUMBER(OFFSET('Water Data'!$G$9,0,10*ROW('Water Data'!G167))),'Data Summary'!CD173="Yes"),OFFSET('Water Data'!$G$9,0,10*ROW('Water Data'!G167)),NA())</f>
        <v>#N/A</v>
      </c>
      <c r="P173" s="95" t="e">
        <f ca="true">+IF(AND(ISNUMBER(OFFSET('Water Data'!$H$4,0,10*ROW('Water Data'!H167))),'Data Summary'!CE173="Yes"),100-OFFSET('Water Data'!$H$4,0,10*ROW('Water Data'!H167)),NA())</f>
        <v>#N/A</v>
      </c>
      <c r="Q173" s="95" t="e">
        <f ca="true">+IF(AND(ISNUMBER(OFFSET('Water Data'!$H$6,0,10*ROW('Water Data'!H167))),'Data Summary'!CF173="Yes"),OFFSET('Water Data'!$H$6,0,10*ROW('Water Data'!H167)),NA())</f>
        <v>#N/A</v>
      </c>
      <c r="R173" s="95" t="e">
        <f ca="true">+IF(AND(ISNUMBER(OFFSET('Water Data'!$H$9,0,10*ROW('Water Data'!H167))),'Data Summary'!CG173="Yes"),OFFSET('Water Data'!$H$9,0,10*ROW('Water Data'!H167)),NA())</f>
        <v>#N/A</v>
      </c>
      <c r="S173" s="95" t="e">
        <f ca="true">+IF(AND(ISNUMBER(OFFSET('Water Data'!$I$4,0,10*ROW('Water Data'!I167))),'Data Summary'!CH173="Yes"),100-OFFSET('Water Data'!$I$4,0,10*ROW('Water Data'!I167)),NA())</f>
        <v>#N/A</v>
      </c>
      <c r="T173" s="95" t="e">
        <f ca="true">+IF(AND(ISNUMBER(OFFSET('Water Data'!$I$6,0,10*ROW('Water Data'!I167))),'Data Summary'!CI173="Yes"),OFFSET('Water Data'!$I$6,0,10*ROW('Water Data'!I167)),NA())</f>
        <v>#N/A</v>
      </c>
      <c r="U173" s="95" t="e">
        <f ca="true">+IF(AND(ISNUMBER(OFFSET('Water Data'!$I$9,0,10*ROW('Water Data'!I167))),'Data Summary'!CJ173="Yes"),OFFSET('Water Data'!$I$9,0,10*ROW('Water Data'!I167)),NA())</f>
        <v>#N/A</v>
      </c>
      <c r="V173" s="96" t="e">
        <f ca="true">+IF(AND(ISNUMBER(OFFSET('Sanitation Data'!$D$4,0,10*ROW('Sanitation Data'!D167))),'Data Summary'!CK173="Yes"),100-OFFSET('Sanitation Data'!$D$4,0,10*ROW('Sanitation Data'!D167)),NA())</f>
        <v>#N/A</v>
      </c>
      <c r="W173" s="96" t="e">
        <f ca="true">+IF(AND(ISNUMBER(OFFSET('Sanitation Data'!$D$6,0,10*ROW('Sanitation Data'!D167))),'Data Summary'!CL173="Yes"),OFFSET('Sanitation Data'!$D$6,0,10*ROW('Sanitation Data'!D167)),NA())</f>
        <v>#N/A</v>
      </c>
      <c r="X173" s="96" t="e">
        <f ca="true">+IF(AND(ISNUMBER(OFFSET('Sanitation Data'!$D$10,0,10*ROW('Sanitation Data'!D167))),'Data Summary'!CM173="Yes"),OFFSET('Sanitation Data'!$D$10,0,10*ROW('Sanitation Data'!D167)),NA())</f>
        <v>#N/A</v>
      </c>
      <c r="Y173" s="96" t="e">
        <f ca="true">+IF(AND(ISNUMBER(OFFSET('Sanitation Data'!$D$11,0,10*ROW('Sanitation Data'!D167))),'Data Summary'!CN173="Yes"),OFFSET('Sanitation Data'!$D$11,0,10*ROW('Sanitation Data'!D167)),NA())</f>
        <v>#N/A</v>
      </c>
      <c r="Z173" s="96" t="e">
        <f ca="true">+IF(AND(ISNUMBER(OFFSET('Sanitation Data'!$D$12,0,10*ROW('Sanitation Data'!D167))),'Data Summary'!CO173="Yes"),OFFSET('Sanitation Data'!$D$12,0,10*ROW('Sanitation Data'!D167)),NA())</f>
        <v>#N/A</v>
      </c>
      <c r="AA173" s="96" t="e">
        <f ca="true">+IF(AND(ISNUMBER(OFFSET('Sanitation Data'!$E$4,0,10*ROW('Sanitation Data'!E167))),'Data Summary'!CP173="Yes"),100-OFFSET('Sanitation Data'!$E$4,0,10*ROW('Sanitation Data'!E167)),NA())</f>
        <v>#N/A</v>
      </c>
      <c r="AB173" s="96" t="e">
        <f ca="true">+IF(AND(ISNUMBER(OFFSET('Sanitation Data'!$E$6,0,10*ROW('Sanitation Data'!E167))),'Data Summary'!CQ173="Yes"),OFFSET('Sanitation Data'!$E$6,0,10*ROW('Sanitation Data'!E167)),NA())</f>
        <v>#N/A</v>
      </c>
      <c r="AC173" s="96" t="e">
        <f ca="true">+IF(AND(ISNUMBER(OFFSET('Sanitation Data'!$E$10,0,10*ROW('Sanitation Data'!E167))),'Data Summary'!CR173="Yes"),OFFSET('Sanitation Data'!$E$10,0,10*ROW('Sanitation Data'!E167)),NA())</f>
        <v>#N/A</v>
      </c>
      <c r="AD173" s="96" t="e">
        <f ca="true">+IF(AND(ISNUMBER(OFFSET('Sanitation Data'!$E$11,0,10*ROW('Sanitation Data'!E167))),'Data Summary'!CS173="Yes"),OFFSET('Sanitation Data'!$E$11,0,10*ROW('Sanitation Data'!E167)),NA())</f>
        <v>#N/A</v>
      </c>
      <c r="AE173" s="96" t="e">
        <f ca="true">+IF(AND(ISNUMBER(OFFSET('Sanitation Data'!$E$12,0,10*ROW('Sanitation Data'!E167))),'Data Summary'!CT173="Yes"),OFFSET('Sanitation Data'!$E$12,0,10*ROW('Sanitation Data'!E167)),NA())</f>
        <v>#N/A</v>
      </c>
      <c r="AF173" s="96" t="e">
        <f ca="true">+IF(AND(ISNUMBER(OFFSET('Sanitation Data'!$F$4,0,10*ROW('Sanitation Data'!F167))),'Data Summary'!CU173="Yes"),100-OFFSET('Sanitation Data'!$F$4,0,10*ROW('Sanitation Data'!F167)),NA())</f>
        <v>#N/A</v>
      </c>
      <c r="AG173" s="96" t="e">
        <f ca="true">+IF(AND(ISNUMBER(OFFSET('Sanitation Data'!$F$6,0,10*ROW('Sanitation Data'!F167))),'Data Summary'!CV173="Yes"),OFFSET('Sanitation Data'!$F$6,0,10*ROW('Sanitation Data'!F167)),NA())</f>
        <v>#N/A</v>
      </c>
      <c r="AH173" s="96" t="e">
        <f ca="true">+IF(AND(ISNUMBER(OFFSET('Sanitation Data'!$F$10,0,10*ROW('Sanitation Data'!F167))),'Data Summary'!CW173="Yes"),OFFSET('Sanitation Data'!$F$10,0,10*ROW('Sanitation Data'!F167)),NA())</f>
        <v>#N/A</v>
      </c>
      <c r="AI173" s="96" t="e">
        <f ca="true">+IF(AND(ISNUMBER(OFFSET('Sanitation Data'!$F$11,0,10*ROW('Sanitation Data'!F167))),'Data Summary'!CX173="Yes"),OFFSET('Sanitation Data'!$F$11,0,10*ROW('Sanitation Data'!F167)),NA())</f>
        <v>#N/A</v>
      </c>
      <c r="AJ173" s="96" t="e">
        <f ca="true">+IF(AND(ISNUMBER(OFFSET('Sanitation Data'!$F$12,0,10*ROW('Sanitation Data'!F167))),'Data Summary'!CY173="Yes"),OFFSET('Sanitation Data'!$F$12,0,10*ROW('Sanitation Data'!F167)),NA())</f>
        <v>#N/A</v>
      </c>
      <c r="AK173" s="96" t="e">
        <f ca="true">+IF(AND(ISNUMBER(OFFSET('Sanitation Data'!$G$4,0,10*ROW('Sanitation Data'!G167))),'Data Summary'!CZ173="Yes"),100-OFFSET('Sanitation Data'!$G$4,0,10*ROW('Sanitation Data'!G167)),NA())</f>
        <v>#N/A</v>
      </c>
      <c r="AL173" s="96" t="e">
        <f ca="true">+IF(AND(ISNUMBER(OFFSET('Sanitation Data'!$G$6,0,10*ROW('Sanitation Data'!G167))),'Data Summary'!DA173="Yes"),OFFSET('Sanitation Data'!$G$6,0,10*ROW('Sanitation Data'!G167)),NA())</f>
        <v>#N/A</v>
      </c>
      <c r="AM173" s="96" t="e">
        <f ca="true">+IF(AND(ISNUMBER(OFFSET('Sanitation Data'!$G$10,0,10*ROW('Sanitation Data'!G167))),'Data Summary'!DB173="Yes"),OFFSET('Sanitation Data'!$G$10,0,10*ROW('Sanitation Data'!G167)),NA())</f>
        <v>#N/A</v>
      </c>
      <c r="AN173" s="96" t="e">
        <f ca="true">+IF(AND(ISNUMBER(OFFSET('Sanitation Data'!$G$11,0,10*ROW('Sanitation Data'!G167))),'Data Summary'!DC173="Yes"),OFFSET('Sanitation Data'!$G$11,0,10*ROW('Sanitation Data'!G167)),NA())</f>
        <v>#N/A</v>
      </c>
      <c r="AO173" s="96" t="e">
        <f ca="true">+IF(AND(ISNUMBER(OFFSET('Sanitation Data'!$G$12,0,10*ROW('Sanitation Data'!G167))),'Data Summary'!DD173="Yes"),OFFSET('Sanitation Data'!$G$12,0,10*ROW('Sanitation Data'!G167)),NA())</f>
        <v>#N/A</v>
      </c>
      <c r="AP173" s="96" t="e">
        <f ca="true">+IF(AND(ISNUMBER(OFFSET('Sanitation Data'!$H$4,0,10*ROW('Sanitation Data'!H167))),'Data Summary'!DE173="Yes"),100-OFFSET('Sanitation Data'!$H$4,0,10*ROW('Sanitation Data'!H167)),NA())</f>
        <v>#N/A</v>
      </c>
      <c r="AQ173" s="96" t="e">
        <f ca="true">+IF(AND(ISNUMBER(OFFSET('Sanitation Data'!$H$6,0,10*ROW('Sanitation Data'!H167))),'Data Summary'!DF173="Yes"),OFFSET('Sanitation Data'!$H$6,0,10*ROW('Sanitation Data'!H167)),NA())</f>
        <v>#N/A</v>
      </c>
      <c r="AR173" s="96" t="e">
        <f ca="true">+IF(AND(ISNUMBER(OFFSET('Sanitation Data'!$H$10,0,10*ROW('Sanitation Data'!H167))),'Data Summary'!DG173="Yes"),OFFSET('Sanitation Data'!$H$10,0,10*ROW('Sanitation Data'!H167)),NA())</f>
        <v>#N/A</v>
      </c>
      <c r="AS173" s="96" t="e">
        <f ca="true">+IF(AND(ISNUMBER(OFFSET('Sanitation Data'!$H$11,0,10*ROW('Sanitation Data'!H167))),'Data Summary'!DH173="Yes"),OFFSET('Sanitation Data'!$H$11,0,10*ROW('Sanitation Data'!H167)),NA())</f>
        <v>#N/A</v>
      </c>
      <c r="AT173" s="96" t="e">
        <f ca="true">+IF(AND(ISNUMBER(OFFSET('Sanitation Data'!$H$12,0,10*ROW('Sanitation Data'!H167))),'Data Summary'!DI173="Yes"),OFFSET('Sanitation Data'!$H$12,0,10*ROW('Sanitation Data'!H167)),NA())</f>
        <v>#N/A</v>
      </c>
      <c r="AU173" s="96" t="e">
        <f ca="true">+IF(AND(ISNUMBER(OFFSET('Sanitation Data'!$I$4,0,10*ROW('Sanitation Data'!I167))),'Data Summary'!DJ173="Yes"),100-OFFSET('Sanitation Data'!$I$4,0,10*ROW('Sanitation Data'!I167)),NA())</f>
        <v>#N/A</v>
      </c>
      <c r="AV173" s="96" t="e">
        <f ca="true">+IF(AND(ISNUMBER(OFFSET('Sanitation Data'!$I$6,0,10*ROW('Sanitation Data'!I167))),'Data Summary'!DK173="Yes"),OFFSET('Sanitation Data'!$I$6,0,10*ROW('Sanitation Data'!I167)),NA())</f>
        <v>#N/A</v>
      </c>
      <c r="AW173" s="96" t="e">
        <f ca="true">+IF(AND(ISNUMBER(OFFSET('Sanitation Data'!$I$10,0,10*ROW('Sanitation Data'!I167))),'Data Summary'!DL173="Yes"),OFFSET('Sanitation Data'!$I$10,0,10*ROW('Sanitation Data'!I167)),NA())</f>
        <v>#N/A</v>
      </c>
      <c r="AX173" s="96" t="e">
        <f ca="true">+IF(AND(ISNUMBER(OFFSET('Sanitation Data'!$I$11,0,10*ROW('Sanitation Data'!I167))),'Data Summary'!DM173="Yes"),OFFSET('Sanitation Data'!$I$11,0,10*ROW('Sanitation Data'!I167)),NA())</f>
        <v>#N/A</v>
      </c>
      <c r="AY173" s="96" t="e">
        <f ca="true">+IF(AND(ISNUMBER(OFFSET('Sanitation Data'!$I$12,0,10*ROW('Sanitation Data'!I167))),'Data Summary'!DN173="Yes"),OFFSET('Sanitation Data'!$I$12,0,10*ROW('Sanitation Data'!I167)),NA())</f>
        <v>#N/A</v>
      </c>
      <c r="AZ173" s="97" t="e">
        <f ca="true">+IF(AND(ISNUMBER(OFFSET('Hygiene Data'!$D$5,0,10*ROW('Hygiene Data'!D167))),'Data Summary'!DO173="Yes"),OFFSET('Hygiene Data'!$D$5,0,10*ROW('Hygiene Data'!D167)),NA())</f>
        <v>#N/A</v>
      </c>
      <c r="BA173" s="97" t="e">
        <f ca="true">+IF(AND(ISNUMBER(OFFSET('Hygiene Data'!$D$7,0,10*ROW('Hygiene Data'!D167))),'Data Summary'!DP173="Yes"),OFFSET('Hygiene Data'!$D$7,0,10*ROW('Hygiene Data'!D167)),NA())</f>
        <v>#N/A</v>
      </c>
      <c r="BB173" s="97" t="e">
        <f ca="true">+IF(AND(ISNUMBER(OFFSET('Hygiene Data'!$D$9,0,10*ROW('Hygiene Data'!D167))),'Data Summary'!DQ173="Yes"),OFFSET('Hygiene Data'!$D$9,0,10*ROW('Hygiene Data'!D167)),NA())</f>
        <v>#N/A</v>
      </c>
      <c r="BC173" s="97" t="e">
        <f ca="true">+IF(AND(ISNUMBER(OFFSET('Hygiene Data'!$E$5,0,10*ROW('Hygiene Data'!E167))),'Data Summary'!DR173="Yes"),OFFSET('Hygiene Data'!$E$5,0,10*ROW('Hygiene Data'!E167)),NA())</f>
        <v>#N/A</v>
      </c>
      <c r="BD173" s="97" t="e">
        <f ca="true">+IF(AND(ISNUMBER(OFFSET('Hygiene Data'!$E$7,0,10*ROW('Hygiene Data'!E167))),'Data Summary'!DS173="Yes"),OFFSET('Hygiene Data'!$E$7,0,10*ROW('Hygiene Data'!E167)),NA())</f>
        <v>#N/A</v>
      </c>
      <c r="BE173" s="97" t="e">
        <f ca="true">+IF(AND(ISNUMBER(OFFSET('Hygiene Data'!$E$9,0,10*ROW('Hygiene Data'!E167))),'Data Summary'!DT173="Yes"),OFFSET('Hygiene Data'!$E$9,0,10*ROW('Hygiene Data'!E167)),NA())</f>
        <v>#N/A</v>
      </c>
      <c r="BF173" s="97" t="e">
        <f ca="true">+IF(AND(ISNUMBER(OFFSET('Hygiene Data'!$F$5,0,10*ROW('Hygiene Data'!F167))),'Data Summary'!DU173="Yes"),OFFSET('Hygiene Data'!$F$5,0,10*ROW('Hygiene Data'!F167)),NA())</f>
        <v>#N/A</v>
      </c>
      <c r="BG173" s="97" t="e">
        <f ca="true">+IF(AND(ISNUMBER(OFFSET('Hygiene Data'!$F$7,0,10*ROW('Hygiene Data'!F167))),'Data Summary'!DV173="Yes"),OFFSET('Hygiene Data'!$F$7,0,10*ROW('Hygiene Data'!F167)),NA())</f>
        <v>#N/A</v>
      </c>
      <c r="BH173" s="97" t="e">
        <f ca="true">+IF(AND(ISNUMBER(OFFSET('Hygiene Data'!$F$9,0,10*ROW('Hygiene Data'!F167))),'Data Summary'!DW173="Yes"),OFFSET('Hygiene Data'!$F$9,0,10*ROW('Hygiene Data'!F167)),NA())</f>
        <v>#N/A</v>
      </c>
      <c r="BI173" s="97" t="e">
        <f ca="true">+IF(AND(ISNUMBER(OFFSET('Hygiene Data'!$G$5,0,10*ROW('Hygiene Data'!G167))),'Data Summary'!DX173="Yes"),OFFSET('Hygiene Data'!$G$5,0,10*ROW('Hygiene Data'!G167)),NA())</f>
        <v>#N/A</v>
      </c>
      <c r="BJ173" s="97" t="e">
        <f ca="true">+IF(AND(ISNUMBER(OFFSET('Hygiene Data'!$G$7,0,10*ROW('Hygiene Data'!G167))),'Data Summary'!DY173="Yes"),OFFSET('Hygiene Data'!$G$7,0,10*ROW('Hygiene Data'!G167)),NA())</f>
        <v>#N/A</v>
      </c>
      <c r="BK173" s="97" t="e">
        <f ca="true">+IF(AND(ISNUMBER(OFFSET('Hygiene Data'!$G$9,0,10*ROW('Hygiene Data'!G167))),'Data Summary'!DZ173="Yes"),OFFSET('Hygiene Data'!$G$9,0,10*ROW('Hygiene Data'!G167)),NA())</f>
        <v>#N/A</v>
      </c>
      <c r="BL173" s="97" t="e">
        <f ca="true">+IF(AND(ISNUMBER(OFFSET('Hygiene Data'!$H$5,0,10*ROW('Hygiene Data'!H167))),'Data Summary'!EA173="Yes"),OFFSET('Hygiene Data'!$H$5,0,10*ROW('Hygiene Data'!H167)),NA())</f>
        <v>#N/A</v>
      </c>
      <c r="BM173" s="97" t="e">
        <f ca="true">+IF(AND(ISNUMBER(OFFSET('Hygiene Data'!$H$7,0,10*ROW('Hygiene Data'!H167))),'Data Summary'!EB173="Yes"),OFFSET('Hygiene Data'!$H$7,0,10*ROW('Hygiene Data'!H167)),NA())</f>
        <v>#N/A</v>
      </c>
      <c r="BN173" s="97" t="e">
        <f ca="true">+IF(AND(ISNUMBER(OFFSET('Hygiene Data'!$H$9,0,10*ROW('Hygiene Data'!H167))),'Data Summary'!EC173="Yes"),OFFSET('Hygiene Data'!$H$9,0,10*ROW('Hygiene Data'!H167)),NA())</f>
        <v>#N/A</v>
      </c>
      <c r="BO173" s="97" t="e">
        <f ca="true">+IF(AND(ISNUMBER(OFFSET('Hygiene Data'!$I$5,0,10*ROW('Hygiene Data'!I167))),'Data Summary'!ED173="Yes"),OFFSET('Hygiene Data'!$I$5,0,10*ROW('Hygiene Data'!I167)),NA())</f>
        <v>#N/A</v>
      </c>
      <c r="BP173" s="97" t="e">
        <f ca="true">+IF(AND(ISNUMBER(OFFSET('Hygiene Data'!$I$7,0,10*ROW('Hygiene Data'!I167))),'Data Summary'!EE173="Yes"),OFFSET('Hygiene Data'!$I$7,0,10*ROW('Hygiene Data'!I167)),NA())</f>
        <v>#N/A</v>
      </c>
      <c r="BQ173" s="97"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6" t="str">
        <f ca="true">+IF(ISTEXT('Data Summary'!B174),'Data Summary'!B174,"")</f>
        <v/>
      </c>
      <c r="C174" s="330" t="e">
        <f ca="true">+VALUE('Data Summary'!C174)</f>
        <v>#VALUE!</v>
      </c>
      <c r="D174" s="95" t="e">
        <f ca="true">+IF(AND(ISNUMBER(OFFSET('Water Data'!$D$4,0,10*ROW('Water Data'!D168))),'Data Summary'!BS174="Yes"),100-OFFSET('Water Data'!$D$4,0,10*ROW('Water Data'!D168)),NA())</f>
        <v>#N/A</v>
      </c>
      <c r="E174" s="95" t="e">
        <f ca="true">+IF(AND(ISNUMBER(OFFSET('Water Data'!$D$6,0,10*ROW('Water Data'!D168))),'Data Summary'!BT174="Yes"),OFFSET('Water Data'!$D$6,0,10*ROW('Water Data'!D168)),NA())</f>
        <v>#N/A</v>
      </c>
      <c r="F174" s="95" t="e">
        <f ca="true">+IF(AND(ISNUMBER(OFFSET('Water Data'!$D$9,0,10*ROW('Water Data'!D168))),'Data Summary'!BU174="Yes"),OFFSET('Water Data'!$D$9,0,10*ROW('Water Data'!D168)),NA())</f>
        <v>#N/A</v>
      </c>
      <c r="G174" s="95" t="e">
        <f ca="true">+IF(AND(ISNUMBER(OFFSET('Water Data'!$E$4,0,10*ROW('Water Data'!E168))),'Data Summary'!BV174="Yes"),100-OFFSET('Water Data'!$E$4,0,10*ROW('Water Data'!E168)),NA())</f>
        <v>#N/A</v>
      </c>
      <c r="H174" s="95" t="e">
        <f ca="true">+IF(AND(ISNUMBER(OFFSET('Water Data'!$E$6,0,10*ROW('Water Data'!E168))),'Data Summary'!BW174="Yes"),OFFSET('Water Data'!$E$6,0,10*ROW('Water Data'!E168)),NA())</f>
        <v>#N/A</v>
      </c>
      <c r="I174" s="95" t="e">
        <f ca="true">+IF(AND(ISNUMBER(OFFSET('Water Data'!$E$9,0,10*ROW('Water Data'!E168))),'Data Summary'!BX174="Yes"),OFFSET('Water Data'!$E$9,0,10*ROW('Water Data'!E168)),NA())</f>
        <v>#N/A</v>
      </c>
      <c r="J174" s="95" t="e">
        <f ca="true">+IF(AND(ISNUMBER(OFFSET('Water Data'!$F$4,0,10*ROW('Water Data'!F168))),'Data Summary'!BY174="Yes"),100-OFFSET('Water Data'!$F$4,0,10*ROW('Water Data'!F168)),NA())</f>
        <v>#N/A</v>
      </c>
      <c r="K174" s="95" t="e">
        <f ca="true">+IF(AND(ISNUMBER(OFFSET('Water Data'!$F$6,0,10*ROW('Water Data'!F168))),'Data Summary'!BZ174="Yes"),OFFSET('Water Data'!$F$6,0,10*ROW('Water Data'!F168)),NA())</f>
        <v>#N/A</v>
      </c>
      <c r="L174" s="95" t="e">
        <f ca="true">+IF(AND(ISNUMBER(OFFSET('Water Data'!$F$9,0,10*ROW('Water Data'!F168))),'Data Summary'!CA174="Yes"),OFFSET('Water Data'!$F$9,0,10*ROW('Water Data'!F168)),NA())</f>
        <v>#N/A</v>
      </c>
      <c r="M174" s="95" t="e">
        <f ca="true">+IF(AND(ISNUMBER(OFFSET('Water Data'!$G$4,0,10*ROW('Water Data'!G168))),'Data Summary'!CB174="Yes"),100-OFFSET('Water Data'!$G$4,0,10*ROW('Water Data'!G168)),NA())</f>
        <v>#N/A</v>
      </c>
      <c r="N174" s="95" t="e">
        <f ca="true">+IF(AND(ISNUMBER(OFFSET('Water Data'!$G$6,0,10*ROW('Water Data'!G168))),'Data Summary'!CC174="Yes"),OFFSET('Water Data'!$G$6,0,10*ROW('Water Data'!G168)),NA())</f>
        <v>#N/A</v>
      </c>
      <c r="O174" s="95" t="e">
        <f ca="true">+IF(AND(ISNUMBER(OFFSET('Water Data'!$G$9,0,10*ROW('Water Data'!G168))),'Data Summary'!CD174="Yes"),OFFSET('Water Data'!$G$9,0,10*ROW('Water Data'!G168)),NA())</f>
        <v>#N/A</v>
      </c>
      <c r="P174" s="95" t="e">
        <f ca="true">+IF(AND(ISNUMBER(OFFSET('Water Data'!$H$4,0,10*ROW('Water Data'!H168))),'Data Summary'!CE174="Yes"),100-OFFSET('Water Data'!$H$4,0,10*ROW('Water Data'!H168)),NA())</f>
        <v>#N/A</v>
      </c>
      <c r="Q174" s="95" t="e">
        <f ca="true">+IF(AND(ISNUMBER(OFFSET('Water Data'!$H$6,0,10*ROW('Water Data'!H168))),'Data Summary'!CF174="Yes"),OFFSET('Water Data'!$H$6,0,10*ROW('Water Data'!H168)),NA())</f>
        <v>#N/A</v>
      </c>
      <c r="R174" s="95" t="e">
        <f ca="true">+IF(AND(ISNUMBER(OFFSET('Water Data'!$H$9,0,10*ROW('Water Data'!H168))),'Data Summary'!CG174="Yes"),OFFSET('Water Data'!$H$9,0,10*ROW('Water Data'!H168)),NA())</f>
        <v>#N/A</v>
      </c>
      <c r="S174" s="95" t="e">
        <f ca="true">+IF(AND(ISNUMBER(OFFSET('Water Data'!$I$4,0,10*ROW('Water Data'!I168))),'Data Summary'!CH174="Yes"),100-OFFSET('Water Data'!$I$4,0,10*ROW('Water Data'!I168)),NA())</f>
        <v>#N/A</v>
      </c>
      <c r="T174" s="95" t="e">
        <f ca="true">+IF(AND(ISNUMBER(OFFSET('Water Data'!$I$6,0,10*ROW('Water Data'!I168))),'Data Summary'!CI174="Yes"),OFFSET('Water Data'!$I$6,0,10*ROW('Water Data'!I168)),NA())</f>
        <v>#N/A</v>
      </c>
      <c r="U174" s="95" t="e">
        <f ca="true">+IF(AND(ISNUMBER(OFFSET('Water Data'!$I$9,0,10*ROW('Water Data'!I168))),'Data Summary'!CJ174="Yes"),OFFSET('Water Data'!$I$9,0,10*ROW('Water Data'!I168)),NA())</f>
        <v>#N/A</v>
      </c>
      <c r="V174" s="96" t="e">
        <f ca="true">+IF(AND(ISNUMBER(OFFSET('Sanitation Data'!$D$4,0,10*ROW('Sanitation Data'!D168))),'Data Summary'!CK174="Yes"),100-OFFSET('Sanitation Data'!$D$4,0,10*ROW('Sanitation Data'!D168)),NA())</f>
        <v>#N/A</v>
      </c>
      <c r="W174" s="96" t="e">
        <f ca="true">+IF(AND(ISNUMBER(OFFSET('Sanitation Data'!$D$6,0,10*ROW('Sanitation Data'!D168))),'Data Summary'!CL174="Yes"),OFFSET('Sanitation Data'!$D$6,0,10*ROW('Sanitation Data'!D168)),NA())</f>
        <v>#N/A</v>
      </c>
      <c r="X174" s="96" t="e">
        <f ca="true">+IF(AND(ISNUMBER(OFFSET('Sanitation Data'!$D$10,0,10*ROW('Sanitation Data'!D168))),'Data Summary'!CM174="Yes"),OFFSET('Sanitation Data'!$D$10,0,10*ROW('Sanitation Data'!D168)),NA())</f>
        <v>#N/A</v>
      </c>
      <c r="Y174" s="96" t="e">
        <f ca="true">+IF(AND(ISNUMBER(OFFSET('Sanitation Data'!$D$11,0,10*ROW('Sanitation Data'!D168))),'Data Summary'!CN174="Yes"),OFFSET('Sanitation Data'!$D$11,0,10*ROW('Sanitation Data'!D168)),NA())</f>
        <v>#N/A</v>
      </c>
      <c r="Z174" s="96" t="e">
        <f ca="true">+IF(AND(ISNUMBER(OFFSET('Sanitation Data'!$D$12,0,10*ROW('Sanitation Data'!D168))),'Data Summary'!CO174="Yes"),OFFSET('Sanitation Data'!$D$12,0,10*ROW('Sanitation Data'!D168)),NA())</f>
        <v>#N/A</v>
      </c>
      <c r="AA174" s="96" t="e">
        <f ca="true">+IF(AND(ISNUMBER(OFFSET('Sanitation Data'!$E$4,0,10*ROW('Sanitation Data'!E168))),'Data Summary'!CP174="Yes"),100-OFFSET('Sanitation Data'!$E$4,0,10*ROW('Sanitation Data'!E168)),NA())</f>
        <v>#N/A</v>
      </c>
      <c r="AB174" s="96" t="e">
        <f ca="true">+IF(AND(ISNUMBER(OFFSET('Sanitation Data'!$E$6,0,10*ROW('Sanitation Data'!E168))),'Data Summary'!CQ174="Yes"),OFFSET('Sanitation Data'!$E$6,0,10*ROW('Sanitation Data'!E168)),NA())</f>
        <v>#N/A</v>
      </c>
      <c r="AC174" s="96" t="e">
        <f ca="true">+IF(AND(ISNUMBER(OFFSET('Sanitation Data'!$E$10,0,10*ROW('Sanitation Data'!E168))),'Data Summary'!CR174="Yes"),OFFSET('Sanitation Data'!$E$10,0,10*ROW('Sanitation Data'!E168)),NA())</f>
        <v>#N/A</v>
      </c>
      <c r="AD174" s="96" t="e">
        <f ca="true">+IF(AND(ISNUMBER(OFFSET('Sanitation Data'!$E$11,0,10*ROW('Sanitation Data'!E168))),'Data Summary'!CS174="Yes"),OFFSET('Sanitation Data'!$E$11,0,10*ROW('Sanitation Data'!E168)),NA())</f>
        <v>#N/A</v>
      </c>
      <c r="AE174" s="96" t="e">
        <f ca="true">+IF(AND(ISNUMBER(OFFSET('Sanitation Data'!$E$12,0,10*ROW('Sanitation Data'!E168))),'Data Summary'!CT174="Yes"),OFFSET('Sanitation Data'!$E$12,0,10*ROW('Sanitation Data'!E168)),NA())</f>
        <v>#N/A</v>
      </c>
      <c r="AF174" s="96" t="e">
        <f ca="true">+IF(AND(ISNUMBER(OFFSET('Sanitation Data'!$F$4,0,10*ROW('Sanitation Data'!F168))),'Data Summary'!CU174="Yes"),100-OFFSET('Sanitation Data'!$F$4,0,10*ROW('Sanitation Data'!F168)),NA())</f>
        <v>#N/A</v>
      </c>
      <c r="AG174" s="96" t="e">
        <f ca="true">+IF(AND(ISNUMBER(OFFSET('Sanitation Data'!$F$6,0,10*ROW('Sanitation Data'!F168))),'Data Summary'!CV174="Yes"),OFFSET('Sanitation Data'!$F$6,0,10*ROW('Sanitation Data'!F168)),NA())</f>
        <v>#N/A</v>
      </c>
      <c r="AH174" s="96" t="e">
        <f ca="true">+IF(AND(ISNUMBER(OFFSET('Sanitation Data'!$F$10,0,10*ROW('Sanitation Data'!F168))),'Data Summary'!CW174="Yes"),OFFSET('Sanitation Data'!$F$10,0,10*ROW('Sanitation Data'!F168)),NA())</f>
        <v>#N/A</v>
      </c>
      <c r="AI174" s="96" t="e">
        <f ca="true">+IF(AND(ISNUMBER(OFFSET('Sanitation Data'!$F$11,0,10*ROW('Sanitation Data'!F168))),'Data Summary'!CX174="Yes"),OFFSET('Sanitation Data'!$F$11,0,10*ROW('Sanitation Data'!F168)),NA())</f>
        <v>#N/A</v>
      </c>
      <c r="AJ174" s="96" t="e">
        <f ca="true">+IF(AND(ISNUMBER(OFFSET('Sanitation Data'!$F$12,0,10*ROW('Sanitation Data'!F168))),'Data Summary'!CY174="Yes"),OFFSET('Sanitation Data'!$F$12,0,10*ROW('Sanitation Data'!F168)),NA())</f>
        <v>#N/A</v>
      </c>
      <c r="AK174" s="96" t="e">
        <f ca="true">+IF(AND(ISNUMBER(OFFSET('Sanitation Data'!$G$4,0,10*ROW('Sanitation Data'!G168))),'Data Summary'!CZ174="Yes"),100-OFFSET('Sanitation Data'!$G$4,0,10*ROW('Sanitation Data'!G168)),NA())</f>
        <v>#N/A</v>
      </c>
      <c r="AL174" s="96" t="e">
        <f ca="true">+IF(AND(ISNUMBER(OFFSET('Sanitation Data'!$G$6,0,10*ROW('Sanitation Data'!G168))),'Data Summary'!DA174="Yes"),OFFSET('Sanitation Data'!$G$6,0,10*ROW('Sanitation Data'!G168)),NA())</f>
        <v>#N/A</v>
      </c>
      <c r="AM174" s="96" t="e">
        <f ca="true">+IF(AND(ISNUMBER(OFFSET('Sanitation Data'!$G$10,0,10*ROW('Sanitation Data'!G168))),'Data Summary'!DB174="Yes"),OFFSET('Sanitation Data'!$G$10,0,10*ROW('Sanitation Data'!G168)),NA())</f>
        <v>#N/A</v>
      </c>
      <c r="AN174" s="96" t="e">
        <f ca="true">+IF(AND(ISNUMBER(OFFSET('Sanitation Data'!$G$11,0,10*ROW('Sanitation Data'!G168))),'Data Summary'!DC174="Yes"),OFFSET('Sanitation Data'!$G$11,0,10*ROW('Sanitation Data'!G168)),NA())</f>
        <v>#N/A</v>
      </c>
      <c r="AO174" s="96" t="e">
        <f ca="true">+IF(AND(ISNUMBER(OFFSET('Sanitation Data'!$G$12,0,10*ROW('Sanitation Data'!G168))),'Data Summary'!DD174="Yes"),OFFSET('Sanitation Data'!$G$12,0,10*ROW('Sanitation Data'!G168)),NA())</f>
        <v>#N/A</v>
      </c>
      <c r="AP174" s="96" t="e">
        <f ca="true">+IF(AND(ISNUMBER(OFFSET('Sanitation Data'!$H$4,0,10*ROW('Sanitation Data'!H168))),'Data Summary'!DE174="Yes"),100-OFFSET('Sanitation Data'!$H$4,0,10*ROW('Sanitation Data'!H168)),NA())</f>
        <v>#N/A</v>
      </c>
      <c r="AQ174" s="96" t="e">
        <f ca="true">+IF(AND(ISNUMBER(OFFSET('Sanitation Data'!$H$6,0,10*ROW('Sanitation Data'!H168))),'Data Summary'!DF174="Yes"),OFFSET('Sanitation Data'!$H$6,0,10*ROW('Sanitation Data'!H168)),NA())</f>
        <v>#N/A</v>
      </c>
      <c r="AR174" s="96" t="e">
        <f ca="true">+IF(AND(ISNUMBER(OFFSET('Sanitation Data'!$H$10,0,10*ROW('Sanitation Data'!H168))),'Data Summary'!DG174="Yes"),OFFSET('Sanitation Data'!$H$10,0,10*ROW('Sanitation Data'!H168)),NA())</f>
        <v>#N/A</v>
      </c>
      <c r="AS174" s="96" t="e">
        <f ca="true">+IF(AND(ISNUMBER(OFFSET('Sanitation Data'!$H$11,0,10*ROW('Sanitation Data'!H168))),'Data Summary'!DH174="Yes"),OFFSET('Sanitation Data'!$H$11,0,10*ROW('Sanitation Data'!H168)),NA())</f>
        <v>#N/A</v>
      </c>
      <c r="AT174" s="96" t="e">
        <f ca="true">+IF(AND(ISNUMBER(OFFSET('Sanitation Data'!$H$12,0,10*ROW('Sanitation Data'!H168))),'Data Summary'!DI174="Yes"),OFFSET('Sanitation Data'!$H$12,0,10*ROW('Sanitation Data'!H168)),NA())</f>
        <v>#N/A</v>
      </c>
      <c r="AU174" s="96" t="e">
        <f ca="true">+IF(AND(ISNUMBER(OFFSET('Sanitation Data'!$I$4,0,10*ROW('Sanitation Data'!I168))),'Data Summary'!DJ174="Yes"),100-OFFSET('Sanitation Data'!$I$4,0,10*ROW('Sanitation Data'!I168)),NA())</f>
        <v>#N/A</v>
      </c>
      <c r="AV174" s="96" t="e">
        <f ca="true">+IF(AND(ISNUMBER(OFFSET('Sanitation Data'!$I$6,0,10*ROW('Sanitation Data'!I168))),'Data Summary'!DK174="Yes"),OFFSET('Sanitation Data'!$I$6,0,10*ROW('Sanitation Data'!I168)),NA())</f>
        <v>#N/A</v>
      </c>
      <c r="AW174" s="96" t="e">
        <f ca="true">+IF(AND(ISNUMBER(OFFSET('Sanitation Data'!$I$10,0,10*ROW('Sanitation Data'!I168))),'Data Summary'!DL174="Yes"),OFFSET('Sanitation Data'!$I$10,0,10*ROW('Sanitation Data'!I168)),NA())</f>
        <v>#N/A</v>
      </c>
      <c r="AX174" s="96" t="e">
        <f ca="true">+IF(AND(ISNUMBER(OFFSET('Sanitation Data'!$I$11,0,10*ROW('Sanitation Data'!I168))),'Data Summary'!DM174="Yes"),OFFSET('Sanitation Data'!$I$11,0,10*ROW('Sanitation Data'!I168)),NA())</f>
        <v>#N/A</v>
      </c>
      <c r="AY174" s="96" t="e">
        <f ca="true">+IF(AND(ISNUMBER(OFFSET('Sanitation Data'!$I$12,0,10*ROW('Sanitation Data'!I168))),'Data Summary'!DN174="Yes"),OFFSET('Sanitation Data'!$I$12,0,10*ROW('Sanitation Data'!I168)),NA())</f>
        <v>#N/A</v>
      </c>
      <c r="AZ174" s="97" t="e">
        <f ca="true">+IF(AND(ISNUMBER(OFFSET('Hygiene Data'!$D$5,0,10*ROW('Hygiene Data'!D168))),'Data Summary'!DO174="Yes"),OFFSET('Hygiene Data'!$D$5,0,10*ROW('Hygiene Data'!D168)),NA())</f>
        <v>#N/A</v>
      </c>
      <c r="BA174" s="97" t="e">
        <f ca="true">+IF(AND(ISNUMBER(OFFSET('Hygiene Data'!$D$7,0,10*ROW('Hygiene Data'!D168))),'Data Summary'!DP174="Yes"),OFFSET('Hygiene Data'!$D$7,0,10*ROW('Hygiene Data'!D168)),NA())</f>
        <v>#N/A</v>
      </c>
      <c r="BB174" s="97" t="e">
        <f ca="true">+IF(AND(ISNUMBER(OFFSET('Hygiene Data'!$D$9,0,10*ROW('Hygiene Data'!D168))),'Data Summary'!DQ174="Yes"),OFFSET('Hygiene Data'!$D$9,0,10*ROW('Hygiene Data'!D168)),NA())</f>
        <v>#N/A</v>
      </c>
      <c r="BC174" s="97" t="e">
        <f ca="true">+IF(AND(ISNUMBER(OFFSET('Hygiene Data'!$E$5,0,10*ROW('Hygiene Data'!E168))),'Data Summary'!DR174="Yes"),OFFSET('Hygiene Data'!$E$5,0,10*ROW('Hygiene Data'!E168)),NA())</f>
        <v>#N/A</v>
      </c>
      <c r="BD174" s="97" t="e">
        <f ca="true">+IF(AND(ISNUMBER(OFFSET('Hygiene Data'!$E$7,0,10*ROW('Hygiene Data'!E168))),'Data Summary'!DS174="Yes"),OFFSET('Hygiene Data'!$E$7,0,10*ROW('Hygiene Data'!E168)),NA())</f>
        <v>#N/A</v>
      </c>
      <c r="BE174" s="97" t="e">
        <f ca="true">+IF(AND(ISNUMBER(OFFSET('Hygiene Data'!$E$9,0,10*ROW('Hygiene Data'!E168))),'Data Summary'!DT174="Yes"),OFFSET('Hygiene Data'!$E$9,0,10*ROW('Hygiene Data'!E168)),NA())</f>
        <v>#N/A</v>
      </c>
      <c r="BF174" s="97" t="e">
        <f ca="true">+IF(AND(ISNUMBER(OFFSET('Hygiene Data'!$F$5,0,10*ROW('Hygiene Data'!F168))),'Data Summary'!DU174="Yes"),OFFSET('Hygiene Data'!$F$5,0,10*ROW('Hygiene Data'!F168)),NA())</f>
        <v>#N/A</v>
      </c>
      <c r="BG174" s="97" t="e">
        <f ca="true">+IF(AND(ISNUMBER(OFFSET('Hygiene Data'!$F$7,0,10*ROW('Hygiene Data'!F168))),'Data Summary'!DV174="Yes"),OFFSET('Hygiene Data'!$F$7,0,10*ROW('Hygiene Data'!F168)),NA())</f>
        <v>#N/A</v>
      </c>
      <c r="BH174" s="97" t="e">
        <f ca="true">+IF(AND(ISNUMBER(OFFSET('Hygiene Data'!$F$9,0,10*ROW('Hygiene Data'!F168))),'Data Summary'!DW174="Yes"),OFFSET('Hygiene Data'!$F$9,0,10*ROW('Hygiene Data'!F168)),NA())</f>
        <v>#N/A</v>
      </c>
      <c r="BI174" s="97" t="e">
        <f ca="true">+IF(AND(ISNUMBER(OFFSET('Hygiene Data'!$G$5,0,10*ROW('Hygiene Data'!G168))),'Data Summary'!DX174="Yes"),OFFSET('Hygiene Data'!$G$5,0,10*ROW('Hygiene Data'!G168)),NA())</f>
        <v>#N/A</v>
      </c>
      <c r="BJ174" s="97" t="e">
        <f ca="true">+IF(AND(ISNUMBER(OFFSET('Hygiene Data'!$G$7,0,10*ROW('Hygiene Data'!G168))),'Data Summary'!DY174="Yes"),OFFSET('Hygiene Data'!$G$7,0,10*ROW('Hygiene Data'!G168)),NA())</f>
        <v>#N/A</v>
      </c>
      <c r="BK174" s="97" t="e">
        <f ca="true">+IF(AND(ISNUMBER(OFFSET('Hygiene Data'!$G$9,0,10*ROW('Hygiene Data'!G168))),'Data Summary'!DZ174="Yes"),OFFSET('Hygiene Data'!$G$9,0,10*ROW('Hygiene Data'!G168)),NA())</f>
        <v>#N/A</v>
      </c>
      <c r="BL174" s="97" t="e">
        <f ca="true">+IF(AND(ISNUMBER(OFFSET('Hygiene Data'!$H$5,0,10*ROW('Hygiene Data'!H168))),'Data Summary'!EA174="Yes"),OFFSET('Hygiene Data'!$H$5,0,10*ROW('Hygiene Data'!H168)),NA())</f>
        <v>#N/A</v>
      </c>
      <c r="BM174" s="97" t="e">
        <f ca="true">+IF(AND(ISNUMBER(OFFSET('Hygiene Data'!$H$7,0,10*ROW('Hygiene Data'!H168))),'Data Summary'!EB174="Yes"),OFFSET('Hygiene Data'!$H$7,0,10*ROW('Hygiene Data'!H168)),NA())</f>
        <v>#N/A</v>
      </c>
      <c r="BN174" s="97" t="e">
        <f ca="true">+IF(AND(ISNUMBER(OFFSET('Hygiene Data'!$H$9,0,10*ROW('Hygiene Data'!H168))),'Data Summary'!EC174="Yes"),OFFSET('Hygiene Data'!$H$9,0,10*ROW('Hygiene Data'!H168)),NA())</f>
        <v>#N/A</v>
      </c>
      <c r="BO174" s="97" t="e">
        <f ca="true">+IF(AND(ISNUMBER(OFFSET('Hygiene Data'!$I$5,0,10*ROW('Hygiene Data'!I168))),'Data Summary'!ED174="Yes"),OFFSET('Hygiene Data'!$I$5,0,10*ROW('Hygiene Data'!I168)),NA())</f>
        <v>#N/A</v>
      </c>
      <c r="BP174" s="97" t="e">
        <f ca="true">+IF(AND(ISNUMBER(OFFSET('Hygiene Data'!$I$7,0,10*ROW('Hygiene Data'!I168))),'Data Summary'!EE174="Yes"),OFFSET('Hygiene Data'!$I$7,0,10*ROW('Hygiene Data'!I168)),NA())</f>
        <v>#N/A</v>
      </c>
      <c r="BQ174" s="97"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6" t="str">
        <f ca="true">+IF(ISTEXT('Data Summary'!B175),'Data Summary'!B175,"")</f>
        <v/>
      </c>
      <c r="C175" s="330" t="e">
        <f ca="true">+VALUE('Data Summary'!C175)</f>
        <v>#VALUE!</v>
      </c>
      <c r="D175" s="95" t="e">
        <f ca="true">+IF(AND(ISNUMBER(OFFSET('Water Data'!$D$4,0,10*ROW('Water Data'!D169))),'Data Summary'!BS175="Yes"),100-OFFSET('Water Data'!$D$4,0,10*ROW('Water Data'!D169)),NA())</f>
        <v>#N/A</v>
      </c>
      <c r="E175" s="95" t="e">
        <f ca="true">+IF(AND(ISNUMBER(OFFSET('Water Data'!$D$6,0,10*ROW('Water Data'!D169))),'Data Summary'!BT175="Yes"),OFFSET('Water Data'!$D$6,0,10*ROW('Water Data'!D169)),NA())</f>
        <v>#N/A</v>
      </c>
      <c r="F175" s="95" t="e">
        <f ca="true">+IF(AND(ISNUMBER(OFFSET('Water Data'!$D$9,0,10*ROW('Water Data'!D169))),'Data Summary'!BU175="Yes"),OFFSET('Water Data'!$D$9,0,10*ROW('Water Data'!D169)),NA())</f>
        <v>#N/A</v>
      </c>
      <c r="G175" s="95" t="e">
        <f ca="true">+IF(AND(ISNUMBER(OFFSET('Water Data'!$E$4,0,10*ROW('Water Data'!E169))),'Data Summary'!BV175="Yes"),100-OFFSET('Water Data'!$E$4,0,10*ROW('Water Data'!E169)),NA())</f>
        <v>#N/A</v>
      </c>
      <c r="H175" s="95" t="e">
        <f ca="true">+IF(AND(ISNUMBER(OFFSET('Water Data'!$E$6,0,10*ROW('Water Data'!E169))),'Data Summary'!BW175="Yes"),OFFSET('Water Data'!$E$6,0,10*ROW('Water Data'!E169)),NA())</f>
        <v>#N/A</v>
      </c>
      <c r="I175" s="95" t="e">
        <f ca="true">+IF(AND(ISNUMBER(OFFSET('Water Data'!$E$9,0,10*ROW('Water Data'!E169))),'Data Summary'!BX175="Yes"),OFFSET('Water Data'!$E$9,0,10*ROW('Water Data'!E169)),NA())</f>
        <v>#N/A</v>
      </c>
      <c r="J175" s="95" t="e">
        <f ca="true">+IF(AND(ISNUMBER(OFFSET('Water Data'!$F$4,0,10*ROW('Water Data'!F169))),'Data Summary'!BY175="Yes"),100-OFFSET('Water Data'!$F$4,0,10*ROW('Water Data'!F169)),NA())</f>
        <v>#N/A</v>
      </c>
      <c r="K175" s="95" t="e">
        <f ca="true">+IF(AND(ISNUMBER(OFFSET('Water Data'!$F$6,0,10*ROW('Water Data'!F169))),'Data Summary'!BZ175="Yes"),OFFSET('Water Data'!$F$6,0,10*ROW('Water Data'!F169)),NA())</f>
        <v>#N/A</v>
      </c>
      <c r="L175" s="95" t="e">
        <f ca="true">+IF(AND(ISNUMBER(OFFSET('Water Data'!$F$9,0,10*ROW('Water Data'!F169))),'Data Summary'!CA175="Yes"),OFFSET('Water Data'!$F$9,0,10*ROW('Water Data'!F169)),NA())</f>
        <v>#N/A</v>
      </c>
      <c r="M175" s="95" t="e">
        <f ca="true">+IF(AND(ISNUMBER(OFFSET('Water Data'!$G$4,0,10*ROW('Water Data'!G169))),'Data Summary'!CB175="Yes"),100-OFFSET('Water Data'!$G$4,0,10*ROW('Water Data'!G169)),NA())</f>
        <v>#N/A</v>
      </c>
      <c r="N175" s="95" t="e">
        <f ca="true">+IF(AND(ISNUMBER(OFFSET('Water Data'!$G$6,0,10*ROW('Water Data'!G169))),'Data Summary'!CC175="Yes"),OFFSET('Water Data'!$G$6,0,10*ROW('Water Data'!G169)),NA())</f>
        <v>#N/A</v>
      </c>
      <c r="O175" s="95" t="e">
        <f ca="true">+IF(AND(ISNUMBER(OFFSET('Water Data'!$G$9,0,10*ROW('Water Data'!G169))),'Data Summary'!CD175="Yes"),OFFSET('Water Data'!$G$9,0,10*ROW('Water Data'!G169)),NA())</f>
        <v>#N/A</v>
      </c>
      <c r="P175" s="95" t="e">
        <f ca="true">+IF(AND(ISNUMBER(OFFSET('Water Data'!$H$4,0,10*ROW('Water Data'!H169))),'Data Summary'!CE175="Yes"),100-OFFSET('Water Data'!$H$4,0,10*ROW('Water Data'!H169)),NA())</f>
        <v>#N/A</v>
      </c>
      <c r="Q175" s="95" t="e">
        <f ca="true">+IF(AND(ISNUMBER(OFFSET('Water Data'!$H$6,0,10*ROW('Water Data'!H169))),'Data Summary'!CF175="Yes"),OFFSET('Water Data'!$H$6,0,10*ROW('Water Data'!H169)),NA())</f>
        <v>#N/A</v>
      </c>
      <c r="R175" s="95" t="e">
        <f ca="true">+IF(AND(ISNUMBER(OFFSET('Water Data'!$H$9,0,10*ROW('Water Data'!H169))),'Data Summary'!CG175="Yes"),OFFSET('Water Data'!$H$9,0,10*ROW('Water Data'!H169)),NA())</f>
        <v>#N/A</v>
      </c>
      <c r="S175" s="95" t="e">
        <f ca="true">+IF(AND(ISNUMBER(OFFSET('Water Data'!$I$4,0,10*ROW('Water Data'!I169))),'Data Summary'!CH175="Yes"),100-OFFSET('Water Data'!$I$4,0,10*ROW('Water Data'!I169)),NA())</f>
        <v>#N/A</v>
      </c>
      <c r="T175" s="95" t="e">
        <f ca="true">+IF(AND(ISNUMBER(OFFSET('Water Data'!$I$6,0,10*ROW('Water Data'!I169))),'Data Summary'!CI175="Yes"),OFFSET('Water Data'!$I$6,0,10*ROW('Water Data'!I169)),NA())</f>
        <v>#N/A</v>
      </c>
      <c r="U175" s="95" t="e">
        <f ca="true">+IF(AND(ISNUMBER(OFFSET('Water Data'!$I$9,0,10*ROW('Water Data'!I169))),'Data Summary'!CJ175="Yes"),OFFSET('Water Data'!$I$9,0,10*ROW('Water Data'!I169)),NA())</f>
        <v>#N/A</v>
      </c>
      <c r="V175" s="96" t="e">
        <f ca="true">+IF(AND(ISNUMBER(OFFSET('Sanitation Data'!$D$4,0,10*ROW('Sanitation Data'!D169))),'Data Summary'!CK175="Yes"),100-OFFSET('Sanitation Data'!$D$4,0,10*ROW('Sanitation Data'!D169)),NA())</f>
        <v>#N/A</v>
      </c>
      <c r="W175" s="96" t="e">
        <f ca="true">+IF(AND(ISNUMBER(OFFSET('Sanitation Data'!$D$6,0,10*ROW('Sanitation Data'!D169))),'Data Summary'!CL175="Yes"),OFFSET('Sanitation Data'!$D$6,0,10*ROW('Sanitation Data'!D169)),NA())</f>
        <v>#N/A</v>
      </c>
      <c r="X175" s="96" t="e">
        <f ca="true">+IF(AND(ISNUMBER(OFFSET('Sanitation Data'!$D$10,0,10*ROW('Sanitation Data'!D169))),'Data Summary'!CM175="Yes"),OFFSET('Sanitation Data'!$D$10,0,10*ROW('Sanitation Data'!D169)),NA())</f>
        <v>#N/A</v>
      </c>
      <c r="Y175" s="96" t="e">
        <f ca="true">+IF(AND(ISNUMBER(OFFSET('Sanitation Data'!$D$11,0,10*ROW('Sanitation Data'!D169))),'Data Summary'!CN175="Yes"),OFFSET('Sanitation Data'!$D$11,0,10*ROW('Sanitation Data'!D169)),NA())</f>
        <v>#N/A</v>
      </c>
      <c r="Z175" s="96" t="e">
        <f ca="true">+IF(AND(ISNUMBER(OFFSET('Sanitation Data'!$D$12,0,10*ROW('Sanitation Data'!D169))),'Data Summary'!CO175="Yes"),OFFSET('Sanitation Data'!$D$12,0,10*ROW('Sanitation Data'!D169)),NA())</f>
        <v>#N/A</v>
      </c>
      <c r="AA175" s="96" t="e">
        <f ca="true">+IF(AND(ISNUMBER(OFFSET('Sanitation Data'!$E$4,0,10*ROW('Sanitation Data'!E169))),'Data Summary'!CP175="Yes"),100-OFFSET('Sanitation Data'!$E$4,0,10*ROW('Sanitation Data'!E169)),NA())</f>
        <v>#N/A</v>
      </c>
      <c r="AB175" s="96" t="e">
        <f ca="true">+IF(AND(ISNUMBER(OFFSET('Sanitation Data'!$E$6,0,10*ROW('Sanitation Data'!E169))),'Data Summary'!CQ175="Yes"),OFFSET('Sanitation Data'!$E$6,0,10*ROW('Sanitation Data'!E169)),NA())</f>
        <v>#N/A</v>
      </c>
      <c r="AC175" s="96" t="e">
        <f ca="true">+IF(AND(ISNUMBER(OFFSET('Sanitation Data'!$E$10,0,10*ROW('Sanitation Data'!E169))),'Data Summary'!CR175="Yes"),OFFSET('Sanitation Data'!$E$10,0,10*ROW('Sanitation Data'!E169)),NA())</f>
        <v>#N/A</v>
      </c>
      <c r="AD175" s="96" t="e">
        <f ca="true">+IF(AND(ISNUMBER(OFFSET('Sanitation Data'!$E$11,0,10*ROW('Sanitation Data'!E169))),'Data Summary'!CS175="Yes"),OFFSET('Sanitation Data'!$E$11,0,10*ROW('Sanitation Data'!E169)),NA())</f>
        <v>#N/A</v>
      </c>
      <c r="AE175" s="96" t="e">
        <f ca="true">+IF(AND(ISNUMBER(OFFSET('Sanitation Data'!$E$12,0,10*ROW('Sanitation Data'!E169))),'Data Summary'!CT175="Yes"),OFFSET('Sanitation Data'!$E$12,0,10*ROW('Sanitation Data'!E169)),NA())</f>
        <v>#N/A</v>
      </c>
      <c r="AF175" s="96" t="e">
        <f ca="true">+IF(AND(ISNUMBER(OFFSET('Sanitation Data'!$F$4,0,10*ROW('Sanitation Data'!F169))),'Data Summary'!CU175="Yes"),100-OFFSET('Sanitation Data'!$F$4,0,10*ROW('Sanitation Data'!F169)),NA())</f>
        <v>#N/A</v>
      </c>
      <c r="AG175" s="96" t="e">
        <f ca="true">+IF(AND(ISNUMBER(OFFSET('Sanitation Data'!$F$6,0,10*ROW('Sanitation Data'!F169))),'Data Summary'!CV175="Yes"),OFFSET('Sanitation Data'!$F$6,0,10*ROW('Sanitation Data'!F169)),NA())</f>
        <v>#N/A</v>
      </c>
      <c r="AH175" s="96" t="e">
        <f ca="true">+IF(AND(ISNUMBER(OFFSET('Sanitation Data'!$F$10,0,10*ROW('Sanitation Data'!F169))),'Data Summary'!CW175="Yes"),OFFSET('Sanitation Data'!$F$10,0,10*ROW('Sanitation Data'!F169)),NA())</f>
        <v>#N/A</v>
      </c>
      <c r="AI175" s="96" t="e">
        <f ca="true">+IF(AND(ISNUMBER(OFFSET('Sanitation Data'!$F$11,0,10*ROW('Sanitation Data'!F169))),'Data Summary'!CX175="Yes"),OFFSET('Sanitation Data'!$F$11,0,10*ROW('Sanitation Data'!F169)),NA())</f>
        <v>#N/A</v>
      </c>
      <c r="AJ175" s="96" t="e">
        <f ca="true">+IF(AND(ISNUMBER(OFFSET('Sanitation Data'!$F$12,0,10*ROW('Sanitation Data'!F169))),'Data Summary'!CY175="Yes"),OFFSET('Sanitation Data'!$F$12,0,10*ROW('Sanitation Data'!F169)),NA())</f>
        <v>#N/A</v>
      </c>
      <c r="AK175" s="96" t="e">
        <f ca="true">+IF(AND(ISNUMBER(OFFSET('Sanitation Data'!$G$4,0,10*ROW('Sanitation Data'!G169))),'Data Summary'!CZ175="Yes"),100-OFFSET('Sanitation Data'!$G$4,0,10*ROW('Sanitation Data'!G169)),NA())</f>
        <v>#N/A</v>
      </c>
      <c r="AL175" s="96" t="e">
        <f ca="true">+IF(AND(ISNUMBER(OFFSET('Sanitation Data'!$G$6,0,10*ROW('Sanitation Data'!G169))),'Data Summary'!DA175="Yes"),OFFSET('Sanitation Data'!$G$6,0,10*ROW('Sanitation Data'!G169)),NA())</f>
        <v>#N/A</v>
      </c>
      <c r="AM175" s="96" t="e">
        <f ca="true">+IF(AND(ISNUMBER(OFFSET('Sanitation Data'!$G$10,0,10*ROW('Sanitation Data'!G169))),'Data Summary'!DB175="Yes"),OFFSET('Sanitation Data'!$G$10,0,10*ROW('Sanitation Data'!G169)),NA())</f>
        <v>#N/A</v>
      </c>
      <c r="AN175" s="96" t="e">
        <f ca="true">+IF(AND(ISNUMBER(OFFSET('Sanitation Data'!$G$11,0,10*ROW('Sanitation Data'!G169))),'Data Summary'!DC175="Yes"),OFFSET('Sanitation Data'!$G$11,0,10*ROW('Sanitation Data'!G169)),NA())</f>
        <v>#N/A</v>
      </c>
      <c r="AO175" s="96" t="e">
        <f ca="true">+IF(AND(ISNUMBER(OFFSET('Sanitation Data'!$G$12,0,10*ROW('Sanitation Data'!G169))),'Data Summary'!DD175="Yes"),OFFSET('Sanitation Data'!$G$12,0,10*ROW('Sanitation Data'!G169)),NA())</f>
        <v>#N/A</v>
      </c>
      <c r="AP175" s="96" t="e">
        <f ca="true">+IF(AND(ISNUMBER(OFFSET('Sanitation Data'!$H$4,0,10*ROW('Sanitation Data'!H169))),'Data Summary'!DE175="Yes"),100-OFFSET('Sanitation Data'!$H$4,0,10*ROW('Sanitation Data'!H169)),NA())</f>
        <v>#N/A</v>
      </c>
      <c r="AQ175" s="96" t="e">
        <f ca="true">+IF(AND(ISNUMBER(OFFSET('Sanitation Data'!$H$6,0,10*ROW('Sanitation Data'!H169))),'Data Summary'!DF175="Yes"),OFFSET('Sanitation Data'!$H$6,0,10*ROW('Sanitation Data'!H169)),NA())</f>
        <v>#N/A</v>
      </c>
      <c r="AR175" s="96" t="e">
        <f ca="true">+IF(AND(ISNUMBER(OFFSET('Sanitation Data'!$H$10,0,10*ROW('Sanitation Data'!H169))),'Data Summary'!DG175="Yes"),OFFSET('Sanitation Data'!$H$10,0,10*ROW('Sanitation Data'!H169)),NA())</f>
        <v>#N/A</v>
      </c>
      <c r="AS175" s="96" t="e">
        <f ca="true">+IF(AND(ISNUMBER(OFFSET('Sanitation Data'!$H$11,0,10*ROW('Sanitation Data'!H169))),'Data Summary'!DH175="Yes"),OFFSET('Sanitation Data'!$H$11,0,10*ROW('Sanitation Data'!H169)),NA())</f>
        <v>#N/A</v>
      </c>
      <c r="AT175" s="96" t="e">
        <f ca="true">+IF(AND(ISNUMBER(OFFSET('Sanitation Data'!$H$12,0,10*ROW('Sanitation Data'!H169))),'Data Summary'!DI175="Yes"),OFFSET('Sanitation Data'!$H$12,0,10*ROW('Sanitation Data'!H169)),NA())</f>
        <v>#N/A</v>
      </c>
      <c r="AU175" s="96" t="e">
        <f ca="true">+IF(AND(ISNUMBER(OFFSET('Sanitation Data'!$I$4,0,10*ROW('Sanitation Data'!I169))),'Data Summary'!DJ175="Yes"),100-OFFSET('Sanitation Data'!$I$4,0,10*ROW('Sanitation Data'!I169)),NA())</f>
        <v>#N/A</v>
      </c>
      <c r="AV175" s="96" t="e">
        <f ca="true">+IF(AND(ISNUMBER(OFFSET('Sanitation Data'!$I$6,0,10*ROW('Sanitation Data'!I169))),'Data Summary'!DK175="Yes"),OFFSET('Sanitation Data'!$I$6,0,10*ROW('Sanitation Data'!I169)),NA())</f>
        <v>#N/A</v>
      </c>
      <c r="AW175" s="96" t="e">
        <f ca="true">+IF(AND(ISNUMBER(OFFSET('Sanitation Data'!$I$10,0,10*ROW('Sanitation Data'!I169))),'Data Summary'!DL175="Yes"),OFFSET('Sanitation Data'!$I$10,0,10*ROW('Sanitation Data'!I169)),NA())</f>
        <v>#N/A</v>
      </c>
      <c r="AX175" s="96" t="e">
        <f ca="true">+IF(AND(ISNUMBER(OFFSET('Sanitation Data'!$I$11,0,10*ROW('Sanitation Data'!I169))),'Data Summary'!DM175="Yes"),OFFSET('Sanitation Data'!$I$11,0,10*ROW('Sanitation Data'!I169)),NA())</f>
        <v>#N/A</v>
      </c>
      <c r="AY175" s="96" t="e">
        <f ca="true">+IF(AND(ISNUMBER(OFFSET('Sanitation Data'!$I$12,0,10*ROW('Sanitation Data'!I169))),'Data Summary'!DN175="Yes"),OFFSET('Sanitation Data'!$I$12,0,10*ROW('Sanitation Data'!I169)),NA())</f>
        <v>#N/A</v>
      </c>
      <c r="AZ175" s="97" t="e">
        <f ca="true">+IF(AND(ISNUMBER(OFFSET('Hygiene Data'!$D$5,0,10*ROW('Hygiene Data'!D169))),'Data Summary'!DO175="Yes"),OFFSET('Hygiene Data'!$D$5,0,10*ROW('Hygiene Data'!D169)),NA())</f>
        <v>#N/A</v>
      </c>
      <c r="BA175" s="97" t="e">
        <f ca="true">+IF(AND(ISNUMBER(OFFSET('Hygiene Data'!$D$7,0,10*ROW('Hygiene Data'!D169))),'Data Summary'!DP175="Yes"),OFFSET('Hygiene Data'!$D$7,0,10*ROW('Hygiene Data'!D169)),NA())</f>
        <v>#N/A</v>
      </c>
      <c r="BB175" s="97" t="e">
        <f ca="true">+IF(AND(ISNUMBER(OFFSET('Hygiene Data'!$D$9,0,10*ROW('Hygiene Data'!D169))),'Data Summary'!DQ175="Yes"),OFFSET('Hygiene Data'!$D$9,0,10*ROW('Hygiene Data'!D169)),NA())</f>
        <v>#N/A</v>
      </c>
      <c r="BC175" s="97" t="e">
        <f ca="true">+IF(AND(ISNUMBER(OFFSET('Hygiene Data'!$E$5,0,10*ROW('Hygiene Data'!E169))),'Data Summary'!DR175="Yes"),OFFSET('Hygiene Data'!$E$5,0,10*ROW('Hygiene Data'!E169)),NA())</f>
        <v>#N/A</v>
      </c>
      <c r="BD175" s="97" t="e">
        <f ca="true">+IF(AND(ISNUMBER(OFFSET('Hygiene Data'!$E$7,0,10*ROW('Hygiene Data'!E169))),'Data Summary'!DS175="Yes"),OFFSET('Hygiene Data'!$E$7,0,10*ROW('Hygiene Data'!E169)),NA())</f>
        <v>#N/A</v>
      </c>
      <c r="BE175" s="97" t="e">
        <f ca="true">+IF(AND(ISNUMBER(OFFSET('Hygiene Data'!$E$9,0,10*ROW('Hygiene Data'!E169))),'Data Summary'!DT175="Yes"),OFFSET('Hygiene Data'!$E$9,0,10*ROW('Hygiene Data'!E169)),NA())</f>
        <v>#N/A</v>
      </c>
      <c r="BF175" s="97" t="e">
        <f ca="true">+IF(AND(ISNUMBER(OFFSET('Hygiene Data'!$F$5,0,10*ROW('Hygiene Data'!F169))),'Data Summary'!DU175="Yes"),OFFSET('Hygiene Data'!$F$5,0,10*ROW('Hygiene Data'!F169)),NA())</f>
        <v>#N/A</v>
      </c>
      <c r="BG175" s="97" t="e">
        <f ca="true">+IF(AND(ISNUMBER(OFFSET('Hygiene Data'!$F$7,0,10*ROW('Hygiene Data'!F169))),'Data Summary'!DV175="Yes"),OFFSET('Hygiene Data'!$F$7,0,10*ROW('Hygiene Data'!F169)),NA())</f>
        <v>#N/A</v>
      </c>
      <c r="BH175" s="97" t="e">
        <f ca="true">+IF(AND(ISNUMBER(OFFSET('Hygiene Data'!$F$9,0,10*ROW('Hygiene Data'!F169))),'Data Summary'!DW175="Yes"),OFFSET('Hygiene Data'!$F$9,0,10*ROW('Hygiene Data'!F169)),NA())</f>
        <v>#N/A</v>
      </c>
      <c r="BI175" s="97" t="e">
        <f ca="true">+IF(AND(ISNUMBER(OFFSET('Hygiene Data'!$G$5,0,10*ROW('Hygiene Data'!G169))),'Data Summary'!DX175="Yes"),OFFSET('Hygiene Data'!$G$5,0,10*ROW('Hygiene Data'!G169)),NA())</f>
        <v>#N/A</v>
      </c>
      <c r="BJ175" s="97" t="e">
        <f ca="true">+IF(AND(ISNUMBER(OFFSET('Hygiene Data'!$G$7,0,10*ROW('Hygiene Data'!G169))),'Data Summary'!DY175="Yes"),OFFSET('Hygiene Data'!$G$7,0,10*ROW('Hygiene Data'!G169)),NA())</f>
        <v>#N/A</v>
      </c>
      <c r="BK175" s="97" t="e">
        <f ca="true">+IF(AND(ISNUMBER(OFFSET('Hygiene Data'!$G$9,0,10*ROW('Hygiene Data'!G169))),'Data Summary'!DZ175="Yes"),OFFSET('Hygiene Data'!$G$9,0,10*ROW('Hygiene Data'!G169)),NA())</f>
        <v>#N/A</v>
      </c>
      <c r="BL175" s="97" t="e">
        <f ca="true">+IF(AND(ISNUMBER(OFFSET('Hygiene Data'!$H$5,0,10*ROW('Hygiene Data'!H169))),'Data Summary'!EA175="Yes"),OFFSET('Hygiene Data'!$H$5,0,10*ROW('Hygiene Data'!H169)),NA())</f>
        <v>#N/A</v>
      </c>
      <c r="BM175" s="97" t="e">
        <f ca="true">+IF(AND(ISNUMBER(OFFSET('Hygiene Data'!$H$7,0,10*ROW('Hygiene Data'!H169))),'Data Summary'!EB175="Yes"),OFFSET('Hygiene Data'!$H$7,0,10*ROW('Hygiene Data'!H169)),NA())</f>
        <v>#N/A</v>
      </c>
      <c r="BN175" s="97" t="e">
        <f ca="true">+IF(AND(ISNUMBER(OFFSET('Hygiene Data'!$H$9,0,10*ROW('Hygiene Data'!H169))),'Data Summary'!EC175="Yes"),OFFSET('Hygiene Data'!$H$9,0,10*ROW('Hygiene Data'!H169)),NA())</f>
        <v>#N/A</v>
      </c>
      <c r="BO175" s="97" t="e">
        <f ca="true">+IF(AND(ISNUMBER(OFFSET('Hygiene Data'!$I$5,0,10*ROW('Hygiene Data'!I169))),'Data Summary'!ED175="Yes"),OFFSET('Hygiene Data'!$I$5,0,10*ROW('Hygiene Data'!I169)),NA())</f>
        <v>#N/A</v>
      </c>
      <c r="BP175" s="97" t="e">
        <f ca="true">+IF(AND(ISNUMBER(OFFSET('Hygiene Data'!$I$7,0,10*ROW('Hygiene Data'!I169))),'Data Summary'!EE175="Yes"),OFFSET('Hygiene Data'!$I$7,0,10*ROW('Hygiene Data'!I169)),NA())</f>
        <v>#N/A</v>
      </c>
      <c r="BQ175" s="97"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6" t="str">
        <f ca="true">+IF(ISTEXT('Data Summary'!B176),'Data Summary'!B176,"")</f>
        <v/>
      </c>
      <c r="C176" s="330" t="e">
        <f ca="true">+VALUE('Data Summary'!C176)</f>
        <v>#VALUE!</v>
      </c>
      <c r="D176" s="95" t="e">
        <f ca="true">+IF(AND(ISNUMBER(OFFSET('Water Data'!$D$4,0,10*ROW('Water Data'!D170))),'Data Summary'!BS176="Yes"),100-OFFSET('Water Data'!$D$4,0,10*ROW('Water Data'!D170)),NA())</f>
        <v>#N/A</v>
      </c>
      <c r="E176" s="95" t="e">
        <f ca="true">+IF(AND(ISNUMBER(OFFSET('Water Data'!$D$6,0,10*ROW('Water Data'!D170))),'Data Summary'!BT176="Yes"),OFFSET('Water Data'!$D$6,0,10*ROW('Water Data'!D170)),NA())</f>
        <v>#N/A</v>
      </c>
      <c r="F176" s="95" t="e">
        <f ca="true">+IF(AND(ISNUMBER(OFFSET('Water Data'!$D$9,0,10*ROW('Water Data'!D170))),'Data Summary'!BU176="Yes"),OFFSET('Water Data'!$D$9,0,10*ROW('Water Data'!D170)),NA())</f>
        <v>#N/A</v>
      </c>
      <c r="G176" s="95" t="e">
        <f ca="true">+IF(AND(ISNUMBER(OFFSET('Water Data'!$E$4,0,10*ROW('Water Data'!E170))),'Data Summary'!BV176="Yes"),100-OFFSET('Water Data'!$E$4,0,10*ROW('Water Data'!E170)),NA())</f>
        <v>#N/A</v>
      </c>
      <c r="H176" s="95" t="e">
        <f ca="true">+IF(AND(ISNUMBER(OFFSET('Water Data'!$E$6,0,10*ROW('Water Data'!E170))),'Data Summary'!BW176="Yes"),OFFSET('Water Data'!$E$6,0,10*ROW('Water Data'!E170)),NA())</f>
        <v>#N/A</v>
      </c>
      <c r="I176" s="95" t="e">
        <f ca="true">+IF(AND(ISNUMBER(OFFSET('Water Data'!$E$9,0,10*ROW('Water Data'!E170))),'Data Summary'!BX176="Yes"),OFFSET('Water Data'!$E$9,0,10*ROW('Water Data'!E170)),NA())</f>
        <v>#N/A</v>
      </c>
      <c r="J176" s="95" t="e">
        <f ca="true">+IF(AND(ISNUMBER(OFFSET('Water Data'!$F$4,0,10*ROW('Water Data'!F170))),'Data Summary'!BY176="Yes"),100-OFFSET('Water Data'!$F$4,0,10*ROW('Water Data'!F170)),NA())</f>
        <v>#N/A</v>
      </c>
      <c r="K176" s="95" t="e">
        <f ca="true">+IF(AND(ISNUMBER(OFFSET('Water Data'!$F$6,0,10*ROW('Water Data'!F170))),'Data Summary'!BZ176="Yes"),OFFSET('Water Data'!$F$6,0,10*ROW('Water Data'!F170)),NA())</f>
        <v>#N/A</v>
      </c>
      <c r="L176" s="95" t="e">
        <f ca="true">+IF(AND(ISNUMBER(OFFSET('Water Data'!$F$9,0,10*ROW('Water Data'!F170))),'Data Summary'!CA176="Yes"),OFFSET('Water Data'!$F$9,0,10*ROW('Water Data'!F170)),NA())</f>
        <v>#N/A</v>
      </c>
      <c r="M176" s="95" t="e">
        <f ca="true">+IF(AND(ISNUMBER(OFFSET('Water Data'!$G$4,0,10*ROW('Water Data'!G170))),'Data Summary'!CB176="Yes"),100-OFFSET('Water Data'!$G$4,0,10*ROW('Water Data'!G170)),NA())</f>
        <v>#N/A</v>
      </c>
      <c r="N176" s="95" t="e">
        <f ca="true">+IF(AND(ISNUMBER(OFFSET('Water Data'!$G$6,0,10*ROW('Water Data'!G170))),'Data Summary'!CC176="Yes"),OFFSET('Water Data'!$G$6,0,10*ROW('Water Data'!G170)),NA())</f>
        <v>#N/A</v>
      </c>
      <c r="O176" s="95" t="e">
        <f ca="true">+IF(AND(ISNUMBER(OFFSET('Water Data'!$G$9,0,10*ROW('Water Data'!G170))),'Data Summary'!CD176="Yes"),OFFSET('Water Data'!$G$9,0,10*ROW('Water Data'!G170)),NA())</f>
        <v>#N/A</v>
      </c>
      <c r="P176" s="95" t="e">
        <f ca="true">+IF(AND(ISNUMBER(OFFSET('Water Data'!$H$4,0,10*ROW('Water Data'!H170))),'Data Summary'!CE176="Yes"),100-OFFSET('Water Data'!$H$4,0,10*ROW('Water Data'!H170)),NA())</f>
        <v>#N/A</v>
      </c>
      <c r="Q176" s="95" t="e">
        <f ca="true">+IF(AND(ISNUMBER(OFFSET('Water Data'!$H$6,0,10*ROW('Water Data'!H170))),'Data Summary'!CF176="Yes"),OFFSET('Water Data'!$H$6,0,10*ROW('Water Data'!H170)),NA())</f>
        <v>#N/A</v>
      </c>
      <c r="R176" s="95" t="e">
        <f ca="true">+IF(AND(ISNUMBER(OFFSET('Water Data'!$H$9,0,10*ROW('Water Data'!H170))),'Data Summary'!CG176="Yes"),OFFSET('Water Data'!$H$9,0,10*ROW('Water Data'!H170)),NA())</f>
        <v>#N/A</v>
      </c>
      <c r="S176" s="95" t="e">
        <f ca="true">+IF(AND(ISNUMBER(OFFSET('Water Data'!$I$4,0,10*ROW('Water Data'!I170))),'Data Summary'!CH176="Yes"),100-OFFSET('Water Data'!$I$4,0,10*ROW('Water Data'!I170)),NA())</f>
        <v>#N/A</v>
      </c>
      <c r="T176" s="95" t="e">
        <f ca="true">+IF(AND(ISNUMBER(OFFSET('Water Data'!$I$6,0,10*ROW('Water Data'!I170))),'Data Summary'!CI176="Yes"),OFFSET('Water Data'!$I$6,0,10*ROW('Water Data'!I170)),NA())</f>
        <v>#N/A</v>
      </c>
      <c r="U176" s="95" t="e">
        <f ca="true">+IF(AND(ISNUMBER(OFFSET('Water Data'!$I$9,0,10*ROW('Water Data'!I170))),'Data Summary'!CJ176="Yes"),OFFSET('Water Data'!$I$9,0,10*ROW('Water Data'!I170)),NA())</f>
        <v>#N/A</v>
      </c>
      <c r="V176" s="96" t="e">
        <f ca="true">+IF(AND(ISNUMBER(OFFSET('Sanitation Data'!$D$4,0,10*ROW('Sanitation Data'!D170))),'Data Summary'!CK176="Yes"),100-OFFSET('Sanitation Data'!$D$4,0,10*ROW('Sanitation Data'!D170)),NA())</f>
        <v>#N/A</v>
      </c>
      <c r="W176" s="96" t="e">
        <f ca="true">+IF(AND(ISNUMBER(OFFSET('Sanitation Data'!$D$6,0,10*ROW('Sanitation Data'!D170))),'Data Summary'!CL176="Yes"),OFFSET('Sanitation Data'!$D$6,0,10*ROW('Sanitation Data'!D170)),NA())</f>
        <v>#N/A</v>
      </c>
      <c r="X176" s="96" t="e">
        <f ca="true">+IF(AND(ISNUMBER(OFFSET('Sanitation Data'!$D$10,0,10*ROW('Sanitation Data'!D170))),'Data Summary'!CM176="Yes"),OFFSET('Sanitation Data'!$D$10,0,10*ROW('Sanitation Data'!D170)),NA())</f>
        <v>#N/A</v>
      </c>
      <c r="Y176" s="96" t="e">
        <f ca="true">+IF(AND(ISNUMBER(OFFSET('Sanitation Data'!$D$11,0,10*ROW('Sanitation Data'!D170))),'Data Summary'!CN176="Yes"),OFFSET('Sanitation Data'!$D$11,0,10*ROW('Sanitation Data'!D170)),NA())</f>
        <v>#N/A</v>
      </c>
      <c r="Z176" s="96" t="e">
        <f ca="true">+IF(AND(ISNUMBER(OFFSET('Sanitation Data'!$D$12,0,10*ROW('Sanitation Data'!D170))),'Data Summary'!CO176="Yes"),OFFSET('Sanitation Data'!$D$12,0,10*ROW('Sanitation Data'!D170)),NA())</f>
        <v>#N/A</v>
      </c>
      <c r="AA176" s="96" t="e">
        <f ca="true">+IF(AND(ISNUMBER(OFFSET('Sanitation Data'!$E$4,0,10*ROW('Sanitation Data'!E170))),'Data Summary'!CP176="Yes"),100-OFFSET('Sanitation Data'!$E$4,0,10*ROW('Sanitation Data'!E170)),NA())</f>
        <v>#N/A</v>
      </c>
      <c r="AB176" s="96" t="e">
        <f ca="true">+IF(AND(ISNUMBER(OFFSET('Sanitation Data'!$E$6,0,10*ROW('Sanitation Data'!E170))),'Data Summary'!CQ176="Yes"),OFFSET('Sanitation Data'!$E$6,0,10*ROW('Sanitation Data'!E170)),NA())</f>
        <v>#N/A</v>
      </c>
      <c r="AC176" s="96" t="e">
        <f ca="true">+IF(AND(ISNUMBER(OFFSET('Sanitation Data'!$E$10,0,10*ROW('Sanitation Data'!E170))),'Data Summary'!CR176="Yes"),OFFSET('Sanitation Data'!$E$10,0,10*ROW('Sanitation Data'!E170)),NA())</f>
        <v>#N/A</v>
      </c>
      <c r="AD176" s="96" t="e">
        <f ca="true">+IF(AND(ISNUMBER(OFFSET('Sanitation Data'!$E$11,0,10*ROW('Sanitation Data'!E170))),'Data Summary'!CS176="Yes"),OFFSET('Sanitation Data'!$E$11,0,10*ROW('Sanitation Data'!E170)),NA())</f>
        <v>#N/A</v>
      </c>
      <c r="AE176" s="96" t="e">
        <f ca="true">+IF(AND(ISNUMBER(OFFSET('Sanitation Data'!$E$12,0,10*ROW('Sanitation Data'!E170))),'Data Summary'!CT176="Yes"),OFFSET('Sanitation Data'!$E$12,0,10*ROW('Sanitation Data'!E170)),NA())</f>
        <v>#N/A</v>
      </c>
      <c r="AF176" s="96" t="e">
        <f ca="true">+IF(AND(ISNUMBER(OFFSET('Sanitation Data'!$F$4,0,10*ROW('Sanitation Data'!F170))),'Data Summary'!CU176="Yes"),100-OFFSET('Sanitation Data'!$F$4,0,10*ROW('Sanitation Data'!F170)),NA())</f>
        <v>#N/A</v>
      </c>
      <c r="AG176" s="96" t="e">
        <f ca="true">+IF(AND(ISNUMBER(OFFSET('Sanitation Data'!$F$6,0,10*ROW('Sanitation Data'!F170))),'Data Summary'!CV176="Yes"),OFFSET('Sanitation Data'!$F$6,0,10*ROW('Sanitation Data'!F170)),NA())</f>
        <v>#N/A</v>
      </c>
      <c r="AH176" s="96" t="e">
        <f ca="true">+IF(AND(ISNUMBER(OFFSET('Sanitation Data'!$F$10,0,10*ROW('Sanitation Data'!F170))),'Data Summary'!CW176="Yes"),OFFSET('Sanitation Data'!$F$10,0,10*ROW('Sanitation Data'!F170)),NA())</f>
        <v>#N/A</v>
      </c>
      <c r="AI176" s="96" t="e">
        <f ca="true">+IF(AND(ISNUMBER(OFFSET('Sanitation Data'!$F$11,0,10*ROW('Sanitation Data'!F170))),'Data Summary'!CX176="Yes"),OFFSET('Sanitation Data'!$F$11,0,10*ROW('Sanitation Data'!F170)),NA())</f>
        <v>#N/A</v>
      </c>
      <c r="AJ176" s="96" t="e">
        <f ca="true">+IF(AND(ISNUMBER(OFFSET('Sanitation Data'!$F$12,0,10*ROW('Sanitation Data'!F170))),'Data Summary'!CY176="Yes"),OFFSET('Sanitation Data'!$F$12,0,10*ROW('Sanitation Data'!F170)),NA())</f>
        <v>#N/A</v>
      </c>
      <c r="AK176" s="96" t="e">
        <f ca="true">+IF(AND(ISNUMBER(OFFSET('Sanitation Data'!$G$4,0,10*ROW('Sanitation Data'!G170))),'Data Summary'!CZ176="Yes"),100-OFFSET('Sanitation Data'!$G$4,0,10*ROW('Sanitation Data'!G170)),NA())</f>
        <v>#N/A</v>
      </c>
      <c r="AL176" s="96" t="e">
        <f ca="true">+IF(AND(ISNUMBER(OFFSET('Sanitation Data'!$G$6,0,10*ROW('Sanitation Data'!G170))),'Data Summary'!DA176="Yes"),OFFSET('Sanitation Data'!$G$6,0,10*ROW('Sanitation Data'!G170)),NA())</f>
        <v>#N/A</v>
      </c>
      <c r="AM176" s="96" t="e">
        <f ca="true">+IF(AND(ISNUMBER(OFFSET('Sanitation Data'!$G$10,0,10*ROW('Sanitation Data'!G170))),'Data Summary'!DB176="Yes"),OFFSET('Sanitation Data'!$G$10,0,10*ROW('Sanitation Data'!G170)),NA())</f>
        <v>#N/A</v>
      </c>
      <c r="AN176" s="96" t="e">
        <f ca="true">+IF(AND(ISNUMBER(OFFSET('Sanitation Data'!$G$11,0,10*ROW('Sanitation Data'!G170))),'Data Summary'!DC176="Yes"),OFFSET('Sanitation Data'!$G$11,0,10*ROW('Sanitation Data'!G170)),NA())</f>
        <v>#N/A</v>
      </c>
      <c r="AO176" s="96" t="e">
        <f ca="true">+IF(AND(ISNUMBER(OFFSET('Sanitation Data'!$G$12,0,10*ROW('Sanitation Data'!G170))),'Data Summary'!DD176="Yes"),OFFSET('Sanitation Data'!$G$12,0,10*ROW('Sanitation Data'!G170)),NA())</f>
        <v>#N/A</v>
      </c>
      <c r="AP176" s="96" t="e">
        <f ca="true">+IF(AND(ISNUMBER(OFFSET('Sanitation Data'!$H$4,0,10*ROW('Sanitation Data'!H170))),'Data Summary'!DE176="Yes"),100-OFFSET('Sanitation Data'!$H$4,0,10*ROW('Sanitation Data'!H170)),NA())</f>
        <v>#N/A</v>
      </c>
      <c r="AQ176" s="96" t="e">
        <f ca="true">+IF(AND(ISNUMBER(OFFSET('Sanitation Data'!$H$6,0,10*ROW('Sanitation Data'!H170))),'Data Summary'!DF176="Yes"),OFFSET('Sanitation Data'!$H$6,0,10*ROW('Sanitation Data'!H170)),NA())</f>
        <v>#N/A</v>
      </c>
      <c r="AR176" s="96" t="e">
        <f ca="true">+IF(AND(ISNUMBER(OFFSET('Sanitation Data'!$H$10,0,10*ROW('Sanitation Data'!H170))),'Data Summary'!DG176="Yes"),OFFSET('Sanitation Data'!$H$10,0,10*ROW('Sanitation Data'!H170)),NA())</f>
        <v>#N/A</v>
      </c>
      <c r="AS176" s="96" t="e">
        <f ca="true">+IF(AND(ISNUMBER(OFFSET('Sanitation Data'!$H$11,0,10*ROW('Sanitation Data'!H170))),'Data Summary'!DH176="Yes"),OFFSET('Sanitation Data'!$H$11,0,10*ROW('Sanitation Data'!H170)),NA())</f>
        <v>#N/A</v>
      </c>
      <c r="AT176" s="96" t="e">
        <f ca="true">+IF(AND(ISNUMBER(OFFSET('Sanitation Data'!$H$12,0,10*ROW('Sanitation Data'!H170))),'Data Summary'!DI176="Yes"),OFFSET('Sanitation Data'!$H$12,0,10*ROW('Sanitation Data'!H170)),NA())</f>
        <v>#N/A</v>
      </c>
      <c r="AU176" s="96" t="e">
        <f ca="true">+IF(AND(ISNUMBER(OFFSET('Sanitation Data'!$I$4,0,10*ROW('Sanitation Data'!I170))),'Data Summary'!DJ176="Yes"),100-OFFSET('Sanitation Data'!$I$4,0,10*ROW('Sanitation Data'!I170)),NA())</f>
        <v>#N/A</v>
      </c>
      <c r="AV176" s="96" t="e">
        <f ca="true">+IF(AND(ISNUMBER(OFFSET('Sanitation Data'!$I$6,0,10*ROW('Sanitation Data'!I170))),'Data Summary'!DK176="Yes"),OFFSET('Sanitation Data'!$I$6,0,10*ROW('Sanitation Data'!I170)),NA())</f>
        <v>#N/A</v>
      </c>
      <c r="AW176" s="96" t="e">
        <f ca="true">+IF(AND(ISNUMBER(OFFSET('Sanitation Data'!$I$10,0,10*ROW('Sanitation Data'!I170))),'Data Summary'!DL176="Yes"),OFFSET('Sanitation Data'!$I$10,0,10*ROW('Sanitation Data'!I170)),NA())</f>
        <v>#N/A</v>
      </c>
      <c r="AX176" s="96" t="e">
        <f ca="true">+IF(AND(ISNUMBER(OFFSET('Sanitation Data'!$I$11,0,10*ROW('Sanitation Data'!I170))),'Data Summary'!DM176="Yes"),OFFSET('Sanitation Data'!$I$11,0,10*ROW('Sanitation Data'!I170)),NA())</f>
        <v>#N/A</v>
      </c>
      <c r="AY176" s="96" t="e">
        <f ca="true">+IF(AND(ISNUMBER(OFFSET('Sanitation Data'!$I$12,0,10*ROW('Sanitation Data'!I170))),'Data Summary'!DN176="Yes"),OFFSET('Sanitation Data'!$I$12,0,10*ROW('Sanitation Data'!I170)),NA())</f>
        <v>#N/A</v>
      </c>
      <c r="AZ176" s="97" t="e">
        <f ca="true">+IF(AND(ISNUMBER(OFFSET('Hygiene Data'!$D$5,0,10*ROW('Hygiene Data'!D170))),'Data Summary'!DO176="Yes"),OFFSET('Hygiene Data'!$D$5,0,10*ROW('Hygiene Data'!D170)),NA())</f>
        <v>#N/A</v>
      </c>
      <c r="BA176" s="97" t="e">
        <f ca="true">+IF(AND(ISNUMBER(OFFSET('Hygiene Data'!$D$7,0,10*ROW('Hygiene Data'!D170))),'Data Summary'!DP176="Yes"),OFFSET('Hygiene Data'!$D$7,0,10*ROW('Hygiene Data'!D170)),NA())</f>
        <v>#N/A</v>
      </c>
      <c r="BB176" s="97" t="e">
        <f ca="true">+IF(AND(ISNUMBER(OFFSET('Hygiene Data'!$D$9,0,10*ROW('Hygiene Data'!D170))),'Data Summary'!DQ176="Yes"),OFFSET('Hygiene Data'!$D$9,0,10*ROW('Hygiene Data'!D170)),NA())</f>
        <v>#N/A</v>
      </c>
      <c r="BC176" s="97" t="e">
        <f ca="true">+IF(AND(ISNUMBER(OFFSET('Hygiene Data'!$E$5,0,10*ROW('Hygiene Data'!E170))),'Data Summary'!DR176="Yes"),OFFSET('Hygiene Data'!$E$5,0,10*ROW('Hygiene Data'!E170)),NA())</f>
        <v>#N/A</v>
      </c>
      <c r="BD176" s="97" t="e">
        <f ca="true">+IF(AND(ISNUMBER(OFFSET('Hygiene Data'!$E$7,0,10*ROW('Hygiene Data'!E170))),'Data Summary'!DS176="Yes"),OFFSET('Hygiene Data'!$E$7,0,10*ROW('Hygiene Data'!E170)),NA())</f>
        <v>#N/A</v>
      </c>
      <c r="BE176" s="97" t="e">
        <f ca="true">+IF(AND(ISNUMBER(OFFSET('Hygiene Data'!$E$9,0,10*ROW('Hygiene Data'!E170))),'Data Summary'!DT176="Yes"),OFFSET('Hygiene Data'!$E$9,0,10*ROW('Hygiene Data'!E170)),NA())</f>
        <v>#N/A</v>
      </c>
      <c r="BF176" s="97" t="e">
        <f ca="true">+IF(AND(ISNUMBER(OFFSET('Hygiene Data'!$F$5,0,10*ROW('Hygiene Data'!F170))),'Data Summary'!DU176="Yes"),OFFSET('Hygiene Data'!$F$5,0,10*ROW('Hygiene Data'!F170)),NA())</f>
        <v>#N/A</v>
      </c>
      <c r="BG176" s="97" t="e">
        <f ca="true">+IF(AND(ISNUMBER(OFFSET('Hygiene Data'!$F$7,0,10*ROW('Hygiene Data'!F170))),'Data Summary'!DV176="Yes"),OFFSET('Hygiene Data'!$F$7,0,10*ROW('Hygiene Data'!F170)),NA())</f>
        <v>#N/A</v>
      </c>
      <c r="BH176" s="97" t="e">
        <f ca="true">+IF(AND(ISNUMBER(OFFSET('Hygiene Data'!$F$9,0,10*ROW('Hygiene Data'!F170))),'Data Summary'!DW176="Yes"),OFFSET('Hygiene Data'!$F$9,0,10*ROW('Hygiene Data'!F170)),NA())</f>
        <v>#N/A</v>
      </c>
      <c r="BI176" s="97" t="e">
        <f ca="true">+IF(AND(ISNUMBER(OFFSET('Hygiene Data'!$G$5,0,10*ROW('Hygiene Data'!G170))),'Data Summary'!DX176="Yes"),OFFSET('Hygiene Data'!$G$5,0,10*ROW('Hygiene Data'!G170)),NA())</f>
        <v>#N/A</v>
      </c>
      <c r="BJ176" s="97" t="e">
        <f ca="true">+IF(AND(ISNUMBER(OFFSET('Hygiene Data'!$G$7,0,10*ROW('Hygiene Data'!G170))),'Data Summary'!DY176="Yes"),OFFSET('Hygiene Data'!$G$7,0,10*ROW('Hygiene Data'!G170)),NA())</f>
        <v>#N/A</v>
      </c>
      <c r="BK176" s="97" t="e">
        <f ca="true">+IF(AND(ISNUMBER(OFFSET('Hygiene Data'!$G$9,0,10*ROW('Hygiene Data'!G170))),'Data Summary'!DZ176="Yes"),OFFSET('Hygiene Data'!$G$9,0,10*ROW('Hygiene Data'!G170)),NA())</f>
        <v>#N/A</v>
      </c>
      <c r="BL176" s="97" t="e">
        <f ca="true">+IF(AND(ISNUMBER(OFFSET('Hygiene Data'!$H$5,0,10*ROW('Hygiene Data'!H170))),'Data Summary'!EA176="Yes"),OFFSET('Hygiene Data'!$H$5,0,10*ROW('Hygiene Data'!H170)),NA())</f>
        <v>#N/A</v>
      </c>
      <c r="BM176" s="97" t="e">
        <f ca="true">+IF(AND(ISNUMBER(OFFSET('Hygiene Data'!$H$7,0,10*ROW('Hygiene Data'!H170))),'Data Summary'!EB176="Yes"),OFFSET('Hygiene Data'!$H$7,0,10*ROW('Hygiene Data'!H170)),NA())</f>
        <v>#N/A</v>
      </c>
      <c r="BN176" s="97" t="e">
        <f ca="true">+IF(AND(ISNUMBER(OFFSET('Hygiene Data'!$H$9,0,10*ROW('Hygiene Data'!H170))),'Data Summary'!EC176="Yes"),OFFSET('Hygiene Data'!$H$9,0,10*ROW('Hygiene Data'!H170)),NA())</f>
        <v>#N/A</v>
      </c>
      <c r="BO176" s="97" t="e">
        <f ca="true">+IF(AND(ISNUMBER(OFFSET('Hygiene Data'!$I$5,0,10*ROW('Hygiene Data'!I170))),'Data Summary'!ED176="Yes"),OFFSET('Hygiene Data'!$I$5,0,10*ROW('Hygiene Data'!I170)),NA())</f>
        <v>#N/A</v>
      </c>
      <c r="BP176" s="97" t="e">
        <f ca="true">+IF(AND(ISNUMBER(OFFSET('Hygiene Data'!$I$7,0,10*ROW('Hygiene Data'!I170))),'Data Summary'!EE176="Yes"),OFFSET('Hygiene Data'!$I$7,0,10*ROW('Hygiene Data'!I170)),NA())</f>
        <v>#N/A</v>
      </c>
      <c r="BQ176" s="97"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6" t="str">
        <f ca="true">+IF(ISTEXT('Data Summary'!B177),'Data Summary'!B177,"")</f>
        <v/>
      </c>
      <c r="C177" s="330" t="e">
        <f ca="true">+VALUE('Data Summary'!C177)</f>
        <v>#VALUE!</v>
      </c>
      <c r="D177" s="95" t="e">
        <f ca="true">+IF(AND(ISNUMBER(OFFSET('Water Data'!$D$4,0,10*ROW('Water Data'!D171))),'Data Summary'!BS177="Yes"),100-OFFSET('Water Data'!$D$4,0,10*ROW('Water Data'!D171)),NA())</f>
        <v>#N/A</v>
      </c>
      <c r="E177" s="95" t="e">
        <f ca="true">+IF(AND(ISNUMBER(OFFSET('Water Data'!$D$6,0,10*ROW('Water Data'!D171))),'Data Summary'!BT177="Yes"),OFFSET('Water Data'!$D$6,0,10*ROW('Water Data'!D171)),NA())</f>
        <v>#N/A</v>
      </c>
      <c r="F177" s="95" t="e">
        <f ca="true">+IF(AND(ISNUMBER(OFFSET('Water Data'!$D$9,0,10*ROW('Water Data'!D171))),'Data Summary'!BU177="Yes"),OFFSET('Water Data'!$D$9,0,10*ROW('Water Data'!D171)),NA())</f>
        <v>#N/A</v>
      </c>
      <c r="G177" s="95" t="e">
        <f ca="true">+IF(AND(ISNUMBER(OFFSET('Water Data'!$E$4,0,10*ROW('Water Data'!E171))),'Data Summary'!BV177="Yes"),100-OFFSET('Water Data'!$E$4,0,10*ROW('Water Data'!E171)),NA())</f>
        <v>#N/A</v>
      </c>
      <c r="H177" s="95" t="e">
        <f ca="true">+IF(AND(ISNUMBER(OFFSET('Water Data'!$E$6,0,10*ROW('Water Data'!E171))),'Data Summary'!BW177="Yes"),OFFSET('Water Data'!$E$6,0,10*ROW('Water Data'!E171)),NA())</f>
        <v>#N/A</v>
      </c>
      <c r="I177" s="95" t="e">
        <f ca="true">+IF(AND(ISNUMBER(OFFSET('Water Data'!$E$9,0,10*ROW('Water Data'!E171))),'Data Summary'!BX177="Yes"),OFFSET('Water Data'!$E$9,0,10*ROW('Water Data'!E171)),NA())</f>
        <v>#N/A</v>
      </c>
      <c r="J177" s="95" t="e">
        <f ca="true">+IF(AND(ISNUMBER(OFFSET('Water Data'!$F$4,0,10*ROW('Water Data'!F171))),'Data Summary'!BY177="Yes"),100-OFFSET('Water Data'!$F$4,0,10*ROW('Water Data'!F171)),NA())</f>
        <v>#N/A</v>
      </c>
      <c r="K177" s="95" t="e">
        <f ca="true">+IF(AND(ISNUMBER(OFFSET('Water Data'!$F$6,0,10*ROW('Water Data'!F171))),'Data Summary'!BZ177="Yes"),OFFSET('Water Data'!$F$6,0,10*ROW('Water Data'!F171)),NA())</f>
        <v>#N/A</v>
      </c>
      <c r="L177" s="95" t="e">
        <f ca="true">+IF(AND(ISNUMBER(OFFSET('Water Data'!$F$9,0,10*ROW('Water Data'!F171))),'Data Summary'!CA177="Yes"),OFFSET('Water Data'!$F$9,0,10*ROW('Water Data'!F171)),NA())</f>
        <v>#N/A</v>
      </c>
      <c r="M177" s="95" t="e">
        <f ca="true">+IF(AND(ISNUMBER(OFFSET('Water Data'!$G$4,0,10*ROW('Water Data'!G171))),'Data Summary'!CB177="Yes"),100-OFFSET('Water Data'!$G$4,0,10*ROW('Water Data'!G171)),NA())</f>
        <v>#N/A</v>
      </c>
      <c r="N177" s="95" t="e">
        <f ca="true">+IF(AND(ISNUMBER(OFFSET('Water Data'!$G$6,0,10*ROW('Water Data'!G171))),'Data Summary'!CC177="Yes"),OFFSET('Water Data'!$G$6,0,10*ROW('Water Data'!G171)),NA())</f>
        <v>#N/A</v>
      </c>
      <c r="O177" s="95" t="e">
        <f ca="true">+IF(AND(ISNUMBER(OFFSET('Water Data'!$G$9,0,10*ROW('Water Data'!G171))),'Data Summary'!CD177="Yes"),OFFSET('Water Data'!$G$9,0,10*ROW('Water Data'!G171)),NA())</f>
        <v>#N/A</v>
      </c>
      <c r="P177" s="95" t="e">
        <f ca="true">+IF(AND(ISNUMBER(OFFSET('Water Data'!$H$4,0,10*ROW('Water Data'!H171))),'Data Summary'!CE177="Yes"),100-OFFSET('Water Data'!$H$4,0,10*ROW('Water Data'!H171)),NA())</f>
        <v>#N/A</v>
      </c>
      <c r="Q177" s="95" t="e">
        <f ca="true">+IF(AND(ISNUMBER(OFFSET('Water Data'!$H$6,0,10*ROW('Water Data'!H171))),'Data Summary'!CF177="Yes"),OFFSET('Water Data'!$H$6,0,10*ROW('Water Data'!H171)),NA())</f>
        <v>#N/A</v>
      </c>
      <c r="R177" s="95" t="e">
        <f ca="true">+IF(AND(ISNUMBER(OFFSET('Water Data'!$H$9,0,10*ROW('Water Data'!H171))),'Data Summary'!CG177="Yes"),OFFSET('Water Data'!$H$9,0,10*ROW('Water Data'!H171)),NA())</f>
        <v>#N/A</v>
      </c>
      <c r="S177" s="95" t="e">
        <f ca="true">+IF(AND(ISNUMBER(OFFSET('Water Data'!$I$4,0,10*ROW('Water Data'!I171))),'Data Summary'!CH177="Yes"),100-OFFSET('Water Data'!$I$4,0,10*ROW('Water Data'!I171)),NA())</f>
        <v>#N/A</v>
      </c>
      <c r="T177" s="95" t="e">
        <f ca="true">+IF(AND(ISNUMBER(OFFSET('Water Data'!$I$6,0,10*ROW('Water Data'!I171))),'Data Summary'!CI177="Yes"),OFFSET('Water Data'!$I$6,0,10*ROW('Water Data'!I171)),NA())</f>
        <v>#N/A</v>
      </c>
      <c r="U177" s="95" t="e">
        <f ca="true">+IF(AND(ISNUMBER(OFFSET('Water Data'!$I$9,0,10*ROW('Water Data'!I171))),'Data Summary'!CJ177="Yes"),OFFSET('Water Data'!$I$9,0,10*ROW('Water Data'!I171)),NA())</f>
        <v>#N/A</v>
      </c>
      <c r="V177" s="96" t="e">
        <f ca="true">+IF(AND(ISNUMBER(OFFSET('Sanitation Data'!$D$4,0,10*ROW('Sanitation Data'!D171))),'Data Summary'!CK177="Yes"),100-OFFSET('Sanitation Data'!$D$4,0,10*ROW('Sanitation Data'!D171)),NA())</f>
        <v>#N/A</v>
      </c>
      <c r="W177" s="96" t="e">
        <f ca="true">+IF(AND(ISNUMBER(OFFSET('Sanitation Data'!$D$6,0,10*ROW('Sanitation Data'!D171))),'Data Summary'!CL177="Yes"),OFFSET('Sanitation Data'!$D$6,0,10*ROW('Sanitation Data'!D171)),NA())</f>
        <v>#N/A</v>
      </c>
      <c r="X177" s="96" t="e">
        <f ca="true">+IF(AND(ISNUMBER(OFFSET('Sanitation Data'!$D$10,0,10*ROW('Sanitation Data'!D171))),'Data Summary'!CM177="Yes"),OFFSET('Sanitation Data'!$D$10,0,10*ROW('Sanitation Data'!D171)),NA())</f>
        <v>#N/A</v>
      </c>
      <c r="Y177" s="96" t="e">
        <f ca="true">+IF(AND(ISNUMBER(OFFSET('Sanitation Data'!$D$11,0,10*ROW('Sanitation Data'!D171))),'Data Summary'!CN177="Yes"),OFFSET('Sanitation Data'!$D$11,0,10*ROW('Sanitation Data'!D171)),NA())</f>
        <v>#N/A</v>
      </c>
      <c r="Z177" s="96" t="e">
        <f ca="true">+IF(AND(ISNUMBER(OFFSET('Sanitation Data'!$D$12,0,10*ROW('Sanitation Data'!D171))),'Data Summary'!CO177="Yes"),OFFSET('Sanitation Data'!$D$12,0,10*ROW('Sanitation Data'!D171)),NA())</f>
        <v>#N/A</v>
      </c>
      <c r="AA177" s="96" t="e">
        <f ca="true">+IF(AND(ISNUMBER(OFFSET('Sanitation Data'!$E$4,0,10*ROW('Sanitation Data'!E171))),'Data Summary'!CP177="Yes"),100-OFFSET('Sanitation Data'!$E$4,0,10*ROW('Sanitation Data'!E171)),NA())</f>
        <v>#N/A</v>
      </c>
      <c r="AB177" s="96" t="e">
        <f ca="true">+IF(AND(ISNUMBER(OFFSET('Sanitation Data'!$E$6,0,10*ROW('Sanitation Data'!E171))),'Data Summary'!CQ177="Yes"),OFFSET('Sanitation Data'!$E$6,0,10*ROW('Sanitation Data'!E171)),NA())</f>
        <v>#N/A</v>
      </c>
      <c r="AC177" s="96" t="e">
        <f ca="true">+IF(AND(ISNUMBER(OFFSET('Sanitation Data'!$E$10,0,10*ROW('Sanitation Data'!E171))),'Data Summary'!CR177="Yes"),OFFSET('Sanitation Data'!$E$10,0,10*ROW('Sanitation Data'!E171)),NA())</f>
        <v>#N/A</v>
      </c>
      <c r="AD177" s="96" t="e">
        <f ca="true">+IF(AND(ISNUMBER(OFFSET('Sanitation Data'!$E$11,0,10*ROW('Sanitation Data'!E171))),'Data Summary'!CS177="Yes"),OFFSET('Sanitation Data'!$E$11,0,10*ROW('Sanitation Data'!E171)),NA())</f>
        <v>#N/A</v>
      </c>
      <c r="AE177" s="96" t="e">
        <f ca="true">+IF(AND(ISNUMBER(OFFSET('Sanitation Data'!$E$12,0,10*ROW('Sanitation Data'!E171))),'Data Summary'!CT177="Yes"),OFFSET('Sanitation Data'!$E$12,0,10*ROW('Sanitation Data'!E171)),NA())</f>
        <v>#N/A</v>
      </c>
      <c r="AF177" s="96" t="e">
        <f ca="true">+IF(AND(ISNUMBER(OFFSET('Sanitation Data'!$F$4,0,10*ROW('Sanitation Data'!F171))),'Data Summary'!CU177="Yes"),100-OFFSET('Sanitation Data'!$F$4,0,10*ROW('Sanitation Data'!F171)),NA())</f>
        <v>#N/A</v>
      </c>
      <c r="AG177" s="96" t="e">
        <f ca="true">+IF(AND(ISNUMBER(OFFSET('Sanitation Data'!$F$6,0,10*ROW('Sanitation Data'!F171))),'Data Summary'!CV177="Yes"),OFFSET('Sanitation Data'!$F$6,0,10*ROW('Sanitation Data'!F171)),NA())</f>
        <v>#N/A</v>
      </c>
      <c r="AH177" s="96" t="e">
        <f ca="true">+IF(AND(ISNUMBER(OFFSET('Sanitation Data'!$F$10,0,10*ROW('Sanitation Data'!F171))),'Data Summary'!CW177="Yes"),OFFSET('Sanitation Data'!$F$10,0,10*ROW('Sanitation Data'!F171)),NA())</f>
        <v>#N/A</v>
      </c>
      <c r="AI177" s="96" t="e">
        <f ca="true">+IF(AND(ISNUMBER(OFFSET('Sanitation Data'!$F$11,0,10*ROW('Sanitation Data'!F171))),'Data Summary'!CX177="Yes"),OFFSET('Sanitation Data'!$F$11,0,10*ROW('Sanitation Data'!F171)),NA())</f>
        <v>#N/A</v>
      </c>
      <c r="AJ177" s="96" t="e">
        <f ca="true">+IF(AND(ISNUMBER(OFFSET('Sanitation Data'!$F$12,0,10*ROW('Sanitation Data'!F171))),'Data Summary'!CY177="Yes"),OFFSET('Sanitation Data'!$F$12,0,10*ROW('Sanitation Data'!F171)),NA())</f>
        <v>#N/A</v>
      </c>
      <c r="AK177" s="96" t="e">
        <f ca="true">+IF(AND(ISNUMBER(OFFSET('Sanitation Data'!$G$4,0,10*ROW('Sanitation Data'!G171))),'Data Summary'!CZ177="Yes"),100-OFFSET('Sanitation Data'!$G$4,0,10*ROW('Sanitation Data'!G171)),NA())</f>
        <v>#N/A</v>
      </c>
      <c r="AL177" s="96" t="e">
        <f ca="true">+IF(AND(ISNUMBER(OFFSET('Sanitation Data'!$G$6,0,10*ROW('Sanitation Data'!G171))),'Data Summary'!DA177="Yes"),OFFSET('Sanitation Data'!$G$6,0,10*ROW('Sanitation Data'!G171)),NA())</f>
        <v>#N/A</v>
      </c>
      <c r="AM177" s="96" t="e">
        <f ca="true">+IF(AND(ISNUMBER(OFFSET('Sanitation Data'!$G$10,0,10*ROW('Sanitation Data'!G171))),'Data Summary'!DB177="Yes"),OFFSET('Sanitation Data'!$G$10,0,10*ROW('Sanitation Data'!G171)),NA())</f>
        <v>#N/A</v>
      </c>
      <c r="AN177" s="96" t="e">
        <f ca="true">+IF(AND(ISNUMBER(OFFSET('Sanitation Data'!$G$11,0,10*ROW('Sanitation Data'!G171))),'Data Summary'!DC177="Yes"),OFFSET('Sanitation Data'!$G$11,0,10*ROW('Sanitation Data'!G171)),NA())</f>
        <v>#N/A</v>
      </c>
      <c r="AO177" s="96" t="e">
        <f ca="true">+IF(AND(ISNUMBER(OFFSET('Sanitation Data'!$G$12,0,10*ROW('Sanitation Data'!G171))),'Data Summary'!DD177="Yes"),OFFSET('Sanitation Data'!$G$12,0,10*ROW('Sanitation Data'!G171)),NA())</f>
        <v>#N/A</v>
      </c>
      <c r="AP177" s="96" t="e">
        <f ca="true">+IF(AND(ISNUMBER(OFFSET('Sanitation Data'!$H$4,0,10*ROW('Sanitation Data'!H171))),'Data Summary'!DE177="Yes"),100-OFFSET('Sanitation Data'!$H$4,0,10*ROW('Sanitation Data'!H171)),NA())</f>
        <v>#N/A</v>
      </c>
      <c r="AQ177" s="96" t="e">
        <f ca="true">+IF(AND(ISNUMBER(OFFSET('Sanitation Data'!$H$6,0,10*ROW('Sanitation Data'!H171))),'Data Summary'!DF177="Yes"),OFFSET('Sanitation Data'!$H$6,0,10*ROW('Sanitation Data'!H171)),NA())</f>
        <v>#N/A</v>
      </c>
      <c r="AR177" s="96" t="e">
        <f ca="true">+IF(AND(ISNUMBER(OFFSET('Sanitation Data'!$H$10,0,10*ROW('Sanitation Data'!H171))),'Data Summary'!DG177="Yes"),OFFSET('Sanitation Data'!$H$10,0,10*ROW('Sanitation Data'!H171)),NA())</f>
        <v>#N/A</v>
      </c>
      <c r="AS177" s="96" t="e">
        <f ca="true">+IF(AND(ISNUMBER(OFFSET('Sanitation Data'!$H$11,0,10*ROW('Sanitation Data'!H171))),'Data Summary'!DH177="Yes"),OFFSET('Sanitation Data'!$H$11,0,10*ROW('Sanitation Data'!H171)),NA())</f>
        <v>#N/A</v>
      </c>
      <c r="AT177" s="96" t="e">
        <f ca="true">+IF(AND(ISNUMBER(OFFSET('Sanitation Data'!$H$12,0,10*ROW('Sanitation Data'!H171))),'Data Summary'!DI177="Yes"),OFFSET('Sanitation Data'!$H$12,0,10*ROW('Sanitation Data'!H171)),NA())</f>
        <v>#N/A</v>
      </c>
      <c r="AU177" s="96" t="e">
        <f ca="true">+IF(AND(ISNUMBER(OFFSET('Sanitation Data'!$I$4,0,10*ROW('Sanitation Data'!I171))),'Data Summary'!DJ177="Yes"),100-OFFSET('Sanitation Data'!$I$4,0,10*ROW('Sanitation Data'!I171)),NA())</f>
        <v>#N/A</v>
      </c>
      <c r="AV177" s="96" t="e">
        <f ca="true">+IF(AND(ISNUMBER(OFFSET('Sanitation Data'!$I$6,0,10*ROW('Sanitation Data'!I171))),'Data Summary'!DK177="Yes"),OFFSET('Sanitation Data'!$I$6,0,10*ROW('Sanitation Data'!I171)),NA())</f>
        <v>#N/A</v>
      </c>
      <c r="AW177" s="96" t="e">
        <f ca="true">+IF(AND(ISNUMBER(OFFSET('Sanitation Data'!$I$10,0,10*ROW('Sanitation Data'!I171))),'Data Summary'!DL177="Yes"),OFFSET('Sanitation Data'!$I$10,0,10*ROW('Sanitation Data'!I171)),NA())</f>
        <v>#N/A</v>
      </c>
      <c r="AX177" s="96" t="e">
        <f ca="true">+IF(AND(ISNUMBER(OFFSET('Sanitation Data'!$I$11,0,10*ROW('Sanitation Data'!I171))),'Data Summary'!DM177="Yes"),OFFSET('Sanitation Data'!$I$11,0,10*ROW('Sanitation Data'!I171)),NA())</f>
        <v>#N/A</v>
      </c>
      <c r="AY177" s="96" t="e">
        <f ca="true">+IF(AND(ISNUMBER(OFFSET('Sanitation Data'!$I$12,0,10*ROW('Sanitation Data'!I171))),'Data Summary'!DN177="Yes"),OFFSET('Sanitation Data'!$I$12,0,10*ROW('Sanitation Data'!I171)),NA())</f>
        <v>#N/A</v>
      </c>
      <c r="AZ177" s="97" t="e">
        <f ca="true">+IF(AND(ISNUMBER(OFFSET('Hygiene Data'!$D$5,0,10*ROW('Hygiene Data'!D171))),'Data Summary'!DO177="Yes"),OFFSET('Hygiene Data'!$D$5,0,10*ROW('Hygiene Data'!D171)),NA())</f>
        <v>#N/A</v>
      </c>
      <c r="BA177" s="97" t="e">
        <f ca="true">+IF(AND(ISNUMBER(OFFSET('Hygiene Data'!$D$7,0,10*ROW('Hygiene Data'!D171))),'Data Summary'!DP177="Yes"),OFFSET('Hygiene Data'!$D$7,0,10*ROW('Hygiene Data'!D171)),NA())</f>
        <v>#N/A</v>
      </c>
      <c r="BB177" s="97" t="e">
        <f ca="true">+IF(AND(ISNUMBER(OFFSET('Hygiene Data'!$D$9,0,10*ROW('Hygiene Data'!D171))),'Data Summary'!DQ177="Yes"),OFFSET('Hygiene Data'!$D$9,0,10*ROW('Hygiene Data'!D171)),NA())</f>
        <v>#N/A</v>
      </c>
      <c r="BC177" s="97" t="e">
        <f ca="true">+IF(AND(ISNUMBER(OFFSET('Hygiene Data'!$E$5,0,10*ROW('Hygiene Data'!E171))),'Data Summary'!DR177="Yes"),OFFSET('Hygiene Data'!$E$5,0,10*ROW('Hygiene Data'!E171)),NA())</f>
        <v>#N/A</v>
      </c>
      <c r="BD177" s="97" t="e">
        <f ca="true">+IF(AND(ISNUMBER(OFFSET('Hygiene Data'!$E$7,0,10*ROW('Hygiene Data'!E171))),'Data Summary'!DS177="Yes"),OFFSET('Hygiene Data'!$E$7,0,10*ROW('Hygiene Data'!E171)),NA())</f>
        <v>#N/A</v>
      </c>
      <c r="BE177" s="97" t="e">
        <f ca="true">+IF(AND(ISNUMBER(OFFSET('Hygiene Data'!$E$9,0,10*ROW('Hygiene Data'!E171))),'Data Summary'!DT177="Yes"),OFFSET('Hygiene Data'!$E$9,0,10*ROW('Hygiene Data'!E171)),NA())</f>
        <v>#N/A</v>
      </c>
      <c r="BF177" s="97" t="e">
        <f ca="true">+IF(AND(ISNUMBER(OFFSET('Hygiene Data'!$F$5,0,10*ROW('Hygiene Data'!F171))),'Data Summary'!DU177="Yes"),OFFSET('Hygiene Data'!$F$5,0,10*ROW('Hygiene Data'!F171)),NA())</f>
        <v>#N/A</v>
      </c>
      <c r="BG177" s="97" t="e">
        <f ca="true">+IF(AND(ISNUMBER(OFFSET('Hygiene Data'!$F$7,0,10*ROW('Hygiene Data'!F171))),'Data Summary'!DV177="Yes"),OFFSET('Hygiene Data'!$F$7,0,10*ROW('Hygiene Data'!F171)),NA())</f>
        <v>#N/A</v>
      </c>
      <c r="BH177" s="97" t="e">
        <f ca="true">+IF(AND(ISNUMBER(OFFSET('Hygiene Data'!$F$9,0,10*ROW('Hygiene Data'!F171))),'Data Summary'!DW177="Yes"),OFFSET('Hygiene Data'!$F$9,0,10*ROW('Hygiene Data'!F171)),NA())</f>
        <v>#N/A</v>
      </c>
      <c r="BI177" s="97" t="e">
        <f ca="true">+IF(AND(ISNUMBER(OFFSET('Hygiene Data'!$G$5,0,10*ROW('Hygiene Data'!G171))),'Data Summary'!DX177="Yes"),OFFSET('Hygiene Data'!$G$5,0,10*ROW('Hygiene Data'!G171)),NA())</f>
        <v>#N/A</v>
      </c>
      <c r="BJ177" s="97" t="e">
        <f ca="true">+IF(AND(ISNUMBER(OFFSET('Hygiene Data'!$G$7,0,10*ROW('Hygiene Data'!G171))),'Data Summary'!DY177="Yes"),OFFSET('Hygiene Data'!$G$7,0,10*ROW('Hygiene Data'!G171)),NA())</f>
        <v>#N/A</v>
      </c>
      <c r="BK177" s="97" t="e">
        <f ca="true">+IF(AND(ISNUMBER(OFFSET('Hygiene Data'!$G$9,0,10*ROW('Hygiene Data'!G171))),'Data Summary'!DZ177="Yes"),OFFSET('Hygiene Data'!$G$9,0,10*ROW('Hygiene Data'!G171)),NA())</f>
        <v>#N/A</v>
      </c>
      <c r="BL177" s="97" t="e">
        <f ca="true">+IF(AND(ISNUMBER(OFFSET('Hygiene Data'!$H$5,0,10*ROW('Hygiene Data'!H171))),'Data Summary'!EA177="Yes"),OFFSET('Hygiene Data'!$H$5,0,10*ROW('Hygiene Data'!H171)),NA())</f>
        <v>#N/A</v>
      </c>
      <c r="BM177" s="97" t="e">
        <f ca="true">+IF(AND(ISNUMBER(OFFSET('Hygiene Data'!$H$7,0,10*ROW('Hygiene Data'!H171))),'Data Summary'!EB177="Yes"),OFFSET('Hygiene Data'!$H$7,0,10*ROW('Hygiene Data'!H171)),NA())</f>
        <v>#N/A</v>
      </c>
      <c r="BN177" s="97" t="e">
        <f ca="true">+IF(AND(ISNUMBER(OFFSET('Hygiene Data'!$H$9,0,10*ROW('Hygiene Data'!H171))),'Data Summary'!EC177="Yes"),OFFSET('Hygiene Data'!$H$9,0,10*ROW('Hygiene Data'!H171)),NA())</f>
        <v>#N/A</v>
      </c>
      <c r="BO177" s="97" t="e">
        <f ca="true">+IF(AND(ISNUMBER(OFFSET('Hygiene Data'!$I$5,0,10*ROW('Hygiene Data'!I171))),'Data Summary'!ED177="Yes"),OFFSET('Hygiene Data'!$I$5,0,10*ROW('Hygiene Data'!I171)),NA())</f>
        <v>#N/A</v>
      </c>
      <c r="BP177" s="97" t="e">
        <f ca="true">+IF(AND(ISNUMBER(OFFSET('Hygiene Data'!$I$7,0,10*ROW('Hygiene Data'!I171))),'Data Summary'!EE177="Yes"),OFFSET('Hygiene Data'!$I$7,0,10*ROW('Hygiene Data'!I171)),NA())</f>
        <v>#N/A</v>
      </c>
      <c r="BQ177" s="97"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6" t="str">
        <f ca="true">+IF(ISTEXT('Data Summary'!B178),'Data Summary'!B178,"")</f>
        <v/>
      </c>
      <c r="C178" s="330" t="e">
        <f ca="true">+VALUE('Data Summary'!C178)</f>
        <v>#VALUE!</v>
      </c>
      <c r="D178" s="95" t="e">
        <f ca="true">+IF(AND(ISNUMBER(OFFSET('Water Data'!$D$4,0,10*ROW('Water Data'!D172))),'Data Summary'!BS178="Yes"),100-OFFSET('Water Data'!$D$4,0,10*ROW('Water Data'!D172)),NA())</f>
        <v>#N/A</v>
      </c>
      <c r="E178" s="95" t="e">
        <f ca="true">+IF(AND(ISNUMBER(OFFSET('Water Data'!$D$6,0,10*ROW('Water Data'!D172))),'Data Summary'!BT178="Yes"),OFFSET('Water Data'!$D$6,0,10*ROW('Water Data'!D172)),NA())</f>
        <v>#N/A</v>
      </c>
      <c r="F178" s="95" t="e">
        <f ca="true">+IF(AND(ISNUMBER(OFFSET('Water Data'!$D$9,0,10*ROW('Water Data'!D172))),'Data Summary'!BU178="Yes"),OFFSET('Water Data'!$D$9,0,10*ROW('Water Data'!D172)),NA())</f>
        <v>#N/A</v>
      </c>
      <c r="G178" s="95" t="e">
        <f ca="true">+IF(AND(ISNUMBER(OFFSET('Water Data'!$E$4,0,10*ROW('Water Data'!E172))),'Data Summary'!BV178="Yes"),100-OFFSET('Water Data'!$E$4,0,10*ROW('Water Data'!E172)),NA())</f>
        <v>#N/A</v>
      </c>
      <c r="H178" s="95" t="e">
        <f ca="true">+IF(AND(ISNUMBER(OFFSET('Water Data'!$E$6,0,10*ROW('Water Data'!E172))),'Data Summary'!BW178="Yes"),OFFSET('Water Data'!$E$6,0,10*ROW('Water Data'!E172)),NA())</f>
        <v>#N/A</v>
      </c>
      <c r="I178" s="95" t="e">
        <f ca="true">+IF(AND(ISNUMBER(OFFSET('Water Data'!$E$9,0,10*ROW('Water Data'!E172))),'Data Summary'!BX178="Yes"),OFFSET('Water Data'!$E$9,0,10*ROW('Water Data'!E172)),NA())</f>
        <v>#N/A</v>
      </c>
      <c r="J178" s="95" t="e">
        <f ca="true">+IF(AND(ISNUMBER(OFFSET('Water Data'!$F$4,0,10*ROW('Water Data'!F172))),'Data Summary'!BY178="Yes"),100-OFFSET('Water Data'!$F$4,0,10*ROW('Water Data'!F172)),NA())</f>
        <v>#N/A</v>
      </c>
      <c r="K178" s="95" t="e">
        <f ca="true">+IF(AND(ISNUMBER(OFFSET('Water Data'!$F$6,0,10*ROW('Water Data'!F172))),'Data Summary'!BZ178="Yes"),OFFSET('Water Data'!$F$6,0,10*ROW('Water Data'!F172)),NA())</f>
        <v>#N/A</v>
      </c>
      <c r="L178" s="95" t="e">
        <f ca="true">+IF(AND(ISNUMBER(OFFSET('Water Data'!$F$9,0,10*ROW('Water Data'!F172))),'Data Summary'!CA178="Yes"),OFFSET('Water Data'!$F$9,0,10*ROW('Water Data'!F172)),NA())</f>
        <v>#N/A</v>
      </c>
      <c r="M178" s="95" t="e">
        <f ca="true">+IF(AND(ISNUMBER(OFFSET('Water Data'!$G$4,0,10*ROW('Water Data'!G172))),'Data Summary'!CB178="Yes"),100-OFFSET('Water Data'!$G$4,0,10*ROW('Water Data'!G172)),NA())</f>
        <v>#N/A</v>
      </c>
      <c r="N178" s="95" t="e">
        <f ca="true">+IF(AND(ISNUMBER(OFFSET('Water Data'!$G$6,0,10*ROW('Water Data'!G172))),'Data Summary'!CC178="Yes"),OFFSET('Water Data'!$G$6,0,10*ROW('Water Data'!G172)),NA())</f>
        <v>#N/A</v>
      </c>
      <c r="O178" s="95" t="e">
        <f ca="true">+IF(AND(ISNUMBER(OFFSET('Water Data'!$G$9,0,10*ROW('Water Data'!G172))),'Data Summary'!CD178="Yes"),OFFSET('Water Data'!$G$9,0,10*ROW('Water Data'!G172)),NA())</f>
        <v>#N/A</v>
      </c>
      <c r="P178" s="95" t="e">
        <f ca="true">+IF(AND(ISNUMBER(OFFSET('Water Data'!$H$4,0,10*ROW('Water Data'!H172))),'Data Summary'!CE178="Yes"),100-OFFSET('Water Data'!$H$4,0,10*ROW('Water Data'!H172)),NA())</f>
        <v>#N/A</v>
      </c>
      <c r="Q178" s="95" t="e">
        <f ca="true">+IF(AND(ISNUMBER(OFFSET('Water Data'!$H$6,0,10*ROW('Water Data'!H172))),'Data Summary'!CF178="Yes"),OFFSET('Water Data'!$H$6,0,10*ROW('Water Data'!H172)),NA())</f>
        <v>#N/A</v>
      </c>
      <c r="R178" s="95" t="e">
        <f ca="true">+IF(AND(ISNUMBER(OFFSET('Water Data'!$H$9,0,10*ROW('Water Data'!H172))),'Data Summary'!CG178="Yes"),OFFSET('Water Data'!$H$9,0,10*ROW('Water Data'!H172)),NA())</f>
        <v>#N/A</v>
      </c>
      <c r="S178" s="95" t="e">
        <f ca="true">+IF(AND(ISNUMBER(OFFSET('Water Data'!$I$4,0,10*ROW('Water Data'!I172))),'Data Summary'!CH178="Yes"),100-OFFSET('Water Data'!$I$4,0,10*ROW('Water Data'!I172)),NA())</f>
        <v>#N/A</v>
      </c>
      <c r="T178" s="95" t="e">
        <f ca="true">+IF(AND(ISNUMBER(OFFSET('Water Data'!$I$6,0,10*ROW('Water Data'!I172))),'Data Summary'!CI178="Yes"),OFFSET('Water Data'!$I$6,0,10*ROW('Water Data'!I172)),NA())</f>
        <v>#N/A</v>
      </c>
      <c r="U178" s="95" t="e">
        <f ca="true">+IF(AND(ISNUMBER(OFFSET('Water Data'!$I$9,0,10*ROW('Water Data'!I172))),'Data Summary'!CJ178="Yes"),OFFSET('Water Data'!$I$9,0,10*ROW('Water Data'!I172)),NA())</f>
        <v>#N/A</v>
      </c>
      <c r="V178" s="96" t="e">
        <f ca="true">+IF(AND(ISNUMBER(OFFSET('Sanitation Data'!$D$4,0,10*ROW('Sanitation Data'!D172))),'Data Summary'!CK178="Yes"),100-OFFSET('Sanitation Data'!$D$4,0,10*ROW('Sanitation Data'!D172)),NA())</f>
        <v>#N/A</v>
      </c>
      <c r="W178" s="96" t="e">
        <f ca="true">+IF(AND(ISNUMBER(OFFSET('Sanitation Data'!$D$6,0,10*ROW('Sanitation Data'!D172))),'Data Summary'!CL178="Yes"),OFFSET('Sanitation Data'!$D$6,0,10*ROW('Sanitation Data'!D172)),NA())</f>
        <v>#N/A</v>
      </c>
      <c r="X178" s="96" t="e">
        <f ca="true">+IF(AND(ISNUMBER(OFFSET('Sanitation Data'!$D$10,0,10*ROW('Sanitation Data'!D172))),'Data Summary'!CM178="Yes"),OFFSET('Sanitation Data'!$D$10,0,10*ROW('Sanitation Data'!D172)),NA())</f>
        <v>#N/A</v>
      </c>
      <c r="Y178" s="96" t="e">
        <f ca="true">+IF(AND(ISNUMBER(OFFSET('Sanitation Data'!$D$11,0,10*ROW('Sanitation Data'!D172))),'Data Summary'!CN178="Yes"),OFFSET('Sanitation Data'!$D$11,0,10*ROW('Sanitation Data'!D172)),NA())</f>
        <v>#N/A</v>
      </c>
      <c r="Z178" s="96" t="e">
        <f ca="true">+IF(AND(ISNUMBER(OFFSET('Sanitation Data'!$D$12,0,10*ROW('Sanitation Data'!D172))),'Data Summary'!CO178="Yes"),OFFSET('Sanitation Data'!$D$12,0,10*ROW('Sanitation Data'!D172)),NA())</f>
        <v>#N/A</v>
      </c>
      <c r="AA178" s="96" t="e">
        <f ca="true">+IF(AND(ISNUMBER(OFFSET('Sanitation Data'!$E$4,0,10*ROW('Sanitation Data'!E172))),'Data Summary'!CP178="Yes"),100-OFFSET('Sanitation Data'!$E$4,0,10*ROW('Sanitation Data'!E172)),NA())</f>
        <v>#N/A</v>
      </c>
      <c r="AB178" s="96" t="e">
        <f ca="true">+IF(AND(ISNUMBER(OFFSET('Sanitation Data'!$E$6,0,10*ROW('Sanitation Data'!E172))),'Data Summary'!CQ178="Yes"),OFFSET('Sanitation Data'!$E$6,0,10*ROW('Sanitation Data'!E172)),NA())</f>
        <v>#N/A</v>
      </c>
      <c r="AC178" s="96" t="e">
        <f ca="true">+IF(AND(ISNUMBER(OFFSET('Sanitation Data'!$E$10,0,10*ROW('Sanitation Data'!E172))),'Data Summary'!CR178="Yes"),OFFSET('Sanitation Data'!$E$10,0,10*ROW('Sanitation Data'!E172)),NA())</f>
        <v>#N/A</v>
      </c>
      <c r="AD178" s="96" t="e">
        <f ca="true">+IF(AND(ISNUMBER(OFFSET('Sanitation Data'!$E$11,0,10*ROW('Sanitation Data'!E172))),'Data Summary'!CS178="Yes"),OFFSET('Sanitation Data'!$E$11,0,10*ROW('Sanitation Data'!E172)),NA())</f>
        <v>#N/A</v>
      </c>
      <c r="AE178" s="96" t="e">
        <f ca="true">+IF(AND(ISNUMBER(OFFSET('Sanitation Data'!$E$12,0,10*ROW('Sanitation Data'!E172))),'Data Summary'!CT178="Yes"),OFFSET('Sanitation Data'!$E$12,0,10*ROW('Sanitation Data'!E172)),NA())</f>
        <v>#N/A</v>
      </c>
      <c r="AF178" s="96" t="e">
        <f ca="true">+IF(AND(ISNUMBER(OFFSET('Sanitation Data'!$F$4,0,10*ROW('Sanitation Data'!F172))),'Data Summary'!CU178="Yes"),100-OFFSET('Sanitation Data'!$F$4,0,10*ROW('Sanitation Data'!F172)),NA())</f>
        <v>#N/A</v>
      </c>
      <c r="AG178" s="96" t="e">
        <f ca="true">+IF(AND(ISNUMBER(OFFSET('Sanitation Data'!$F$6,0,10*ROW('Sanitation Data'!F172))),'Data Summary'!CV178="Yes"),OFFSET('Sanitation Data'!$F$6,0,10*ROW('Sanitation Data'!F172)),NA())</f>
        <v>#N/A</v>
      </c>
      <c r="AH178" s="96" t="e">
        <f ca="true">+IF(AND(ISNUMBER(OFFSET('Sanitation Data'!$F$10,0,10*ROW('Sanitation Data'!F172))),'Data Summary'!CW178="Yes"),OFFSET('Sanitation Data'!$F$10,0,10*ROW('Sanitation Data'!F172)),NA())</f>
        <v>#N/A</v>
      </c>
      <c r="AI178" s="96" t="e">
        <f ca="true">+IF(AND(ISNUMBER(OFFSET('Sanitation Data'!$F$11,0,10*ROW('Sanitation Data'!F172))),'Data Summary'!CX178="Yes"),OFFSET('Sanitation Data'!$F$11,0,10*ROW('Sanitation Data'!F172)),NA())</f>
        <v>#N/A</v>
      </c>
      <c r="AJ178" s="96" t="e">
        <f ca="true">+IF(AND(ISNUMBER(OFFSET('Sanitation Data'!$F$12,0,10*ROW('Sanitation Data'!F172))),'Data Summary'!CY178="Yes"),OFFSET('Sanitation Data'!$F$12,0,10*ROW('Sanitation Data'!F172)),NA())</f>
        <v>#N/A</v>
      </c>
      <c r="AK178" s="96" t="e">
        <f ca="true">+IF(AND(ISNUMBER(OFFSET('Sanitation Data'!$G$4,0,10*ROW('Sanitation Data'!G172))),'Data Summary'!CZ178="Yes"),100-OFFSET('Sanitation Data'!$G$4,0,10*ROW('Sanitation Data'!G172)),NA())</f>
        <v>#N/A</v>
      </c>
      <c r="AL178" s="96" t="e">
        <f ca="true">+IF(AND(ISNUMBER(OFFSET('Sanitation Data'!$G$6,0,10*ROW('Sanitation Data'!G172))),'Data Summary'!DA178="Yes"),OFFSET('Sanitation Data'!$G$6,0,10*ROW('Sanitation Data'!G172)),NA())</f>
        <v>#N/A</v>
      </c>
      <c r="AM178" s="96" t="e">
        <f ca="true">+IF(AND(ISNUMBER(OFFSET('Sanitation Data'!$G$10,0,10*ROW('Sanitation Data'!G172))),'Data Summary'!DB178="Yes"),OFFSET('Sanitation Data'!$G$10,0,10*ROW('Sanitation Data'!G172)),NA())</f>
        <v>#N/A</v>
      </c>
      <c r="AN178" s="96" t="e">
        <f ca="true">+IF(AND(ISNUMBER(OFFSET('Sanitation Data'!$G$11,0,10*ROW('Sanitation Data'!G172))),'Data Summary'!DC178="Yes"),OFFSET('Sanitation Data'!$G$11,0,10*ROW('Sanitation Data'!G172)),NA())</f>
        <v>#N/A</v>
      </c>
      <c r="AO178" s="96" t="e">
        <f ca="true">+IF(AND(ISNUMBER(OFFSET('Sanitation Data'!$G$12,0,10*ROW('Sanitation Data'!G172))),'Data Summary'!DD178="Yes"),OFFSET('Sanitation Data'!$G$12,0,10*ROW('Sanitation Data'!G172)),NA())</f>
        <v>#N/A</v>
      </c>
      <c r="AP178" s="96" t="e">
        <f ca="true">+IF(AND(ISNUMBER(OFFSET('Sanitation Data'!$H$4,0,10*ROW('Sanitation Data'!H172))),'Data Summary'!DE178="Yes"),100-OFFSET('Sanitation Data'!$H$4,0,10*ROW('Sanitation Data'!H172)),NA())</f>
        <v>#N/A</v>
      </c>
      <c r="AQ178" s="96" t="e">
        <f ca="true">+IF(AND(ISNUMBER(OFFSET('Sanitation Data'!$H$6,0,10*ROW('Sanitation Data'!H172))),'Data Summary'!DF178="Yes"),OFFSET('Sanitation Data'!$H$6,0,10*ROW('Sanitation Data'!H172)),NA())</f>
        <v>#N/A</v>
      </c>
      <c r="AR178" s="96" t="e">
        <f ca="true">+IF(AND(ISNUMBER(OFFSET('Sanitation Data'!$H$10,0,10*ROW('Sanitation Data'!H172))),'Data Summary'!DG178="Yes"),OFFSET('Sanitation Data'!$H$10,0,10*ROW('Sanitation Data'!H172)),NA())</f>
        <v>#N/A</v>
      </c>
      <c r="AS178" s="96" t="e">
        <f ca="true">+IF(AND(ISNUMBER(OFFSET('Sanitation Data'!$H$11,0,10*ROW('Sanitation Data'!H172))),'Data Summary'!DH178="Yes"),OFFSET('Sanitation Data'!$H$11,0,10*ROW('Sanitation Data'!H172)),NA())</f>
        <v>#N/A</v>
      </c>
      <c r="AT178" s="96" t="e">
        <f ca="true">+IF(AND(ISNUMBER(OFFSET('Sanitation Data'!$H$12,0,10*ROW('Sanitation Data'!H172))),'Data Summary'!DI178="Yes"),OFFSET('Sanitation Data'!$H$12,0,10*ROW('Sanitation Data'!H172)),NA())</f>
        <v>#N/A</v>
      </c>
      <c r="AU178" s="96" t="e">
        <f ca="true">+IF(AND(ISNUMBER(OFFSET('Sanitation Data'!$I$4,0,10*ROW('Sanitation Data'!I172))),'Data Summary'!DJ178="Yes"),100-OFFSET('Sanitation Data'!$I$4,0,10*ROW('Sanitation Data'!I172)),NA())</f>
        <v>#N/A</v>
      </c>
      <c r="AV178" s="96" t="e">
        <f ca="true">+IF(AND(ISNUMBER(OFFSET('Sanitation Data'!$I$6,0,10*ROW('Sanitation Data'!I172))),'Data Summary'!DK178="Yes"),OFFSET('Sanitation Data'!$I$6,0,10*ROW('Sanitation Data'!I172)),NA())</f>
        <v>#N/A</v>
      </c>
      <c r="AW178" s="96" t="e">
        <f ca="true">+IF(AND(ISNUMBER(OFFSET('Sanitation Data'!$I$10,0,10*ROW('Sanitation Data'!I172))),'Data Summary'!DL178="Yes"),OFFSET('Sanitation Data'!$I$10,0,10*ROW('Sanitation Data'!I172)),NA())</f>
        <v>#N/A</v>
      </c>
      <c r="AX178" s="96" t="e">
        <f ca="true">+IF(AND(ISNUMBER(OFFSET('Sanitation Data'!$I$11,0,10*ROW('Sanitation Data'!I172))),'Data Summary'!DM178="Yes"),OFFSET('Sanitation Data'!$I$11,0,10*ROW('Sanitation Data'!I172)),NA())</f>
        <v>#N/A</v>
      </c>
      <c r="AY178" s="96" t="e">
        <f ca="true">+IF(AND(ISNUMBER(OFFSET('Sanitation Data'!$I$12,0,10*ROW('Sanitation Data'!I172))),'Data Summary'!DN178="Yes"),OFFSET('Sanitation Data'!$I$12,0,10*ROW('Sanitation Data'!I172)),NA())</f>
        <v>#N/A</v>
      </c>
      <c r="AZ178" s="97" t="e">
        <f ca="true">+IF(AND(ISNUMBER(OFFSET('Hygiene Data'!$D$5,0,10*ROW('Hygiene Data'!D172))),'Data Summary'!DO178="Yes"),OFFSET('Hygiene Data'!$D$5,0,10*ROW('Hygiene Data'!D172)),NA())</f>
        <v>#N/A</v>
      </c>
      <c r="BA178" s="97" t="e">
        <f ca="true">+IF(AND(ISNUMBER(OFFSET('Hygiene Data'!$D$7,0,10*ROW('Hygiene Data'!D172))),'Data Summary'!DP178="Yes"),OFFSET('Hygiene Data'!$D$7,0,10*ROW('Hygiene Data'!D172)),NA())</f>
        <v>#N/A</v>
      </c>
      <c r="BB178" s="97" t="e">
        <f ca="true">+IF(AND(ISNUMBER(OFFSET('Hygiene Data'!$D$9,0,10*ROW('Hygiene Data'!D172))),'Data Summary'!DQ178="Yes"),OFFSET('Hygiene Data'!$D$9,0,10*ROW('Hygiene Data'!D172)),NA())</f>
        <v>#N/A</v>
      </c>
      <c r="BC178" s="97" t="e">
        <f ca="true">+IF(AND(ISNUMBER(OFFSET('Hygiene Data'!$E$5,0,10*ROW('Hygiene Data'!E172))),'Data Summary'!DR178="Yes"),OFFSET('Hygiene Data'!$E$5,0,10*ROW('Hygiene Data'!E172)),NA())</f>
        <v>#N/A</v>
      </c>
      <c r="BD178" s="97" t="e">
        <f ca="true">+IF(AND(ISNUMBER(OFFSET('Hygiene Data'!$E$7,0,10*ROW('Hygiene Data'!E172))),'Data Summary'!DS178="Yes"),OFFSET('Hygiene Data'!$E$7,0,10*ROW('Hygiene Data'!E172)),NA())</f>
        <v>#N/A</v>
      </c>
      <c r="BE178" s="97" t="e">
        <f ca="true">+IF(AND(ISNUMBER(OFFSET('Hygiene Data'!$E$9,0,10*ROW('Hygiene Data'!E172))),'Data Summary'!DT178="Yes"),OFFSET('Hygiene Data'!$E$9,0,10*ROW('Hygiene Data'!E172)),NA())</f>
        <v>#N/A</v>
      </c>
      <c r="BF178" s="97" t="e">
        <f ca="true">+IF(AND(ISNUMBER(OFFSET('Hygiene Data'!$F$5,0,10*ROW('Hygiene Data'!F172))),'Data Summary'!DU178="Yes"),OFFSET('Hygiene Data'!$F$5,0,10*ROW('Hygiene Data'!F172)),NA())</f>
        <v>#N/A</v>
      </c>
      <c r="BG178" s="97" t="e">
        <f ca="true">+IF(AND(ISNUMBER(OFFSET('Hygiene Data'!$F$7,0,10*ROW('Hygiene Data'!F172))),'Data Summary'!DV178="Yes"),OFFSET('Hygiene Data'!$F$7,0,10*ROW('Hygiene Data'!F172)),NA())</f>
        <v>#N/A</v>
      </c>
      <c r="BH178" s="97" t="e">
        <f ca="true">+IF(AND(ISNUMBER(OFFSET('Hygiene Data'!$F$9,0,10*ROW('Hygiene Data'!F172))),'Data Summary'!DW178="Yes"),OFFSET('Hygiene Data'!$F$9,0,10*ROW('Hygiene Data'!F172)),NA())</f>
        <v>#N/A</v>
      </c>
      <c r="BI178" s="97" t="e">
        <f ca="true">+IF(AND(ISNUMBER(OFFSET('Hygiene Data'!$G$5,0,10*ROW('Hygiene Data'!G172))),'Data Summary'!DX178="Yes"),OFFSET('Hygiene Data'!$G$5,0,10*ROW('Hygiene Data'!G172)),NA())</f>
        <v>#N/A</v>
      </c>
      <c r="BJ178" s="97" t="e">
        <f ca="true">+IF(AND(ISNUMBER(OFFSET('Hygiene Data'!$G$7,0,10*ROW('Hygiene Data'!G172))),'Data Summary'!DY178="Yes"),OFFSET('Hygiene Data'!$G$7,0,10*ROW('Hygiene Data'!G172)),NA())</f>
        <v>#N/A</v>
      </c>
      <c r="BK178" s="97" t="e">
        <f ca="true">+IF(AND(ISNUMBER(OFFSET('Hygiene Data'!$G$9,0,10*ROW('Hygiene Data'!G172))),'Data Summary'!DZ178="Yes"),OFFSET('Hygiene Data'!$G$9,0,10*ROW('Hygiene Data'!G172)),NA())</f>
        <v>#N/A</v>
      </c>
      <c r="BL178" s="97" t="e">
        <f ca="true">+IF(AND(ISNUMBER(OFFSET('Hygiene Data'!$H$5,0,10*ROW('Hygiene Data'!H172))),'Data Summary'!EA178="Yes"),OFFSET('Hygiene Data'!$H$5,0,10*ROW('Hygiene Data'!H172)),NA())</f>
        <v>#N/A</v>
      </c>
      <c r="BM178" s="97" t="e">
        <f ca="true">+IF(AND(ISNUMBER(OFFSET('Hygiene Data'!$H$7,0,10*ROW('Hygiene Data'!H172))),'Data Summary'!EB178="Yes"),OFFSET('Hygiene Data'!$H$7,0,10*ROW('Hygiene Data'!H172)),NA())</f>
        <v>#N/A</v>
      </c>
      <c r="BN178" s="97" t="e">
        <f ca="true">+IF(AND(ISNUMBER(OFFSET('Hygiene Data'!$H$9,0,10*ROW('Hygiene Data'!H172))),'Data Summary'!EC178="Yes"),OFFSET('Hygiene Data'!$H$9,0,10*ROW('Hygiene Data'!H172)),NA())</f>
        <v>#N/A</v>
      </c>
      <c r="BO178" s="97" t="e">
        <f ca="true">+IF(AND(ISNUMBER(OFFSET('Hygiene Data'!$I$5,0,10*ROW('Hygiene Data'!I172))),'Data Summary'!ED178="Yes"),OFFSET('Hygiene Data'!$I$5,0,10*ROW('Hygiene Data'!I172)),NA())</f>
        <v>#N/A</v>
      </c>
      <c r="BP178" s="97" t="e">
        <f ca="true">+IF(AND(ISNUMBER(OFFSET('Hygiene Data'!$I$7,0,10*ROW('Hygiene Data'!I172))),'Data Summary'!EE178="Yes"),OFFSET('Hygiene Data'!$I$7,0,10*ROW('Hygiene Data'!I172)),NA())</f>
        <v>#N/A</v>
      </c>
      <c r="BQ178" s="97"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6" t="str">
        <f ca="true">+IF(ISTEXT('Data Summary'!B179),'Data Summary'!B179,"")</f>
        <v/>
      </c>
      <c r="C179" s="330" t="e">
        <f ca="true">+VALUE('Data Summary'!C179)</f>
        <v>#VALUE!</v>
      </c>
      <c r="D179" s="95" t="e">
        <f ca="true">+IF(AND(ISNUMBER(OFFSET('Water Data'!$D$4,0,10*ROW('Water Data'!D173))),'Data Summary'!BS179="Yes"),100-OFFSET('Water Data'!$D$4,0,10*ROW('Water Data'!D173)),NA())</f>
        <v>#N/A</v>
      </c>
      <c r="E179" s="95" t="e">
        <f ca="true">+IF(AND(ISNUMBER(OFFSET('Water Data'!$D$6,0,10*ROW('Water Data'!D173))),'Data Summary'!BT179="Yes"),OFFSET('Water Data'!$D$6,0,10*ROW('Water Data'!D173)),NA())</f>
        <v>#N/A</v>
      </c>
      <c r="F179" s="95" t="e">
        <f ca="true">+IF(AND(ISNUMBER(OFFSET('Water Data'!$D$9,0,10*ROW('Water Data'!D173))),'Data Summary'!BU179="Yes"),OFFSET('Water Data'!$D$9,0,10*ROW('Water Data'!D173)),NA())</f>
        <v>#N/A</v>
      </c>
      <c r="G179" s="95" t="e">
        <f ca="true">+IF(AND(ISNUMBER(OFFSET('Water Data'!$E$4,0,10*ROW('Water Data'!E173))),'Data Summary'!BV179="Yes"),100-OFFSET('Water Data'!$E$4,0,10*ROW('Water Data'!E173)),NA())</f>
        <v>#N/A</v>
      </c>
      <c r="H179" s="95" t="e">
        <f ca="true">+IF(AND(ISNUMBER(OFFSET('Water Data'!$E$6,0,10*ROW('Water Data'!E173))),'Data Summary'!BW179="Yes"),OFFSET('Water Data'!$E$6,0,10*ROW('Water Data'!E173)),NA())</f>
        <v>#N/A</v>
      </c>
      <c r="I179" s="95" t="e">
        <f ca="true">+IF(AND(ISNUMBER(OFFSET('Water Data'!$E$9,0,10*ROW('Water Data'!E173))),'Data Summary'!BX179="Yes"),OFFSET('Water Data'!$E$9,0,10*ROW('Water Data'!E173)),NA())</f>
        <v>#N/A</v>
      </c>
      <c r="J179" s="95" t="e">
        <f ca="true">+IF(AND(ISNUMBER(OFFSET('Water Data'!$F$4,0,10*ROW('Water Data'!F173))),'Data Summary'!BY179="Yes"),100-OFFSET('Water Data'!$F$4,0,10*ROW('Water Data'!F173)),NA())</f>
        <v>#N/A</v>
      </c>
      <c r="K179" s="95" t="e">
        <f ca="true">+IF(AND(ISNUMBER(OFFSET('Water Data'!$F$6,0,10*ROW('Water Data'!F173))),'Data Summary'!BZ179="Yes"),OFFSET('Water Data'!$F$6,0,10*ROW('Water Data'!F173)),NA())</f>
        <v>#N/A</v>
      </c>
      <c r="L179" s="95" t="e">
        <f ca="true">+IF(AND(ISNUMBER(OFFSET('Water Data'!$F$9,0,10*ROW('Water Data'!F173))),'Data Summary'!CA179="Yes"),OFFSET('Water Data'!$F$9,0,10*ROW('Water Data'!F173)),NA())</f>
        <v>#N/A</v>
      </c>
      <c r="M179" s="95" t="e">
        <f ca="true">+IF(AND(ISNUMBER(OFFSET('Water Data'!$G$4,0,10*ROW('Water Data'!G173))),'Data Summary'!CB179="Yes"),100-OFFSET('Water Data'!$G$4,0,10*ROW('Water Data'!G173)),NA())</f>
        <v>#N/A</v>
      </c>
      <c r="N179" s="95" t="e">
        <f ca="true">+IF(AND(ISNUMBER(OFFSET('Water Data'!$G$6,0,10*ROW('Water Data'!G173))),'Data Summary'!CC179="Yes"),OFFSET('Water Data'!$G$6,0,10*ROW('Water Data'!G173)),NA())</f>
        <v>#N/A</v>
      </c>
      <c r="O179" s="95" t="e">
        <f ca="true">+IF(AND(ISNUMBER(OFFSET('Water Data'!$G$9,0,10*ROW('Water Data'!G173))),'Data Summary'!CD179="Yes"),OFFSET('Water Data'!$G$9,0,10*ROW('Water Data'!G173)),NA())</f>
        <v>#N/A</v>
      </c>
      <c r="P179" s="95" t="e">
        <f ca="true">+IF(AND(ISNUMBER(OFFSET('Water Data'!$H$4,0,10*ROW('Water Data'!H173))),'Data Summary'!CE179="Yes"),100-OFFSET('Water Data'!$H$4,0,10*ROW('Water Data'!H173)),NA())</f>
        <v>#N/A</v>
      </c>
      <c r="Q179" s="95" t="e">
        <f ca="true">+IF(AND(ISNUMBER(OFFSET('Water Data'!$H$6,0,10*ROW('Water Data'!H173))),'Data Summary'!CF179="Yes"),OFFSET('Water Data'!$H$6,0,10*ROW('Water Data'!H173)),NA())</f>
        <v>#N/A</v>
      </c>
      <c r="R179" s="95" t="e">
        <f ca="true">+IF(AND(ISNUMBER(OFFSET('Water Data'!$H$9,0,10*ROW('Water Data'!H173))),'Data Summary'!CG179="Yes"),OFFSET('Water Data'!$H$9,0,10*ROW('Water Data'!H173)),NA())</f>
        <v>#N/A</v>
      </c>
      <c r="S179" s="95" t="e">
        <f ca="true">+IF(AND(ISNUMBER(OFFSET('Water Data'!$I$4,0,10*ROW('Water Data'!I173))),'Data Summary'!CH179="Yes"),100-OFFSET('Water Data'!$I$4,0,10*ROW('Water Data'!I173)),NA())</f>
        <v>#N/A</v>
      </c>
      <c r="T179" s="95" t="e">
        <f ca="true">+IF(AND(ISNUMBER(OFFSET('Water Data'!$I$6,0,10*ROW('Water Data'!I173))),'Data Summary'!CI179="Yes"),OFFSET('Water Data'!$I$6,0,10*ROW('Water Data'!I173)),NA())</f>
        <v>#N/A</v>
      </c>
      <c r="U179" s="95" t="e">
        <f ca="true">+IF(AND(ISNUMBER(OFFSET('Water Data'!$I$9,0,10*ROW('Water Data'!I173))),'Data Summary'!CJ179="Yes"),OFFSET('Water Data'!$I$9,0,10*ROW('Water Data'!I173)),NA())</f>
        <v>#N/A</v>
      </c>
      <c r="V179" s="96" t="e">
        <f ca="true">+IF(AND(ISNUMBER(OFFSET('Sanitation Data'!$D$4,0,10*ROW('Sanitation Data'!D173))),'Data Summary'!CK179="Yes"),100-OFFSET('Sanitation Data'!$D$4,0,10*ROW('Sanitation Data'!D173)),NA())</f>
        <v>#N/A</v>
      </c>
      <c r="W179" s="96" t="e">
        <f ca="true">+IF(AND(ISNUMBER(OFFSET('Sanitation Data'!$D$6,0,10*ROW('Sanitation Data'!D173))),'Data Summary'!CL179="Yes"),OFFSET('Sanitation Data'!$D$6,0,10*ROW('Sanitation Data'!D173)),NA())</f>
        <v>#N/A</v>
      </c>
      <c r="X179" s="96" t="e">
        <f ca="true">+IF(AND(ISNUMBER(OFFSET('Sanitation Data'!$D$10,0,10*ROW('Sanitation Data'!D173))),'Data Summary'!CM179="Yes"),OFFSET('Sanitation Data'!$D$10,0,10*ROW('Sanitation Data'!D173)),NA())</f>
        <v>#N/A</v>
      </c>
      <c r="Y179" s="96" t="e">
        <f ca="true">+IF(AND(ISNUMBER(OFFSET('Sanitation Data'!$D$11,0,10*ROW('Sanitation Data'!D173))),'Data Summary'!CN179="Yes"),OFFSET('Sanitation Data'!$D$11,0,10*ROW('Sanitation Data'!D173)),NA())</f>
        <v>#N/A</v>
      </c>
      <c r="Z179" s="96" t="e">
        <f ca="true">+IF(AND(ISNUMBER(OFFSET('Sanitation Data'!$D$12,0,10*ROW('Sanitation Data'!D173))),'Data Summary'!CO179="Yes"),OFFSET('Sanitation Data'!$D$12,0,10*ROW('Sanitation Data'!D173)),NA())</f>
        <v>#N/A</v>
      </c>
      <c r="AA179" s="96" t="e">
        <f ca="true">+IF(AND(ISNUMBER(OFFSET('Sanitation Data'!$E$4,0,10*ROW('Sanitation Data'!E173))),'Data Summary'!CP179="Yes"),100-OFFSET('Sanitation Data'!$E$4,0,10*ROW('Sanitation Data'!E173)),NA())</f>
        <v>#N/A</v>
      </c>
      <c r="AB179" s="96" t="e">
        <f ca="true">+IF(AND(ISNUMBER(OFFSET('Sanitation Data'!$E$6,0,10*ROW('Sanitation Data'!E173))),'Data Summary'!CQ179="Yes"),OFFSET('Sanitation Data'!$E$6,0,10*ROW('Sanitation Data'!E173)),NA())</f>
        <v>#N/A</v>
      </c>
      <c r="AC179" s="96" t="e">
        <f ca="true">+IF(AND(ISNUMBER(OFFSET('Sanitation Data'!$E$10,0,10*ROW('Sanitation Data'!E173))),'Data Summary'!CR179="Yes"),OFFSET('Sanitation Data'!$E$10,0,10*ROW('Sanitation Data'!E173)),NA())</f>
        <v>#N/A</v>
      </c>
      <c r="AD179" s="96" t="e">
        <f ca="true">+IF(AND(ISNUMBER(OFFSET('Sanitation Data'!$E$11,0,10*ROW('Sanitation Data'!E173))),'Data Summary'!CS179="Yes"),OFFSET('Sanitation Data'!$E$11,0,10*ROW('Sanitation Data'!E173)),NA())</f>
        <v>#N/A</v>
      </c>
      <c r="AE179" s="96" t="e">
        <f ca="true">+IF(AND(ISNUMBER(OFFSET('Sanitation Data'!$E$12,0,10*ROW('Sanitation Data'!E173))),'Data Summary'!CT179="Yes"),OFFSET('Sanitation Data'!$E$12,0,10*ROW('Sanitation Data'!E173)),NA())</f>
        <v>#N/A</v>
      </c>
      <c r="AF179" s="96" t="e">
        <f ca="true">+IF(AND(ISNUMBER(OFFSET('Sanitation Data'!$F$4,0,10*ROW('Sanitation Data'!F173))),'Data Summary'!CU179="Yes"),100-OFFSET('Sanitation Data'!$F$4,0,10*ROW('Sanitation Data'!F173)),NA())</f>
        <v>#N/A</v>
      </c>
      <c r="AG179" s="96" t="e">
        <f ca="true">+IF(AND(ISNUMBER(OFFSET('Sanitation Data'!$F$6,0,10*ROW('Sanitation Data'!F173))),'Data Summary'!CV179="Yes"),OFFSET('Sanitation Data'!$F$6,0,10*ROW('Sanitation Data'!F173)),NA())</f>
        <v>#N/A</v>
      </c>
      <c r="AH179" s="96" t="e">
        <f ca="true">+IF(AND(ISNUMBER(OFFSET('Sanitation Data'!$F$10,0,10*ROW('Sanitation Data'!F173))),'Data Summary'!CW179="Yes"),OFFSET('Sanitation Data'!$F$10,0,10*ROW('Sanitation Data'!F173)),NA())</f>
        <v>#N/A</v>
      </c>
      <c r="AI179" s="96" t="e">
        <f ca="true">+IF(AND(ISNUMBER(OFFSET('Sanitation Data'!$F$11,0,10*ROW('Sanitation Data'!F173))),'Data Summary'!CX179="Yes"),OFFSET('Sanitation Data'!$F$11,0,10*ROW('Sanitation Data'!F173)),NA())</f>
        <v>#N/A</v>
      </c>
      <c r="AJ179" s="96" t="e">
        <f ca="true">+IF(AND(ISNUMBER(OFFSET('Sanitation Data'!$F$12,0,10*ROW('Sanitation Data'!F173))),'Data Summary'!CY179="Yes"),OFFSET('Sanitation Data'!$F$12,0,10*ROW('Sanitation Data'!F173)),NA())</f>
        <v>#N/A</v>
      </c>
      <c r="AK179" s="96" t="e">
        <f ca="true">+IF(AND(ISNUMBER(OFFSET('Sanitation Data'!$G$4,0,10*ROW('Sanitation Data'!G173))),'Data Summary'!CZ179="Yes"),100-OFFSET('Sanitation Data'!$G$4,0,10*ROW('Sanitation Data'!G173)),NA())</f>
        <v>#N/A</v>
      </c>
      <c r="AL179" s="96" t="e">
        <f ca="true">+IF(AND(ISNUMBER(OFFSET('Sanitation Data'!$G$6,0,10*ROW('Sanitation Data'!G173))),'Data Summary'!DA179="Yes"),OFFSET('Sanitation Data'!$G$6,0,10*ROW('Sanitation Data'!G173)),NA())</f>
        <v>#N/A</v>
      </c>
      <c r="AM179" s="96" t="e">
        <f ca="true">+IF(AND(ISNUMBER(OFFSET('Sanitation Data'!$G$10,0,10*ROW('Sanitation Data'!G173))),'Data Summary'!DB179="Yes"),OFFSET('Sanitation Data'!$G$10,0,10*ROW('Sanitation Data'!G173)),NA())</f>
        <v>#N/A</v>
      </c>
      <c r="AN179" s="96" t="e">
        <f ca="true">+IF(AND(ISNUMBER(OFFSET('Sanitation Data'!$G$11,0,10*ROW('Sanitation Data'!G173))),'Data Summary'!DC179="Yes"),OFFSET('Sanitation Data'!$G$11,0,10*ROW('Sanitation Data'!G173)),NA())</f>
        <v>#N/A</v>
      </c>
      <c r="AO179" s="96" t="e">
        <f ca="true">+IF(AND(ISNUMBER(OFFSET('Sanitation Data'!$G$12,0,10*ROW('Sanitation Data'!G173))),'Data Summary'!DD179="Yes"),OFFSET('Sanitation Data'!$G$12,0,10*ROW('Sanitation Data'!G173)),NA())</f>
        <v>#N/A</v>
      </c>
      <c r="AP179" s="96" t="e">
        <f ca="true">+IF(AND(ISNUMBER(OFFSET('Sanitation Data'!$H$4,0,10*ROW('Sanitation Data'!H173))),'Data Summary'!DE179="Yes"),100-OFFSET('Sanitation Data'!$H$4,0,10*ROW('Sanitation Data'!H173)),NA())</f>
        <v>#N/A</v>
      </c>
      <c r="AQ179" s="96" t="e">
        <f ca="true">+IF(AND(ISNUMBER(OFFSET('Sanitation Data'!$H$6,0,10*ROW('Sanitation Data'!H173))),'Data Summary'!DF179="Yes"),OFFSET('Sanitation Data'!$H$6,0,10*ROW('Sanitation Data'!H173)),NA())</f>
        <v>#N/A</v>
      </c>
      <c r="AR179" s="96" t="e">
        <f ca="true">+IF(AND(ISNUMBER(OFFSET('Sanitation Data'!$H$10,0,10*ROW('Sanitation Data'!H173))),'Data Summary'!DG179="Yes"),OFFSET('Sanitation Data'!$H$10,0,10*ROW('Sanitation Data'!H173)),NA())</f>
        <v>#N/A</v>
      </c>
      <c r="AS179" s="96" t="e">
        <f ca="true">+IF(AND(ISNUMBER(OFFSET('Sanitation Data'!$H$11,0,10*ROW('Sanitation Data'!H173))),'Data Summary'!DH179="Yes"),OFFSET('Sanitation Data'!$H$11,0,10*ROW('Sanitation Data'!H173)),NA())</f>
        <v>#N/A</v>
      </c>
      <c r="AT179" s="96" t="e">
        <f ca="true">+IF(AND(ISNUMBER(OFFSET('Sanitation Data'!$H$12,0,10*ROW('Sanitation Data'!H173))),'Data Summary'!DI179="Yes"),OFFSET('Sanitation Data'!$H$12,0,10*ROW('Sanitation Data'!H173)),NA())</f>
        <v>#N/A</v>
      </c>
      <c r="AU179" s="96" t="e">
        <f ca="true">+IF(AND(ISNUMBER(OFFSET('Sanitation Data'!$I$4,0,10*ROW('Sanitation Data'!I173))),'Data Summary'!DJ179="Yes"),100-OFFSET('Sanitation Data'!$I$4,0,10*ROW('Sanitation Data'!I173)),NA())</f>
        <v>#N/A</v>
      </c>
      <c r="AV179" s="96" t="e">
        <f ca="true">+IF(AND(ISNUMBER(OFFSET('Sanitation Data'!$I$6,0,10*ROW('Sanitation Data'!I173))),'Data Summary'!DK179="Yes"),OFFSET('Sanitation Data'!$I$6,0,10*ROW('Sanitation Data'!I173)),NA())</f>
        <v>#N/A</v>
      </c>
      <c r="AW179" s="96" t="e">
        <f ca="true">+IF(AND(ISNUMBER(OFFSET('Sanitation Data'!$I$10,0,10*ROW('Sanitation Data'!I173))),'Data Summary'!DL179="Yes"),OFFSET('Sanitation Data'!$I$10,0,10*ROW('Sanitation Data'!I173)),NA())</f>
        <v>#N/A</v>
      </c>
      <c r="AX179" s="96" t="e">
        <f ca="true">+IF(AND(ISNUMBER(OFFSET('Sanitation Data'!$I$11,0,10*ROW('Sanitation Data'!I173))),'Data Summary'!DM179="Yes"),OFFSET('Sanitation Data'!$I$11,0,10*ROW('Sanitation Data'!I173)),NA())</f>
        <v>#N/A</v>
      </c>
      <c r="AY179" s="96" t="e">
        <f ca="true">+IF(AND(ISNUMBER(OFFSET('Sanitation Data'!$I$12,0,10*ROW('Sanitation Data'!I173))),'Data Summary'!DN179="Yes"),OFFSET('Sanitation Data'!$I$12,0,10*ROW('Sanitation Data'!I173)),NA())</f>
        <v>#N/A</v>
      </c>
      <c r="AZ179" s="97" t="e">
        <f ca="true">+IF(AND(ISNUMBER(OFFSET('Hygiene Data'!$D$5,0,10*ROW('Hygiene Data'!D173))),'Data Summary'!DO179="Yes"),OFFSET('Hygiene Data'!$D$5,0,10*ROW('Hygiene Data'!D173)),NA())</f>
        <v>#N/A</v>
      </c>
      <c r="BA179" s="97" t="e">
        <f ca="true">+IF(AND(ISNUMBER(OFFSET('Hygiene Data'!$D$7,0,10*ROW('Hygiene Data'!D173))),'Data Summary'!DP179="Yes"),OFFSET('Hygiene Data'!$D$7,0,10*ROW('Hygiene Data'!D173)),NA())</f>
        <v>#N/A</v>
      </c>
      <c r="BB179" s="97" t="e">
        <f ca="true">+IF(AND(ISNUMBER(OFFSET('Hygiene Data'!$D$9,0,10*ROW('Hygiene Data'!D173))),'Data Summary'!DQ179="Yes"),OFFSET('Hygiene Data'!$D$9,0,10*ROW('Hygiene Data'!D173)),NA())</f>
        <v>#N/A</v>
      </c>
      <c r="BC179" s="97" t="e">
        <f ca="true">+IF(AND(ISNUMBER(OFFSET('Hygiene Data'!$E$5,0,10*ROW('Hygiene Data'!E173))),'Data Summary'!DR179="Yes"),OFFSET('Hygiene Data'!$E$5,0,10*ROW('Hygiene Data'!E173)),NA())</f>
        <v>#N/A</v>
      </c>
      <c r="BD179" s="97" t="e">
        <f ca="true">+IF(AND(ISNUMBER(OFFSET('Hygiene Data'!$E$7,0,10*ROW('Hygiene Data'!E173))),'Data Summary'!DS179="Yes"),OFFSET('Hygiene Data'!$E$7,0,10*ROW('Hygiene Data'!E173)),NA())</f>
        <v>#N/A</v>
      </c>
      <c r="BE179" s="97" t="e">
        <f ca="true">+IF(AND(ISNUMBER(OFFSET('Hygiene Data'!$E$9,0,10*ROW('Hygiene Data'!E173))),'Data Summary'!DT179="Yes"),OFFSET('Hygiene Data'!$E$9,0,10*ROW('Hygiene Data'!E173)),NA())</f>
        <v>#N/A</v>
      </c>
      <c r="BF179" s="97" t="e">
        <f ca="true">+IF(AND(ISNUMBER(OFFSET('Hygiene Data'!$F$5,0,10*ROW('Hygiene Data'!F173))),'Data Summary'!DU179="Yes"),OFFSET('Hygiene Data'!$F$5,0,10*ROW('Hygiene Data'!F173)),NA())</f>
        <v>#N/A</v>
      </c>
      <c r="BG179" s="97" t="e">
        <f ca="true">+IF(AND(ISNUMBER(OFFSET('Hygiene Data'!$F$7,0,10*ROW('Hygiene Data'!F173))),'Data Summary'!DV179="Yes"),OFFSET('Hygiene Data'!$F$7,0,10*ROW('Hygiene Data'!F173)),NA())</f>
        <v>#N/A</v>
      </c>
      <c r="BH179" s="97" t="e">
        <f ca="true">+IF(AND(ISNUMBER(OFFSET('Hygiene Data'!$F$9,0,10*ROW('Hygiene Data'!F173))),'Data Summary'!DW179="Yes"),OFFSET('Hygiene Data'!$F$9,0,10*ROW('Hygiene Data'!F173)),NA())</f>
        <v>#N/A</v>
      </c>
      <c r="BI179" s="97" t="e">
        <f ca="true">+IF(AND(ISNUMBER(OFFSET('Hygiene Data'!$G$5,0,10*ROW('Hygiene Data'!G173))),'Data Summary'!DX179="Yes"),OFFSET('Hygiene Data'!$G$5,0,10*ROW('Hygiene Data'!G173)),NA())</f>
        <v>#N/A</v>
      </c>
      <c r="BJ179" s="97" t="e">
        <f ca="true">+IF(AND(ISNUMBER(OFFSET('Hygiene Data'!$G$7,0,10*ROW('Hygiene Data'!G173))),'Data Summary'!DY179="Yes"),OFFSET('Hygiene Data'!$G$7,0,10*ROW('Hygiene Data'!G173)),NA())</f>
        <v>#N/A</v>
      </c>
      <c r="BK179" s="97" t="e">
        <f ca="true">+IF(AND(ISNUMBER(OFFSET('Hygiene Data'!$G$9,0,10*ROW('Hygiene Data'!G173))),'Data Summary'!DZ179="Yes"),OFFSET('Hygiene Data'!$G$9,0,10*ROW('Hygiene Data'!G173)),NA())</f>
        <v>#N/A</v>
      </c>
      <c r="BL179" s="97" t="e">
        <f ca="true">+IF(AND(ISNUMBER(OFFSET('Hygiene Data'!$H$5,0,10*ROW('Hygiene Data'!H173))),'Data Summary'!EA179="Yes"),OFFSET('Hygiene Data'!$H$5,0,10*ROW('Hygiene Data'!H173)),NA())</f>
        <v>#N/A</v>
      </c>
      <c r="BM179" s="97" t="e">
        <f ca="true">+IF(AND(ISNUMBER(OFFSET('Hygiene Data'!$H$7,0,10*ROW('Hygiene Data'!H173))),'Data Summary'!EB179="Yes"),OFFSET('Hygiene Data'!$H$7,0,10*ROW('Hygiene Data'!H173)),NA())</f>
        <v>#N/A</v>
      </c>
      <c r="BN179" s="97" t="e">
        <f ca="true">+IF(AND(ISNUMBER(OFFSET('Hygiene Data'!$H$9,0,10*ROW('Hygiene Data'!H173))),'Data Summary'!EC179="Yes"),OFFSET('Hygiene Data'!$H$9,0,10*ROW('Hygiene Data'!H173)),NA())</f>
        <v>#N/A</v>
      </c>
      <c r="BO179" s="97" t="e">
        <f ca="true">+IF(AND(ISNUMBER(OFFSET('Hygiene Data'!$I$5,0,10*ROW('Hygiene Data'!I173))),'Data Summary'!ED179="Yes"),OFFSET('Hygiene Data'!$I$5,0,10*ROW('Hygiene Data'!I173)),NA())</f>
        <v>#N/A</v>
      </c>
      <c r="BP179" s="97" t="e">
        <f ca="true">+IF(AND(ISNUMBER(OFFSET('Hygiene Data'!$I$7,0,10*ROW('Hygiene Data'!I173))),'Data Summary'!EE179="Yes"),OFFSET('Hygiene Data'!$I$7,0,10*ROW('Hygiene Data'!I173)),NA())</f>
        <v>#N/A</v>
      </c>
      <c r="BQ179" s="97"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6" t="str">
        <f ca="true">+IF(ISTEXT('Data Summary'!B180),'Data Summary'!B180,"")</f>
        <v/>
      </c>
      <c r="C180" s="330" t="e">
        <f ca="true">+VALUE('Data Summary'!C180)</f>
        <v>#VALUE!</v>
      </c>
      <c r="D180" s="95" t="e">
        <f ca="true">+IF(AND(ISNUMBER(OFFSET('Water Data'!$D$4,0,10*ROW('Water Data'!D174))),'Data Summary'!BS180="Yes"),100-OFFSET('Water Data'!$D$4,0,10*ROW('Water Data'!D174)),NA())</f>
        <v>#N/A</v>
      </c>
      <c r="E180" s="95" t="e">
        <f ca="true">+IF(AND(ISNUMBER(OFFSET('Water Data'!$D$6,0,10*ROW('Water Data'!D174))),'Data Summary'!BT180="Yes"),OFFSET('Water Data'!$D$6,0,10*ROW('Water Data'!D174)),NA())</f>
        <v>#N/A</v>
      </c>
      <c r="F180" s="95" t="e">
        <f ca="true">+IF(AND(ISNUMBER(OFFSET('Water Data'!$D$9,0,10*ROW('Water Data'!D174))),'Data Summary'!BU180="Yes"),OFFSET('Water Data'!$D$9,0,10*ROW('Water Data'!D174)),NA())</f>
        <v>#N/A</v>
      </c>
      <c r="G180" s="95" t="e">
        <f ca="true">+IF(AND(ISNUMBER(OFFSET('Water Data'!$E$4,0,10*ROW('Water Data'!E174))),'Data Summary'!BV180="Yes"),100-OFFSET('Water Data'!$E$4,0,10*ROW('Water Data'!E174)),NA())</f>
        <v>#N/A</v>
      </c>
      <c r="H180" s="95" t="e">
        <f ca="true">+IF(AND(ISNUMBER(OFFSET('Water Data'!$E$6,0,10*ROW('Water Data'!E174))),'Data Summary'!BW180="Yes"),OFFSET('Water Data'!$E$6,0,10*ROW('Water Data'!E174)),NA())</f>
        <v>#N/A</v>
      </c>
      <c r="I180" s="95" t="e">
        <f ca="true">+IF(AND(ISNUMBER(OFFSET('Water Data'!$E$9,0,10*ROW('Water Data'!E174))),'Data Summary'!BX180="Yes"),OFFSET('Water Data'!$E$9,0,10*ROW('Water Data'!E174)),NA())</f>
        <v>#N/A</v>
      </c>
      <c r="J180" s="95" t="e">
        <f ca="true">+IF(AND(ISNUMBER(OFFSET('Water Data'!$F$4,0,10*ROW('Water Data'!F174))),'Data Summary'!BY180="Yes"),100-OFFSET('Water Data'!$F$4,0,10*ROW('Water Data'!F174)),NA())</f>
        <v>#N/A</v>
      </c>
      <c r="K180" s="95" t="e">
        <f ca="true">+IF(AND(ISNUMBER(OFFSET('Water Data'!$F$6,0,10*ROW('Water Data'!F174))),'Data Summary'!BZ180="Yes"),OFFSET('Water Data'!$F$6,0,10*ROW('Water Data'!F174)),NA())</f>
        <v>#N/A</v>
      </c>
      <c r="L180" s="95" t="e">
        <f ca="true">+IF(AND(ISNUMBER(OFFSET('Water Data'!$F$9,0,10*ROW('Water Data'!F174))),'Data Summary'!CA180="Yes"),OFFSET('Water Data'!$F$9,0,10*ROW('Water Data'!F174)),NA())</f>
        <v>#N/A</v>
      </c>
      <c r="M180" s="95" t="e">
        <f ca="true">+IF(AND(ISNUMBER(OFFSET('Water Data'!$G$4,0,10*ROW('Water Data'!G174))),'Data Summary'!CB180="Yes"),100-OFFSET('Water Data'!$G$4,0,10*ROW('Water Data'!G174)),NA())</f>
        <v>#N/A</v>
      </c>
      <c r="N180" s="95" t="e">
        <f ca="true">+IF(AND(ISNUMBER(OFFSET('Water Data'!$G$6,0,10*ROW('Water Data'!G174))),'Data Summary'!CC180="Yes"),OFFSET('Water Data'!$G$6,0,10*ROW('Water Data'!G174)),NA())</f>
        <v>#N/A</v>
      </c>
      <c r="O180" s="95" t="e">
        <f ca="true">+IF(AND(ISNUMBER(OFFSET('Water Data'!$G$9,0,10*ROW('Water Data'!G174))),'Data Summary'!CD180="Yes"),OFFSET('Water Data'!$G$9,0,10*ROW('Water Data'!G174)),NA())</f>
        <v>#N/A</v>
      </c>
      <c r="P180" s="95" t="e">
        <f ca="true">+IF(AND(ISNUMBER(OFFSET('Water Data'!$H$4,0,10*ROW('Water Data'!H174))),'Data Summary'!CE180="Yes"),100-OFFSET('Water Data'!$H$4,0,10*ROW('Water Data'!H174)),NA())</f>
        <v>#N/A</v>
      </c>
      <c r="Q180" s="95" t="e">
        <f ca="true">+IF(AND(ISNUMBER(OFFSET('Water Data'!$H$6,0,10*ROW('Water Data'!H174))),'Data Summary'!CF180="Yes"),OFFSET('Water Data'!$H$6,0,10*ROW('Water Data'!H174)),NA())</f>
        <v>#N/A</v>
      </c>
      <c r="R180" s="95" t="e">
        <f ca="true">+IF(AND(ISNUMBER(OFFSET('Water Data'!$H$9,0,10*ROW('Water Data'!H174))),'Data Summary'!CG180="Yes"),OFFSET('Water Data'!$H$9,0,10*ROW('Water Data'!H174)),NA())</f>
        <v>#N/A</v>
      </c>
      <c r="S180" s="95" t="e">
        <f ca="true">+IF(AND(ISNUMBER(OFFSET('Water Data'!$I$4,0,10*ROW('Water Data'!I174))),'Data Summary'!CH180="Yes"),100-OFFSET('Water Data'!$I$4,0,10*ROW('Water Data'!I174)),NA())</f>
        <v>#N/A</v>
      </c>
      <c r="T180" s="95" t="e">
        <f ca="true">+IF(AND(ISNUMBER(OFFSET('Water Data'!$I$6,0,10*ROW('Water Data'!I174))),'Data Summary'!CI180="Yes"),OFFSET('Water Data'!$I$6,0,10*ROW('Water Data'!I174)),NA())</f>
        <v>#N/A</v>
      </c>
      <c r="U180" s="95" t="e">
        <f ca="true">+IF(AND(ISNUMBER(OFFSET('Water Data'!$I$9,0,10*ROW('Water Data'!I174))),'Data Summary'!CJ180="Yes"),OFFSET('Water Data'!$I$9,0,10*ROW('Water Data'!I174)),NA())</f>
        <v>#N/A</v>
      </c>
      <c r="V180" s="96" t="e">
        <f ca="true">+IF(AND(ISNUMBER(OFFSET('Sanitation Data'!$D$4,0,10*ROW('Sanitation Data'!D174))),'Data Summary'!CK180="Yes"),100-OFFSET('Sanitation Data'!$D$4,0,10*ROW('Sanitation Data'!D174)),NA())</f>
        <v>#N/A</v>
      </c>
      <c r="W180" s="96" t="e">
        <f ca="true">+IF(AND(ISNUMBER(OFFSET('Sanitation Data'!$D$6,0,10*ROW('Sanitation Data'!D174))),'Data Summary'!CL180="Yes"),OFFSET('Sanitation Data'!$D$6,0,10*ROW('Sanitation Data'!D174)),NA())</f>
        <v>#N/A</v>
      </c>
      <c r="X180" s="96" t="e">
        <f ca="true">+IF(AND(ISNUMBER(OFFSET('Sanitation Data'!$D$10,0,10*ROW('Sanitation Data'!D174))),'Data Summary'!CM180="Yes"),OFFSET('Sanitation Data'!$D$10,0,10*ROW('Sanitation Data'!D174)),NA())</f>
        <v>#N/A</v>
      </c>
      <c r="Y180" s="96" t="e">
        <f ca="true">+IF(AND(ISNUMBER(OFFSET('Sanitation Data'!$D$11,0,10*ROW('Sanitation Data'!D174))),'Data Summary'!CN180="Yes"),OFFSET('Sanitation Data'!$D$11,0,10*ROW('Sanitation Data'!D174)),NA())</f>
        <v>#N/A</v>
      </c>
      <c r="Z180" s="96" t="e">
        <f ca="true">+IF(AND(ISNUMBER(OFFSET('Sanitation Data'!$D$12,0,10*ROW('Sanitation Data'!D174))),'Data Summary'!CO180="Yes"),OFFSET('Sanitation Data'!$D$12,0,10*ROW('Sanitation Data'!D174)),NA())</f>
        <v>#N/A</v>
      </c>
      <c r="AA180" s="96" t="e">
        <f ca="true">+IF(AND(ISNUMBER(OFFSET('Sanitation Data'!$E$4,0,10*ROW('Sanitation Data'!E174))),'Data Summary'!CP180="Yes"),100-OFFSET('Sanitation Data'!$E$4,0,10*ROW('Sanitation Data'!E174)),NA())</f>
        <v>#N/A</v>
      </c>
      <c r="AB180" s="96" t="e">
        <f ca="true">+IF(AND(ISNUMBER(OFFSET('Sanitation Data'!$E$6,0,10*ROW('Sanitation Data'!E174))),'Data Summary'!CQ180="Yes"),OFFSET('Sanitation Data'!$E$6,0,10*ROW('Sanitation Data'!E174)),NA())</f>
        <v>#N/A</v>
      </c>
      <c r="AC180" s="96" t="e">
        <f ca="true">+IF(AND(ISNUMBER(OFFSET('Sanitation Data'!$E$10,0,10*ROW('Sanitation Data'!E174))),'Data Summary'!CR180="Yes"),OFFSET('Sanitation Data'!$E$10,0,10*ROW('Sanitation Data'!E174)),NA())</f>
        <v>#N/A</v>
      </c>
      <c r="AD180" s="96" t="e">
        <f ca="true">+IF(AND(ISNUMBER(OFFSET('Sanitation Data'!$E$11,0,10*ROW('Sanitation Data'!E174))),'Data Summary'!CS180="Yes"),OFFSET('Sanitation Data'!$E$11,0,10*ROW('Sanitation Data'!E174)),NA())</f>
        <v>#N/A</v>
      </c>
      <c r="AE180" s="96" t="e">
        <f ca="true">+IF(AND(ISNUMBER(OFFSET('Sanitation Data'!$E$12,0,10*ROW('Sanitation Data'!E174))),'Data Summary'!CT180="Yes"),OFFSET('Sanitation Data'!$E$12,0,10*ROW('Sanitation Data'!E174)),NA())</f>
        <v>#N/A</v>
      </c>
      <c r="AF180" s="96" t="e">
        <f ca="true">+IF(AND(ISNUMBER(OFFSET('Sanitation Data'!$F$4,0,10*ROW('Sanitation Data'!F174))),'Data Summary'!CU180="Yes"),100-OFFSET('Sanitation Data'!$F$4,0,10*ROW('Sanitation Data'!F174)),NA())</f>
        <v>#N/A</v>
      </c>
      <c r="AG180" s="96" t="e">
        <f ca="true">+IF(AND(ISNUMBER(OFFSET('Sanitation Data'!$F$6,0,10*ROW('Sanitation Data'!F174))),'Data Summary'!CV180="Yes"),OFFSET('Sanitation Data'!$F$6,0,10*ROW('Sanitation Data'!F174)),NA())</f>
        <v>#N/A</v>
      </c>
      <c r="AH180" s="96" t="e">
        <f ca="true">+IF(AND(ISNUMBER(OFFSET('Sanitation Data'!$F$10,0,10*ROW('Sanitation Data'!F174))),'Data Summary'!CW180="Yes"),OFFSET('Sanitation Data'!$F$10,0,10*ROW('Sanitation Data'!F174)),NA())</f>
        <v>#N/A</v>
      </c>
      <c r="AI180" s="96" t="e">
        <f ca="true">+IF(AND(ISNUMBER(OFFSET('Sanitation Data'!$F$11,0,10*ROW('Sanitation Data'!F174))),'Data Summary'!CX180="Yes"),OFFSET('Sanitation Data'!$F$11,0,10*ROW('Sanitation Data'!F174)),NA())</f>
        <v>#N/A</v>
      </c>
      <c r="AJ180" s="96" t="e">
        <f ca="true">+IF(AND(ISNUMBER(OFFSET('Sanitation Data'!$F$12,0,10*ROW('Sanitation Data'!F174))),'Data Summary'!CY180="Yes"),OFFSET('Sanitation Data'!$F$12,0,10*ROW('Sanitation Data'!F174)),NA())</f>
        <v>#N/A</v>
      </c>
      <c r="AK180" s="96" t="e">
        <f ca="true">+IF(AND(ISNUMBER(OFFSET('Sanitation Data'!$G$4,0,10*ROW('Sanitation Data'!G174))),'Data Summary'!CZ180="Yes"),100-OFFSET('Sanitation Data'!$G$4,0,10*ROW('Sanitation Data'!G174)),NA())</f>
        <v>#N/A</v>
      </c>
      <c r="AL180" s="96" t="e">
        <f ca="true">+IF(AND(ISNUMBER(OFFSET('Sanitation Data'!$G$6,0,10*ROW('Sanitation Data'!G174))),'Data Summary'!DA180="Yes"),OFFSET('Sanitation Data'!$G$6,0,10*ROW('Sanitation Data'!G174)),NA())</f>
        <v>#N/A</v>
      </c>
      <c r="AM180" s="96" t="e">
        <f ca="true">+IF(AND(ISNUMBER(OFFSET('Sanitation Data'!$G$10,0,10*ROW('Sanitation Data'!G174))),'Data Summary'!DB180="Yes"),OFFSET('Sanitation Data'!$G$10,0,10*ROW('Sanitation Data'!G174)),NA())</f>
        <v>#N/A</v>
      </c>
      <c r="AN180" s="96" t="e">
        <f ca="true">+IF(AND(ISNUMBER(OFFSET('Sanitation Data'!$G$11,0,10*ROW('Sanitation Data'!G174))),'Data Summary'!DC180="Yes"),OFFSET('Sanitation Data'!$G$11,0,10*ROW('Sanitation Data'!G174)),NA())</f>
        <v>#N/A</v>
      </c>
      <c r="AO180" s="96" t="e">
        <f ca="true">+IF(AND(ISNUMBER(OFFSET('Sanitation Data'!$G$12,0,10*ROW('Sanitation Data'!G174))),'Data Summary'!DD180="Yes"),OFFSET('Sanitation Data'!$G$12,0,10*ROW('Sanitation Data'!G174)),NA())</f>
        <v>#N/A</v>
      </c>
      <c r="AP180" s="96" t="e">
        <f ca="true">+IF(AND(ISNUMBER(OFFSET('Sanitation Data'!$H$4,0,10*ROW('Sanitation Data'!H174))),'Data Summary'!DE180="Yes"),100-OFFSET('Sanitation Data'!$H$4,0,10*ROW('Sanitation Data'!H174)),NA())</f>
        <v>#N/A</v>
      </c>
      <c r="AQ180" s="96" t="e">
        <f ca="true">+IF(AND(ISNUMBER(OFFSET('Sanitation Data'!$H$6,0,10*ROW('Sanitation Data'!H174))),'Data Summary'!DF180="Yes"),OFFSET('Sanitation Data'!$H$6,0,10*ROW('Sanitation Data'!H174)),NA())</f>
        <v>#N/A</v>
      </c>
      <c r="AR180" s="96" t="e">
        <f ca="true">+IF(AND(ISNUMBER(OFFSET('Sanitation Data'!$H$10,0,10*ROW('Sanitation Data'!H174))),'Data Summary'!DG180="Yes"),OFFSET('Sanitation Data'!$H$10,0,10*ROW('Sanitation Data'!H174)),NA())</f>
        <v>#N/A</v>
      </c>
      <c r="AS180" s="96" t="e">
        <f ca="true">+IF(AND(ISNUMBER(OFFSET('Sanitation Data'!$H$11,0,10*ROW('Sanitation Data'!H174))),'Data Summary'!DH180="Yes"),OFFSET('Sanitation Data'!$H$11,0,10*ROW('Sanitation Data'!H174)),NA())</f>
        <v>#N/A</v>
      </c>
      <c r="AT180" s="96" t="e">
        <f ca="true">+IF(AND(ISNUMBER(OFFSET('Sanitation Data'!$H$12,0,10*ROW('Sanitation Data'!H174))),'Data Summary'!DI180="Yes"),OFFSET('Sanitation Data'!$H$12,0,10*ROW('Sanitation Data'!H174)),NA())</f>
        <v>#N/A</v>
      </c>
      <c r="AU180" s="96" t="e">
        <f ca="true">+IF(AND(ISNUMBER(OFFSET('Sanitation Data'!$I$4,0,10*ROW('Sanitation Data'!I174))),'Data Summary'!DJ180="Yes"),100-OFFSET('Sanitation Data'!$I$4,0,10*ROW('Sanitation Data'!I174)),NA())</f>
        <v>#N/A</v>
      </c>
      <c r="AV180" s="96" t="e">
        <f ca="true">+IF(AND(ISNUMBER(OFFSET('Sanitation Data'!$I$6,0,10*ROW('Sanitation Data'!I174))),'Data Summary'!DK180="Yes"),OFFSET('Sanitation Data'!$I$6,0,10*ROW('Sanitation Data'!I174)),NA())</f>
        <v>#N/A</v>
      </c>
      <c r="AW180" s="96" t="e">
        <f ca="true">+IF(AND(ISNUMBER(OFFSET('Sanitation Data'!$I$10,0,10*ROW('Sanitation Data'!I174))),'Data Summary'!DL180="Yes"),OFFSET('Sanitation Data'!$I$10,0,10*ROW('Sanitation Data'!I174)),NA())</f>
        <v>#N/A</v>
      </c>
      <c r="AX180" s="96" t="e">
        <f ca="true">+IF(AND(ISNUMBER(OFFSET('Sanitation Data'!$I$11,0,10*ROW('Sanitation Data'!I174))),'Data Summary'!DM180="Yes"),OFFSET('Sanitation Data'!$I$11,0,10*ROW('Sanitation Data'!I174)),NA())</f>
        <v>#N/A</v>
      </c>
      <c r="AY180" s="96" t="e">
        <f ca="true">+IF(AND(ISNUMBER(OFFSET('Sanitation Data'!$I$12,0,10*ROW('Sanitation Data'!I174))),'Data Summary'!DN180="Yes"),OFFSET('Sanitation Data'!$I$12,0,10*ROW('Sanitation Data'!I174)),NA())</f>
        <v>#N/A</v>
      </c>
      <c r="AZ180" s="97" t="e">
        <f ca="true">+IF(AND(ISNUMBER(OFFSET('Hygiene Data'!$D$5,0,10*ROW('Hygiene Data'!D174))),'Data Summary'!DO180="Yes"),OFFSET('Hygiene Data'!$D$5,0,10*ROW('Hygiene Data'!D174)),NA())</f>
        <v>#N/A</v>
      </c>
      <c r="BA180" s="97" t="e">
        <f ca="true">+IF(AND(ISNUMBER(OFFSET('Hygiene Data'!$D$7,0,10*ROW('Hygiene Data'!D174))),'Data Summary'!DP180="Yes"),OFFSET('Hygiene Data'!$D$7,0,10*ROW('Hygiene Data'!D174)),NA())</f>
        <v>#N/A</v>
      </c>
      <c r="BB180" s="97" t="e">
        <f ca="true">+IF(AND(ISNUMBER(OFFSET('Hygiene Data'!$D$9,0,10*ROW('Hygiene Data'!D174))),'Data Summary'!DQ180="Yes"),OFFSET('Hygiene Data'!$D$9,0,10*ROW('Hygiene Data'!D174)),NA())</f>
        <v>#N/A</v>
      </c>
      <c r="BC180" s="97" t="e">
        <f ca="true">+IF(AND(ISNUMBER(OFFSET('Hygiene Data'!$E$5,0,10*ROW('Hygiene Data'!E174))),'Data Summary'!DR180="Yes"),OFFSET('Hygiene Data'!$E$5,0,10*ROW('Hygiene Data'!E174)),NA())</f>
        <v>#N/A</v>
      </c>
      <c r="BD180" s="97" t="e">
        <f ca="true">+IF(AND(ISNUMBER(OFFSET('Hygiene Data'!$E$7,0,10*ROW('Hygiene Data'!E174))),'Data Summary'!DS180="Yes"),OFFSET('Hygiene Data'!$E$7,0,10*ROW('Hygiene Data'!E174)),NA())</f>
        <v>#N/A</v>
      </c>
      <c r="BE180" s="97" t="e">
        <f ca="true">+IF(AND(ISNUMBER(OFFSET('Hygiene Data'!$E$9,0,10*ROW('Hygiene Data'!E174))),'Data Summary'!DT180="Yes"),OFFSET('Hygiene Data'!$E$9,0,10*ROW('Hygiene Data'!E174)),NA())</f>
        <v>#N/A</v>
      </c>
      <c r="BF180" s="97" t="e">
        <f ca="true">+IF(AND(ISNUMBER(OFFSET('Hygiene Data'!$F$5,0,10*ROW('Hygiene Data'!F174))),'Data Summary'!DU180="Yes"),OFFSET('Hygiene Data'!$F$5,0,10*ROW('Hygiene Data'!F174)),NA())</f>
        <v>#N/A</v>
      </c>
      <c r="BG180" s="97" t="e">
        <f ca="true">+IF(AND(ISNUMBER(OFFSET('Hygiene Data'!$F$7,0,10*ROW('Hygiene Data'!F174))),'Data Summary'!DV180="Yes"),OFFSET('Hygiene Data'!$F$7,0,10*ROW('Hygiene Data'!F174)),NA())</f>
        <v>#N/A</v>
      </c>
      <c r="BH180" s="97" t="e">
        <f ca="true">+IF(AND(ISNUMBER(OFFSET('Hygiene Data'!$F$9,0,10*ROW('Hygiene Data'!F174))),'Data Summary'!DW180="Yes"),OFFSET('Hygiene Data'!$F$9,0,10*ROW('Hygiene Data'!F174)),NA())</f>
        <v>#N/A</v>
      </c>
      <c r="BI180" s="97" t="e">
        <f ca="true">+IF(AND(ISNUMBER(OFFSET('Hygiene Data'!$G$5,0,10*ROW('Hygiene Data'!G174))),'Data Summary'!DX180="Yes"),OFFSET('Hygiene Data'!$G$5,0,10*ROW('Hygiene Data'!G174)),NA())</f>
        <v>#N/A</v>
      </c>
      <c r="BJ180" s="97" t="e">
        <f ca="true">+IF(AND(ISNUMBER(OFFSET('Hygiene Data'!$G$7,0,10*ROW('Hygiene Data'!G174))),'Data Summary'!DY180="Yes"),OFFSET('Hygiene Data'!$G$7,0,10*ROW('Hygiene Data'!G174)),NA())</f>
        <v>#N/A</v>
      </c>
      <c r="BK180" s="97" t="e">
        <f ca="true">+IF(AND(ISNUMBER(OFFSET('Hygiene Data'!$G$9,0,10*ROW('Hygiene Data'!G174))),'Data Summary'!DZ180="Yes"),OFFSET('Hygiene Data'!$G$9,0,10*ROW('Hygiene Data'!G174)),NA())</f>
        <v>#N/A</v>
      </c>
      <c r="BL180" s="97" t="e">
        <f ca="true">+IF(AND(ISNUMBER(OFFSET('Hygiene Data'!$H$5,0,10*ROW('Hygiene Data'!H174))),'Data Summary'!EA180="Yes"),OFFSET('Hygiene Data'!$H$5,0,10*ROW('Hygiene Data'!H174)),NA())</f>
        <v>#N/A</v>
      </c>
      <c r="BM180" s="97" t="e">
        <f ca="true">+IF(AND(ISNUMBER(OFFSET('Hygiene Data'!$H$7,0,10*ROW('Hygiene Data'!H174))),'Data Summary'!EB180="Yes"),OFFSET('Hygiene Data'!$H$7,0,10*ROW('Hygiene Data'!H174)),NA())</f>
        <v>#N/A</v>
      </c>
      <c r="BN180" s="97" t="e">
        <f ca="true">+IF(AND(ISNUMBER(OFFSET('Hygiene Data'!$H$9,0,10*ROW('Hygiene Data'!H174))),'Data Summary'!EC180="Yes"),OFFSET('Hygiene Data'!$H$9,0,10*ROW('Hygiene Data'!H174)),NA())</f>
        <v>#N/A</v>
      </c>
      <c r="BO180" s="97" t="e">
        <f ca="true">+IF(AND(ISNUMBER(OFFSET('Hygiene Data'!$I$5,0,10*ROW('Hygiene Data'!I174))),'Data Summary'!ED180="Yes"),OFFSET('Hygiene Data'!$I$5,0,10*ROW('Hygiene Data'!I174)),NA())</f>
        <v>#N/A</v>
      </c>
      <c r="BP180" s="97" t="e">
        <f ca="true">+IF(AND(ISNUMBER(OFFSET('Hygiene Data'!$I$7,0,10*ROW('Hygiene Data'!I174))),'Data Summary'!EE180="Yes"),OFFSET('Hygiene Data'!$I$7,0,10*ROW('Hygiene Data'!I174)),NA())</f>
        <v>#N/A</v>
      </c>
      <c r="BQ180" s="97"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6" t="str">
        <f ca="true">+IF(ISTEXT('Data Summary'!B181),'Data Summary'!B181,"")</f>
        <v/>
      </c>
      <c r="C181" s="330" t="e">
        <f ca="true">+VALUE('Data Summary'!C181)</f>
        <v>#VALUE!</v>
      </c>
      <c r="D181" s="95" t="e">
        <f ca="true">+IF(AND(ISNUMBER(OFFSET('Water Data'!$D$4,0,10*ROW('Water Data'!D175))),'Data Summary'!BS181="Yes"),100-OFFSET('Water Data'!$D$4,0,10*ROW('Water Data'!D175)),NA())</f>
        <v>#N/A</v>
      </c>
      <c r="E181" s="95" t="e">
        <f ca="true">+IF(AND(ISNUMBER(OFFSET('Water Data'!$D$6,0,10*ROW('Water Data'!D175))),'Data Summary'!BT181="Yes"),OFFSET('Water Data'!$D$6,0,10*ROW('Water Data'!D175)),NA())</f>
        <v>#N/A</v>
      </c>
      <c r="F181" s="95" t="e">
        <f ca="true">+IF(AND(ISNUMBER(OFFSET('Water Data'!$D$9,0,10*ROW('Water Data'!D175))),'Data Summary'!BU181="Yes"),OFFSET('Water Data'!$D$9,0,10*ROW('Water Data'!D175)),NA())</f>
        <v>#N/A</v>
      </c>
      <c r="G181" s="95" t="e">
        <f ca="true">+IF(AND(ISNUMBER(OFFSET('Water Data'!$E$4,0,10*ROW('Water Data'!E175))),'Data Summary'!BV181="Yes"),100-OFFSET('Water Data'!$E$4,0,10*ROW('Water Data'!E175)),NA())</f>
        <v>#N/A</v>
      </c>
      <c r="H181" s="95" t="e">
        <f ca="true">+IF(AND(ISNUMBER(OFFSET('Water Data'!$E$6,0,10*ROW('Water Data'!E175))),'Data Summary'!BW181="Yes"),OFFSET('Water Data'!$E$6,0,10*ROW('Water Data'!E175)),NA())</f>
        <v>#N/A</v>
      </c>
      <c r="I181" s="95" t="e">
        <f ca="true">+IF(AND(ISNUMBER(OFFSET('Water Data'!$E$9,0,10*ROW('Water Data'!E175))),'Data Summary'!BX181="Yes"),OFFSET('Water Data'!$E$9,0,10*ROW('Water Data'!E175)),NA())</f>
        <v>#N/A</v>
      </c>
      <c r="J181" s="95" t="e">
        <f ca="true">+IF(AND(ISNUMBER(OFFSET('Water Data'!$F$4,0,10*ROW('Water Data'!F175))),'Data Summary'!BY181="Yes"),100-OFFSET('Water Data'!$F$4,0,10*ROW('Water Data'!F175)),NA())</f>
        <v>#N/A</v>
      </c>
      <c r="K181" s="95" t="e">
        <f ca="true">+IF(AND(ISNUMBER(OFFSET('Water Data'!$F$6,0,10*ROW('Water Data'!F175))),'Data Summary'!BZ181="Yes"),OFFSET('Water Data'!$F$6,0,10*ROW('Water Data'!F175)),NA())</f>
        <v>#N/A</v>
      </c>
      <c r="L181" s="95" t="e">
        <f ca="true">+IF(AND(ISNUMBER(OFFSET('Water Data'!$F$9,0,10*ROW('Water Data'!F175))),'Data Summary'!CA181="Yes"),OFFSET('Water Data'!$F$9,0,10*ROW('Water Data'!F175)),NA())</f>
        <v>#N/A</v>
      </c>
      <c r="M181" s="95" t="e">
        <f ca="true">+IF(AND(ISNUMBER(OFFSET('Water Data'!$G$4,0,10*ROW('Water Data'!G175))),'Data Summary'!CB181="Yes"),100-OFFSET('Water Data'!$G$4,0,10*ROW('Water Data'!G175)),NA())</f>
        <v>#N/A</v>
      </c>
      <c r="N181" s="95" t="e">
        <f ca="true">+IF(AND(ISNUMBER(OFFSET('Water Data'!$G$6,0,10*ROW('Water Data'!G175))),'Data Summary'!CC181="Yes"),OFFSET('Water Data'!$G$6,0,10*ROW('Water Data'!G175)),NA())</f>
        <v>#N/A</v>
      </c>
      <c r="O181" s="95" t="e">
        <f ca="true">+IF(AND(ISNUMBER(OFFSET('Water Data'!$G$9,0,10*ROW('Water Data'!G175))),'Data Summary'!CD181="Yes"),OFFSET('Water Data'!$G$9,0,10*ROW('Water Data'!G175)),NA())</f>
        <v>#N/A</v>
      </c>
      <c r="P181" s="95" t="e">
        <f ca="true">+IF(AND(ISNUMBER(OFFSET('Water Data'!$H$4,0,10*ROW('Water Data'!H175))),'Data Summary'!CE181="Yes"),100-OFFSET('Water Data'!$H$4,0,10*ROW('Water Data'!H175)),NA())</f>
        <v>#N/A</v>
      </c>
      <c r="Q181" s="95" t="e">
        <f ca="true">+IF(AND(ISNUMBER(OFFSET('Water Data'!$H$6,0,10*ROW('Water Data'!H175))),'Data Summary'!CF181="Yes"),OFFSET('Water Data'!$H$6,0,10*ROW('Water Data'!H175)),NA())</f>
        <v>#N/A</v>
      </c>
      <c r="R181" s="95" t="e">
        <f ca="true">+IF(AND(ISNUMBER(OFFSET('Water Data'!$H$9,0,10*ROW('Water Data'!H175))),'Data Summary'!CG181="Yes"),OFFSET('Water Data'!$H$9,0,10*ROW('Water Data'!H175)),NA())</f>
        <v>#N/A</v>
      </c>
      <c r="S181" s="95" t="e">
        <f ca="true">+IF(AND(ISNUMBER(OFFSET('Water Data'!$I$4,0,10*ROW('Water Data'!I175))),'Data Summary'!CH181="Yes"),100-OFFSET('Water Data'!$I$4,0,10*ROW('Water Data'!I175)),NA())</f>
        <v>#N/A</v>
      </c>
      <c r="T181" s="95" t="e">
        <f ca="true">+IF(AND(ISNUMBER(OFFSET('Water Data'!$I$6,0,10*ROW('Water Data'!I175))),'Data Summary'!CI181="Yes"),OFFSET('Water Data'!$I$6,0,10*ROW('Water Data'!I175)),NA())</f>
        <v>#N/A</v>
      </c>
      <c r="U181" s="95" t="e">
        <f ca="true">+IF(AND(ISNUMBER(OFFSET('Water Data'!$I$9,0,10*ROW('Water Data'!I175))),'Data Summary'!CJ181="Yes"),OFFSET('Water Data'!$I$9,0,10*ROW('Water Data'!I175)),NA())</f>
        <v>#N/A</v>
      </c>
      <c r="V181" s="96" t="e">
        <f ca="true">+IF(AND(ISNUMBER(OFFSET('Sanitation Data'!$D$4,0,10*ROW('Sanitation Data'!D175))),'Data Summary'!CK181="Yes"),100-OFFSET('Sanitation Data'!$D$4,0,10*ROW('Sanitation Data'!D175)),NA())</f>
        <v>#N/A</v>
      </c>
      <c r="W181" s="96" t="e">
        <f ca="true">+IF(AND(ISNUMBER(OFFSET('Sanitation Data'!$D$6,0,10*ROW('Sanitation Data'!D175))),'Data Summary'!CL181="Yes"),OFFSET('Sanitation Data'!$D$6,0,10*ROW('Sanitation Data'!D175)),NA())</f>
        <v>#N/A</v>
      </c>
      <c r="X181" s="96" t="e">
        <f ca="true">+IF(AND(ISNUMBER(OFFSET('Sanitation Data'!$D$10,0,10*ROW('Sanitation Data'!D175))),'Data Summary'!CM181="Yes"),OFFSET('Sanitation Data'!$D$10,0,10*ROW('Sanitation Data'!D175)),NA())</f>
        <v>#N/A</v>
      </c>
      <c r="Y181" s="96" t="e">
        <f ca="true">+IF(AND(ISNUMBER(OFFSET('Sanitation Data'!$D$11,0,10*ROW('Sanitation Data'!D175))),'Data Summary'!CN181="Yes"),OFFSET('Sanitation Data'!$D$11,0,10*ROW('Sanitation Data'!D175)),NA())</f>
        <v>#N/A</v>
      </c>
      <c r="Z181" s="96" t="e">
        <f ca="true">+IF(AND(ISNUMBER(OFFSET('Sanitation Data'!$D$12,0,10*ROW('Sanitation Data'!D175))),'Data Summary'!CO181="Yes"),OFFSET('Sanitation Data'!$D$12,0,10*ROW('Sanitation Data'!D175)),NA())</f>
        <v>#N/A</v>
      </c>
      <c r="AA181" s="96" t="e">
        <f ca="true">+IF(AND(ISNUMBER(OFFSET('Sanitation Data'!$E$4,0,10*ROW('Sanitation Data'!E175))),'Data Summary'!CP181="Yes"),100-OFFSET('Sanitation Data'!$E$4,0,10*ROW('Sanitation Data'!E175)),NA())</f>
        <v>#N/A</v>
      </c>
      <c r="AB181" s="96" t="e">
        <f ca="true">+IF(AND(ISNUMBER(OFFSET('Sanitation Data'!$E$6,0,10*ROW('Sanitation Data'!E175))),'Data Summary'!CQ181="Yes"),OFFSET('Sanitation Data'!$E$6,0,10*ROW('Sanitation Data'!E175)),NA())</f>
        <v>#N/A</v>
      </c>
      <c r="AC181" s="96" t="e">
        <f ca="true">+IF(AND(ISNUMBER(OFFSET('Sanitation Data'!$E$10,0,10*ROW('Sanitation Data'!E175))),'Data Summary'!CR181="Yes"),OFFSET('Sanitation Data'!$E$10,0,10*ROW('Sanitation Data'!E175)),NA())</f>
        <v>#N/A</v>
      </c>
      <c r="AD181" s="96" t="e">
        <f ca="true">+IF(AND(ISNUMBER(OFFSET('Sanitation Data'!$E$11,0,10*ROW('Sanitation Data'!E175))),'Data Summary'!CS181="Yes"),OFFSET('Sanitation Data'!$E$11,0,10*ROW('Sanitation Data'!E175)),NA())</f>
        <v>#N/A</v>
      </c>
      <c r="AE181" s="96" t="e">
        <f ca="true">+IF(AND(ISNUMBER(OFFSET('Sanitation Data'!$E$12,0,10*ROW('Sanitation Data'!E175))),'Data Summary'!CT181="Yes"),OFFSET('Sanitation Data'!$E$12,0,10*ROW('Sanitation Data'!E175)),NA())</f>
        <v>#N/A</v>
      </c>
      <c r="AF181" s="96" t="e">
        <f ca="true">+IF(AND(ISNUMBER(OFFSET('Sanitation Data'!$F$4,0,10*ROW('Sanitation Data'!F175))),'Data Summary'!CU181="Yes"),100-OFFSET('Sanitation Data'!$F$4,0,10*ROW('Sanitation Data'!F175)),NA())</f>
        <v>#N/A</v>
      </c>
      <c r="AG181" s="96" t="e">
        <f ca="true">+IF(AND(ISNUMBER(OFFSET('Sanitation Data'!$F$6,0,10*ROW('Sanitation Data'!F175))),'Data Summary'!CV181="Yes"),OFFSET('Sanitation Data'!$F$6,0,10*ROW('Sanitation Data'!F175)),NA())</f>
        <v>#N/A</v>
      </c>
      <c r="AH181" s="96" t="e">
        <f ca="true">+IF(AND(ISNUMBER(OFFSET('Sanitation Data'!$F$10,0,10*ROW('Sanitation Data'!F175))),'Data Summary'!CW181="Yes"),OFFSET('Sanitation Data'!$F$10,0,10*ROW('Sanitation Data'!F175)),NA())</f>
        <v>#N/A</v>
      </c>
      <c r="AI181" s="96" t="e">
        <f ca="true">+IF(AND(ISNUMBER(OFFSET('Sanitation Data'!$F$11,0,10*ROW('Sanitation Data'!F175))),'Data Summary'!CX181="Yes"),OFFSET('Sanitation Data'!$F$11,0,10*ROW('Sanitation Data'!F175)),NA())</f>
        <v>#N/A</v>
      </c>
      <c r="AJ181" s="96" t="e">
        <f ca="true">+IF(AND(ISNUMBER(OFFSET('Sanitation Data'!$F$12,0,10*ROW('Sanitation Data'!F175))),'Data Summary'!CY181="Yes"),OFFSET('Sanitation Data'!$F$12,0,10*ROW('Sanitation Data'!F175)),NA())</f>
        <v>#N/A</v>
      </c>
      <c r="AK181" s="96" t="e">
        <f ca="true">+IF(AND(ISNUMBER(OFFSET('Sanitation Data'!$G$4,0,10*ROW('Sanitation Data'!G175))),'Data Summary'!CZ181="Yes"),100-OFFSET('Sanitation Data'!$G$4,0,10*ROW('Sanitation Data'!G175)),NA())</f>
        <v>#N/A</v>
      </c>
      <c r="AL181" s="96" t="e">
        <f ca="true">+IF(AND(ISNUMBER(OFFSET('Sanitation Data'!$G$6,0,10*ROW('Sanitation Data'!G175))),'Data Summary'!DA181="Yes"),OFFSET('Sanitation Data'!$G$6,0,10*ROW('Sanitation Data'!G175)),NA())</f>
        <v>#N/A</v>
      </c>
      <c r="AM181" s="96" t="e">
        <f ca="true">+IF(AND(ISNUMBER(OFFSET('Sanitation Data'!$G$10,0,10*ROW('Sanitation Data'!G175))),'Data Summary'!DB181="Yes"),OFFSET('Sanitation Data'!$G$10,0,10*ROW('Sanitation Data'!G175)),NA())</f>
        <v>#N/A</v>
      </c>
      <c r="AN181" s="96" t="e">
        <f ca="true">+IF(AND(ISNUMBER(OFFSET('Sanitation Data'!$G$11,0,10*ROW('Sanitation Data'!G175))),'Data Summary'!DC181="Yes"),OFFSET('Sanitation Data'!$G$11,0,10*ROW('Sanitation Data'!G175)),NA())</f>
        <v>#N/A</v>
      </c>
      <c r="AO181" s="96" t="e">
        <f ca="true">+IF(AND(ISNUMBER(OFFSET('Sanitation Data'!$G$12,0,10*ROW('Sanitation Data'!G175))),'Data Summary'!DD181="Yes"),OFFSET('Sanitation Data'!$G$12,0,10*ROW('Sanitation Data'!G175)),NA())</f>
        <v>#N/A</v>
      </c>
      <c r="AP181" s="96" t="e">
        <f ca="true">+IF(AND(ISNUMBER(OFFSET('Sanitation Data'!$H$4,0,10*ROW('Sanitation Data'!H175))),'Data Summary'!DE181="Yes"),100-OFFSET('Sanitation Data'!$H$4,0,10*ROW('Sanitation Data'!H175)),NA())</f>
        <v>#N/A</v>
      </c>
      <c r="AQ181" s="96" t="e">
        <f ca="true">+IF(AND(ISNUMBER(OFFSET('Sanitation Data'!$H$6,0,10*ROW('Sanitation Data'!H175))),'Data Summary'!DF181="Yes"),OFFSET('Sanitation Data'!$H$6,0,10*ROW('Sanitation Data'!H175)),NA())</f>
        <v>#N/A</v>
      </c>
      <c r="AR181" s="96" t="e">
        <f ca="true">+IF(AND(ISNUMBER(OFFSET('Sanitation Data'!$H$10,0,10*ROW('Sanitation Data'!H175))),'Data Summary'!DG181="Yes"),OFFSET('Sanitation Data'!$H$10,0,10*ROW('Sanitation Data'!H175)),NA())</f>
        <v>#N/A</v>
      </c>
      <c r="AS181" s="96" t="e">
        <f ca="true">+IF(AND(ISNUMBER(OFFSET('Sanitation Data'!$H$11,0,10*ROW('Sanitation Data'!H175))),'Data Summary'!DH181="Yes"),OFFSET('Sanitation Data'!$H$11,0,10*ROW('Sanitation Data'!H175)),NA())</f>
        <v>#N/A</v>
      </c>
      <c r="AT181" s="96" t="e">
        <f ca="true">+IF(AND(ISNUMBER(OFFSET('Sanitation Data'!$H$12,0,10*ROW('Sanitation Data'!H175))),'Data Summary'!DI181="Yes"),OFFSET('Sanitation Data'!$H$12,0,10*ROW('Sanitation Data'!H175)),NA())</f>
        <v>#N/A</v>
      </c>
      <c r="AU181" s="96" t="e">
        <f ca="true">+IF(AND(ISNUMBER(OFFSET('Sanitation Data'!$I$4,0,10*ROW('Sanitation Data'!I175))),'Data Summary'!DJ181="Yes"),100-OFFSET('Sanitation Data'!$I$4,0,10*ROW('Sanitation Data'!I175)),NA())</f>
        <v>#N/A</v>
      </c>
      <c r="AV181" s="96" t="e">
        <f ca="true">+IF(AND(ISNUMBER(OFFSET('Sanitation Data'!$I$6,0,10*ROW('Sanitation Data'!I175))),'Data Summary'!DK181="Yes"),OFFSET('Sanitation Data'!$I$6,0,10*ROW('Sanitation Data'!I175)),NA())</f>
        <v>#N/A</v>
      </c>
      <c r="AW181" s="96" t="e">
        <f ca="true">+IF(AND(ISNUMBER(OFFSET('Sanitation Data'!$I$10,0,10*ROW('Sanitation Data'!I175))),'Data Summary'!DL181="Yes"),OFFSET('Sanitation Data'!$I$10,0,10*ROW('Sanitation Data'!I175)),NA())</f>
        <v>#N/A</v>
      </c>
      <c r="AX181" s="96" t="e">
        <f ca="true">+IF(AND(ISNUMBER(OFFSET('Sanitation Data'!$I$11,0,10*ROW('Sanitation Data'!I175))),'Data Summary'!DM181="Yes"),OFFSET('Sanitation Data'!$I$11,0,10*ROW('Sanitation Data'!I175)),NA())</f>
        <v>#N/A</v>
      </c>
      <c r="AY181" s="96" t="e">
        <f ca="true">+IF(AND(ISNUMBER(OFFSET('Sanitation Data'!$I$12,0,10*ROW('Sanitation Data'!I175))),'Data Summary'!DN181="Yes"),OFFSET('Sanitation Data'!$I$12,0,10*ROW('Sanitation Data'!I175)),NA())</f>
        <v>#N/A</v>
      </c>
      <c r="AZ181" s="97" t="e">
        <f ca="true">+IF(AND(ISNUMBER(OFFSET('Hygiene Data'!$D$5,0,10*ROW('Hygiene Data'!D175))),'Data Summary'!DO181="Yes"),OFFSET('Hygiene Data'!$D$5,0,10*ROW('Hygiene Data'!D175)),NA())</f>
        <v>#N/A</v>
      </c>
      <c r="BA181" s="97" t="e">
        <f ca="true">+IF(AND(ISNUMBER(OFFSET('Hygiene Data'!$D$7,0,10*ROW('Hygiene Data'!D175))),'Data Summary'!DP181="Yes"),OFFSET('Hygiene Data'!$D$7,0,10*ROW('Hygiene Data'!D175)),NA())</f>
        <v>#N/A</v>
      </c>
      <c r="BB181" s="97" t="e">
        <f ca="true">+IF(AND(ISNUMBER(OFFSET('Hygiene Data'!$D$9,0,10*ROW('Hygiene Data'!D175))),'Data Summary'!DQ181="Yes"),OFFSET('Hygiene Data'!$D$9,0,10*ROW('Hygiene Data'!D175)),NA())</f>
        <v>#N/A</v>
      </c>
      <c r="BC181" s="97" t="e">
        <f ca="true">+IF(AND(ISNUMBER(OFFSET('Hygiene Data'!$E$5,0,10*ROW('Hygiene Data'!E175))),'Data Summary'!DR181="Yes"),OFFSET('Hygiene Data'!$E$5,0,10*ROW('Hygiene Data'!E175)),NA())</f>
        <v>#N/A</v>
      </c>
      <c r="BD181" s="97" t="e">
        <f ca="true">+IF(AND(ISNUMBER(OFFSET('Hygiene Data'!$E$7,0,10*ROW('Hygiene Data'!E175))),'Data Summary'!DS181="Yes"),OFFSET('Hygiene Data'!$E$7,0,10*ROW('Hygiene Data'!E175)),NA())</f>
        <v>#N/A</v>
      </c>
      <c r="BE181" s="97" t="e">
        <f ca="true">+IF(AND(ISNUMBER(OFFSET('Hygiene Data'!$E$9,0,10*ROW('Hygiene Data'!E175))),'Data Summary'!DT181="Yes"),OFFSET('Hygiene Data'!$E$9,0,10*ROW('Hygiene Data'!E175)),NA())</f>
        <v>#N/A</v>
      </c>
      <c r="BF181" s="97" t="e">
        <f ca="true">+IF(AND(ISNUMBER(OFFSET('Hygiene Data'!$F$5,0,10*ROW('Hygiene Data'!F175))),'Data Summary'!DU181="Yes"),OFFSET('Hygiene Data'!$F$5,0,10*ROW('Hygiene Data'!F175)),NA())</f>
        <v>#N/A</v>
      </c>
      <c r="BG181" s="97" t="e">
        <f ca="true">+IF(AND(ISNUMBER(OFFSET('Hygiene Data'!$F$7,0,10*ROW('Hygiene Data'!F175))),'Data Summary'!DV181="Yes"),OFFSET('Hygiene Data'!$F$7,0,10*ROW('Hygiene Data'!F175)),NA())</f>
        <v>#N/A</v>
      </c>
      <c r="BH181" s="97" t="e">
        <f ca="true">+IF(AND(ISNUMBER(OFFSET('Hygiene Data'!$F$9,0,10*ROW('Hygiene Data'!F175))),'Data Summary'!DW181="Yes"),OFFSET('Hygiene Data'!$F$9,0,10*ROW('Hygiene Data'!F175)),NA())</f>
        <v>#N/A</v>
      </c>
      <c r="BI181" s="97" t="e">
        <f ca="true">+IF(AND(ISNUMBER(OFFSET('Hygiene Data'!$G$5,0,10*ROW('Hygiene Data'!G175))),'Data Summary'!DX181="Yes"),OFFSET('Hygiene Data'!$G$5,0,10*ROW('Hygiene Data'!G175)),NA())</f>
        <v>#N/A</v>
      </c>
      <c r="BJ181" s="97" t="e">
        <f ca="true">+IF(AND(ISNUMBER(OFFSET('Hygiene Data'!$G$7,0,10*ROW('Hygiene Data'!G175))),'Data Summary'!DY181="Yes"),OFFSET('Hygiene Data'!$G$7,0,10*ROW('Hygiene Data'!G175)),NA())</f>
        <v>#N/A</v>
      </c>
      <c r="BK181" s="97" t="e">
        <f ca="true">+IF(AND(ISNUMBER(OFFSET('Hygiene Data'!$G$9,0,10*ROW('Hygiene Data'!G175))),'Data Summary'!DZ181="Yes"),OFFSET('Hygiene Data'!$G$9,0,10*ROW('Hygiene Data'!G175)),NA())</f>
        <v>#N/A</v>
      </c>
      <c r="BL181" s="97" t="e">
        <f ca="true">+IF(AND(ISNUMBER(OFFSET('Hygiene Data'!$H$5,0,10*ROW('Hygiene Data'!H175))),'Data Summary'!EA181="Yes"),OFFSET('Hygiene Data'!$H$5,0,10*ROW('Hygiene Data'!H175)),NA())</f>
        <v>#N/A</v>
      </c>
      <c r="BM181" s="97" t="e">
        <f ca="true">+IF(AND(ISNUMBER(OFFSET('Hygiene Data'!$H$7,0,10*ROW('Hygiene Data'!H175))),'Data Summary'!EB181="Yes"),OFFSET('Hygiene Data'!$H$7,0,10*ROW('Hygiene Data'!H175)),NA())</f>
        <v>#N/A</v>
      </c>
      <c r="BN181" s="97" t="e">
        <f ca="true">+IF(AND(ISNUMBER(OFFSET('Hygiene Data'!$H$9,0,10*ROW('Hygiene Data'!H175))),'Data Summary'!EC181="Yes"),OFFSET('Hygiene Data'!$H$9,0,10*ROW('Hygiene Data'!H175)),NA())</f>
        <v>#N/A</v>
      </c>
      <c r="BO181" s="97" t="e">
        <f ca="true">+IF(AND(ISNUMBER(OFFSET('Hygiene Data'!$I$5,0,10*ROW('Hygiene Data'!I175))),'Data Summary'!ED181="Yes"),OFFSET('Hygiene Data'!$I$5,0,10*ROW('Hygiene Data'!I175)),NA())</f>
        <v>#N/A</v>
      </c>
      <c r="BP181" s="97" t="e">
        <f ca="true">+IF(AND(ISNUMBER(OFFSET('Hygiene Data'!$I$7,0,10*ROW('Hygiene Data'!I175))),'Data Summary'!EE181="Yes"),OFFSET('Hygiene Data'!$I$7,0,10*ROW('Hygiene Data'!I175)),NA())</f>
        <v>#N/A</v>
      </c>
      <c r="BQ181" s="97"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6" t="str">
        <f ca="true">+IF(ISTEXT('Data Summary'!B182),'Data Summary'!B182,"")</f>
        <v/>
      </c>
      <c r="C182" s="330" t="e">
        <f ca="true">+VALUE('Data Summary'!C182)</f>
        <v>#VALUE!</v>
      </c>
      <c r="D182" s="95" t="e">
        <f ca="true">+IF(AND(ISNUMBER(OFFSET('Water Data'!$D$4,0,10*ROW('Water Data'!D176))),'Data Summary'!BS182="Yes"),100-OFFSET('Water Data'!$D$4,0,10*ROW('Water Data'!D176)),NA())</f>
        <v>#N/A</v>
      </c>
      <c r="E182" s="95" t="e">
        <f ca="true">+IF(AND(ISNUMBER(OFFSET('Water Data'!$D$6,0,10*ROW('Water Data'!D176))),'Data Summary'!BT182="Yes"),OFFSET('Water Data'!$D$6,0,10*ROW('Water Data'!D176)),NA())</f>
        <v>#N/A</v>
      </c>
      <c r="F182" s="95" t="e">
        <f ca="true">+IF(AND(ISNUMBER(OFFSET('Water Data'!$D$9,0,10*ROW('Water Data'!D176))),'Data Summary'!BU182="Yes"),OFFSET('Water Data'!$D$9,0,10*ROW('Water Data'!D176)),NA())</f>
        <v>#N/A</v>
      </c>
      <c r="G182" s="95" t="e">
        <f ca="true">+IF(AND(ISNUMBER(OFFSET('Water Data'!$E$4,0,10*ROW('Water Data'!E176))),'Data Summary'!BV182="Yes"),100-OFFSET('Water Data'!$E$4,0,10*ROW('Water Data'!E176)),NA())</f>
        <v>#N/A</v>
      </c>
      <c r="H182" s="95" t="e">
        <f ca="true">+IF(AND(ISNUMBER(OFFSET('Water Data'!$E$6,0,10*ROW('Water Data'!E176))),'Data Summary'!BW182="Yes"),OFFSET('Water Data'!$E$6,0,10*ROW('Water Data'!E176)),NA())</f>
        <v>#N/A</v>
      </c>
      <c r="I182" s="95" t="e">
        <f ca="true">+IF(AND(ISNUMBER(OFFSET('Water Data'!$E$9,0,10*ROW('Water Data'!E176))),'Data Summary'!BX182="Yes"),OFFSET('Water Data'!$E$9,0,10*ROW('Water Data'!E176)),NA())</f>
        <v>#N/A</v>
      </c>
      <c r="J182" s="95" t="e">
        <f ca="true">+IF(AND(ISNUMBER(OFFSET('Water Data'!$F$4,0,10*ROW('Water Data'!F176))),'Data Summary'!BY182="Yes"),100-OFFSET('Water Data'!$F$4,0,10*ROW('Water Data'!F176)),NA())</f>
        <v>#N/A</v>
      </c>
      <c r="K182" s="95" t="e">
        <f ca="true">+IF(AND(ISNUMBER(OFFSET('Water Data'!$F$6,0,10*ROW('Water Data'!F176))),'Data Summary'!BZ182="Yes"),OFFSET('Water Data'!$F$6,0,10*ROW('Water Data'!F176)),NA())</f>
        <v>#N/A</v>
      </c>
      <c r="L182" s="95" t="e">
        <f ca="true">+IF(AND(ISNUMBER(OFFSET('Water Data'!$F$9,0,10*ROW('Water Data'!F176))),'Data Summary'!CA182="Yes"),OFFSET('Water Data'!$F$9,0,10*ROW('Water Data'!F176)),NA())</f>
        <v>#N/A</v>
      </c>
      <c r="M182" s="95" t="e">
        <f ca="true">+IF(AND(ISNUMBER(OFFSET('Water Data'!$G$4,0,10*ROW('Water Data'!G176))),'Data Summary'!CB182="Yes"),100-OFFSET('Water Data'!$G$4,0,10*ROW('Water Data'!G176)),NA())</f>
        <v>#N/A</v>
      </c>
      <c r="N182" s="95" t="e">
        <f ca="true">+IF(AND(ISNUMBER(OFFSET('Water Data'!$G$6,0,10*ROW('Water Data'!G176))),'Data Summary'!CC182="Yes"),OFFSET('Water Data'!$G$6,0,10*ROW('Water Data'!G176)),NA())</f>
        <v>#N/A</v>
      </c>
      <c r="O182" s="95" t="e">
        <f ca="true">+IF(AND(ISNUMBER(OFFSET('Water Data'!$G$9,0,10*ROW('Water Data'!G176))),'Data Summary'!CD182="Yes"),OFFSET('Water Data'!$G$9,0,10*ROW('Water Data'!G176)),NA())</f>
        <v>#N/A</v>
      </c>
      <c r="P182" s="95" t="e">
        <f ca="true">+IF(AND(ISNUMBER(OFFSET('Water Data'!$H$4,0,10*ROW('Water Data'!H176))),'Data Summary'!CE182="Yes"),100-OFFSET('Water Data'!$H$4,0,10*ROW('Water Data'!H176)),NA())</f>
        <v>#N/A</v>
      </c>
      <c r="Q182" s="95" t="e">
        <f ca="true">+IF(AND(ISNUMBER(OFFSET('Water Data'!$H$6,0,10*ROW('Water Data'!H176))),'Data Summary'!CF182="Yes"),OFFSET('Water Data'!$H$6,0,10*ROW('Water Data'!H176)),NA())</f>
        <v>#N/A</v>
      </c>
      <c r="R182" s="95" t="e">
        <f ca="true">+IF(AND(ISNUMBER(OFFSET('Water Data'!$H$9,0,10*ROW('Water Data'!H176))),'Data Summary'!CG182="Yes"),OFFSET('Water Data'!$H$9,0,10*ROW('Water Data'!H176)),NA())</f>
        <v>#N/A</v>
      </c>
      <c r="S182" s="95" t="e">
        <f ca="true">+IF(AND(ISNUMBER(OFFSET('Water Data'!$I$4,0,10*ROW('Water Data'!I176))),'Data Summary'!CH182="Yes"),100-OFFSET('Water Data'!$I$4,0,10*ROW('Water Data'!I176)),NA())</f>
        <v>#N/A</v>
      </c>
      <c r="T182" s="95" t="e">
        <f ca="true">+IF(AND(ISNUMBER(OFFSET('Water Data'!$I$6,0,10*ROW('Water Data'!I176))),'Data Summary'!CI182="Yes"),OFFSET('Water Data'!$I$6,0,10*ROW('Water Data'!I176)),NA())</f>
        <v>#N/A</v>
      </c>
      <c r="U182" s="95" t="e">
        <f ca="true">+IF(AND(ISNUMBER(OFFSET('Water Data'!$I$9,0,10*ROW('Water Data'!I176))),'Data Summary'!CJ182="Yes"),OFFSET('Water Data'!$I$9,0,10*ROW('Water Data'!I176)),NA())</f>
        <v>#N/A</v>
      </c>
      <c r="V182" s="96" t="e">
        <f ca="true">+IF(AND(ISNUMBER(OFFSET('Sanitation Data'!$D$4,0,10*ROW('Sanitation Data'!D176))),'Data Summary'!CK182="Yes"),100-OFFSET('Sanitation Data'!$D$4,0,10*ROW('Sanitation Data'!D176)),NA())</f>
        <v>#N/A</v>
      </c>
      <c r="W182" s="96" t="e">
        <f ca="true">+IF(AND(ISNUMBER(OFFSET('Sanitation Data'!$D$6,0,10*ROW('Sanitation Data'!D176))),'Data Summary'!CL182="Yes"),OFFSET('Sanitation Data'!$D$6,0,10*ROW('Sanitation Data'!D176)),NA())</f>
        <v>#N/A</v>
      </c>
      <c r="X182" s="96" t="e">
        <f ca="true">+IF(AND(ISNUMBER(OFFSET('Sanitation Data'!$D$10,0,10*ROW('Sanitation Data'!D176))),'Data Summary'!CM182="Yes"),OFFSET('Sanitation Data'!$D$10,0,10*ROW('Sanitation Data'!D176)),NA())</f>
        <v>#N/A</v>
      </c>
      <c r="Y182" s="96" t="e">
        <f ca="true">+IF(AND(ISNUMBER(OFFSET('Sanitation Data'!$D$11,0,10*ROW('Sanitation Data'!D176))),'Data Summary'!CN182="Yes"),OFFSET('Sanitation Data'!$D$11,0,10*ROW('Sanitation Data'!D176)),NA())</f>
        <v>#N/A</v>
      </c>
      <c r="Z182" s="96" t="e">
        <f ca="true">+IF(AND(ISNUMBER(OFFSET('Sanitation Data'!$D$12,0,10*ROW('Sanitation Data'!D176))),'Data Summary'!CO182="Yes"),OFFSET('Sanitation Data'!$D$12,0,10*ROW('Sanitation Data'!D176)),NA())</f>
        <v>#N/A</v>
      </c>
      <c r="AA182" s="96" t="e">
        <f ca="true">+IF(AND(ISNUMBER(OFFSET('Sanitation Data'!$E$4,0,10*ROW('Sanitation Data'!E176))),'Data Summary'!CP182="Yes"),100-OFFSET('Sanitation Data'!$E$4,0,10*ROW('Sanitation Data'!E176)),NA())</f>
        <v>#N/A</v>
      </c>
      <c r="AB182" s="96" t="e">
        <f ca="true">+IF(AND(ISNUMBER(OFFSET('Sanitation Data'!$E$6,0,10*ROW('Sanitation Data'!E176))),'Data Summary'!CQ182="Yes"),OFFSET('Sanitation Data'!$E$6,0,10*ROW('Sanitation Data'!E176)),NA())</f>
        <v>#N/A</v>
      </c>
      <c r="AC182" s="96" t="e">
        <f ca="true">+IF(AND(ISNUMBER(OFFSET('Sanitation Data'!$E$10,0,10*ROW('Sanitation Data'!E176))),'Data Summary'!CR182="Yes"),OFFSET('Sanitation Data'!$E$10,0,10*ROW('Sanitation Data'!E176)),NA())</f>
        <v>#N/A</v>
      </c>
      <c r="AD182" s="96" t="e">
        <f ca="true">+IF(AND(ISNUMBER(OFFSET('Sanitation Data'!$E$11,0,10*ROW('Sanitation Data'!E176))),'Data Summary'!CS182="Yes"),OFFSET('Sanitation Data'!$E$11,0,10*ROW('Sanitation Data'!E176)),NA())</f>
        <v>#N/A</v>
      </c>
      <c r="AE182" s="96" t="e">
        <f ca="true">+IF(AND(ISNUMBER(OFFSET('Sanitation Data'!$E$12,0,10*ROW('Sanitation Data'!E176))),'Data Summary'!CT182="Yes"),OFFSET('Sanitation Data'!$E$12,0,10*ROW('Sanitation Data'!E176)),NA())</f>
        <v>#N/A</v>
      </c>
      <c r="AF182" s="96" t="e">
        <f ca="true">+IF(AND(ISNUMBER(OFFSET('Sanitation Data'!$F$4,0,10*ROW('Sanitation Data'!F176))),'Data Summary'!CU182="Yes"),100-OFFSET('Sanitation Data'!$F$4,0,10*ROW('Sanitation Data'!F176)),NA())</f>
        <v>#N/A</v>
      </c>
      <c r="AG182" s="96" t="e">
        <f ca="true">+IF(AND(ISNUMBER(OFFSET('Sanitation Data'!$F$6,0,10*ROW('Sanitation Data'!F176))),'Data Summary'!CV182="Yes"),OFFSET('Sanitation Data'!$F$6,0,10*ROW('Sanitation Data'!F176)),NA())</f>
        <v>#N/A</v>
      </c>
      <c r="AH182" s="96" t="e">
        <f ca="true">+IF(AND(ISNUMBER(OFFSET('Sanitation Data'!$F$10,0,10*ROW('Sanitation Data'!F176))),'Data Summary'!CW182="Yes"),OFFSET('Sanitation Data'!$F$10,0,10*ROW('Sanitation Data'!F176)),NA())</f>
        <v>#N/A</v>
      </c>
      <c r="AI182" s="96" t="e">
        <f ca="true">+IF(AND(ISNUMBER(OFFSET('Sanitation Data'!$F$11,0,10*ROW('Sanitation Data'!F176))),'Data Summary'!CX182="Yes"),OFFSET('Sanitation Data'!$F$11,0,10*ROW('Sanitation Data'!F176)),NA())</f>
        <v>#N/A</v>
      </c>
      <c r="AJ182" s="96" t="e">
        <f ca="true">+IF(AND(ISNUMBER(OFFSET('Sanitation Data'!$F$12,0,10*ROW('Sanitation Data'!F176))),'Data Summary'!CY182="Yes"),OFFSET('Sanitation Data'!$F$12,0,10*ROW('Sanitation Data'!F176)),NA())</f>
        <v>#N/A</v>
      </c>
      <c r="AK182" s="96" t="e">
        <f ca="true">+IF(AND(ISNUMBER(OFFSET('Sanitation Data'!$G$4,0,10*ROW('Sanitation Data'!G176))),'Data Summary'!CZ182="Yes"),100-OFFSET('Sanitation Data'!$G$4,0,10*ROW('Sanitation Data'!G176)),NA())</f>
        <v>#N/A</v>
      </c>
      <c r="AL182" s="96" t="e">
        <f ca="true">+IF(AND(ISNUMBER(OFFSET('Sanitation Data'!$G$6,0,10*ROW('Sanitation Data'!G176))),'Data Summary'!DA182="Yes"),OFFSET('Sanitation Data'!$G$6,0,10*ROW('Sanitation Data'!G176)),NA())</f>
        <v>#N/A</v>
      </c>
      <c r="AM182" s="96" t="e">
        <f ca="true">+IF(AND(ISNUMBER(OFFSET('Sanitation Data'!$G$10,0,10*ROW('Sanitation Data'!G176))),'Data Summary'!DB182="Yes"),OFFSET('Sanitation Data'!$G$10,0,10*ROW('Sanitation Data'!G176)),NA())</f>
        <v>#N/A</v>
      </c>
      <c r="AN182" s="96" t="e">
        <f ca="true">+IF(AND(ISNUMBER(OFFSET('Sanitation Data'!$G$11,0,10*ROW('Sanitation Data'!G176))),'Data Summary'!DC182="Yes"),OFFSET('Sanitation Data'!$G$11,0,10*ROW('Sanitation Data'!G176)),NA())</f>
        <v>#N/A</v>
      </c>
      <c r="AO182" s="96" t="e">
        <f ca="true">+IF(AND(ISNUMBER(OFFSET('Sanitation Data'!$G$12,0,10*ROW('Sanitation Data'!G176))),'Data Summary'!DD182="Yes"),OFFSET('Sanitation Data'!$G$12,0,10*ROW('Sanitation Data'!G176)),NA())</f>
        <v>#N/A</v>
      </c>
      <c r="AP182" s="96" t="e">
        <f ca="true">+IF(AND(ISNUMBER(OFFSET('Sanitation Data'!$H$4,0,10*ROW('Sanitation Data'!H176))),'Data Summary'!DE182="Yes"),100-OFFSET('Sanitation Data'!$H$4,0,10*ROW('Sanitation Data'!H176)),NA())</f>
        <v>#N/A</v>
      </c>
      <c r="AQ182" s="96" t="e">
        <f ca="true">+IF(AND(ISNUMBER(OFFSET('Sanitation Data'!$H$6,0,10*ROW('Sanitation Data'!H176))),'Data Summary'!DF182="Yes"),OFFSET('Sanitation Data'!$H$6,0,10*ROW('Sanitation Data'!H176)),NA())</f>
        <v>#N/A</v>
      </c>
      <c r="AR182" s="96" t="e">
        <f ca="true">+IF(AND(ISNUMBER(OFFSET('Sanitation Data'!$H$10,0,10*ROW('Sanitation Data'!H176))),'Data Summary'!DG182="Yes"),OFFSET('Sanitation Data'!$H$10,0,10*ROW('Sanitation Data'!H176)),NA())</f>
        <v>#N/A</v>
      </c>
      <c r="AS182" s="96" t="e">
        <f ca="true">+IF(AND(ISNUMBER(OFFSET('Sanitation Data'!$H$11,0,10*ROW('Sanitation Data'!H176))),'Data Summary'!DH182="Yes"),OFFSET('Sanitation Data'!$H$11,0,10*ROW('Sanitation Data'!H176)),NA())</f>
        <v>#N/A</v>
      </c>
      <c r="AT182" s="96" t="e">
        <f ca="true">+IF(AND(ISNUMBER(OFFSET('Sanitation Data'!$H$12,0,10*ROW('Sanitation Data'!H176))),'Data Summary'!DI182="Yes"),OFFSET('Sanitation Data'!$H$12,0,10*ROW('Sanitation Data'!H176)),NA())</f>
        <v>#N/A</v>
      </c>
      <c r="AU182" s="96" t="e">
        <f ca="true">+IF(AND(ISNUMBER(OFFSET('Sanitation Data'!$I$4,0,10*ROW('Sanitation Data'!I176))),'Data Summary'!DJ182="Yes"),100-OFFSET('Sanitation Data'!$I$4,0,10*ROW('Sanitation Data'!I176)),NA())</f>
        <v>#N/A</v>
      </c>
      <c r="AV182" s="96" t="e">
        <f ca="true">+IF(AND(ISNUMBER(OFFSET('Sanitation Data'!$I$6,0,10*ROW('Sanitation Data'!I176))),'Data Summary'!DK182="Yes"),OFFSET('Sanitation Data'!$I$6,0,10*ROW('Sanitation Data'!I176)),NA())</f>
        <v>#N/A</v>
      </c>
      <c r="AW182" s="96" t="e">
        <f ca="true">+IF(AND(ISNUMBER(OFFSET('Sanitation Data'!$I$10,0,10*ROW('Sanitation Data'!I176))),'Data Summary'!DL182="Yes"),OFFSET('Sanitation Data'!$I$10,0,10*ROW('Sanitation Data'!I176)),NA())</f>
        <v>#N/A</v>
      </c>
      <c r="AX182" s="96" t="e">
        <f ca="true">+IF(AND(ISNUMBER(OFFSET('Sanitation Data'!$I$11,0,10*ROW('Sanitation Data'!I176))),'Data Summary'!DM182="Yes"),OFFSET('Sanitation Data'!$I$11,0,10*ROW('Sanitation Data'!I176)),NA())</f>
        <v>#N/A</v>
      </c>
      <c r="AY182" s="96" t="e">
        <f ca="true">+IF(AND(ISNUMBER(OFFSET('Sanitation Data'!$I$12,0,10*ROW('Sanitation Data'!I176))),'Data Summary'!DN182="Yes"),OFFSET('Sanitation Data'!$I$12,0,10*ROW('Sanitation Data'!I176)),NA())</f>
        <v>#N/A</v>
      </c>
      <c r="AZ182" s="97" t="e">
        <f ca="true">+IF(AND(ISNUMBER(OFFSET('Hygiene Data'!$D$5,0,10*ROW('Hygiene Data'!D176))),'Data Summary'!DO182="Yes"),OFFSET('Hygiene Data'!$D$5,0,10*ROW('Hygiene Data'!D176)),NA())</f>
        <v>#N/A</v>
      </c>
      <c r="BA182" s="97" t="e">
        <f ca="true">+IF(AND(ISNUMBER(OFFSET('Hygiene Data'!$D$7,0,10*ROW('Hygiene Data'!D176))),'Data Summary'!DP182="Yes"),OFFSET('Hygiene Data'!$D$7,0,10*ROW('Hygiene Data'!D176)),NA())</f>
        <v>#N/A</v>
      </c>
      <c r="BB182" s="97" t="e">
        <f ca="true">+IF(AND(ISNUMBER(OFFSET('Hygiene Data'!$D$9,0,10*ROW('Hygiene Data'!D176))),'Data Summary'!DQ182="Yes"),OFFSET('Hygiene Data'!$D$9,0,10*ROW('Hygiene Data'!D176)),NA())</f>
        <v>#N/A</v>
      </c>
      <c r="BC182" s="97" t="e">
        <f ca="true">+IF(AND(ISNUMBER(OFFSET('Hygiene Data'!$E$5,0,10*ROW('Hygiene Data'!E176))),'Data Summary'!DR182="Yes"),OFFSET('Hygiene Data'!$E$5,0,10*ROW('Hygiene Data'!E176)),NA())</f>
        <v>#N/A</v>
      </c>
      <c r="BD182" s="97" t="e">
        <f ca="true">+IF(AND(ISNUMBER(OFFSET('Hygiene Data'!$E$7,0,10*ROW('Hygiene Data'!E176))),'Data Summary'!DS182="Yes"),OFFSET('Hygiene Data'!$E$7,0,10*ROW('Hygiene Data'!E176)),NA())</f>
        <v>#N/A</v>
      </c>
      <c r="BE182" s="97" t="e">
        <f ca="true">+IF(AND(ISNUMBER(OFFSET('Hygiene Data'!$E$9,0,10*ROW('Hygiene Data'!E176))),'Data Summary'!DT182="Yes"),OFFSET('Hygiene Data'!$E$9,0,10*ROW('Hygiene Data'!E176)),NA())</f>
        <v>#N/A</v>
      </c>
      <c r="BF182" s="97" t="e">
        <f ca="true">+IF(AND(ISNUMBER(OFFSET('Hygiene Data'!$F$5,0,10*ROW('Hygiene Data'!F176))),'Data Summary'!DU182="Yes"),OFFSET('Hygiene Data'!$F$5,0,10*ROW('Hygiene Data'!F176)),NA())</f>
        <v>#N/A</v>
      </c>
      <c r="BG182" s="97" t="e">
        <f ca="true">+IF(AND(ISNUMBER(OFFSET('Hygiene Data'!$F$7,0,10*ROW('Hygiene Data'!F176))),'Data Summary'!DV182="Yes"),OFFSET('Hygiene Data'!$F$7,0,10*ROW('Hygiene Data'!F176)),NA())</f>
        <v>#N/A</v>
      </c>
      <c r="BH182" s="97" t="e">
        <f ca="true">+IF(AND(ISNUMBER(OFFSET('Hygiene Data'!$F$9,0,10*ROW('Hygiene Data'!F176))),'Data Summary'!DW182="Yes"),OFFSET('Hygiene Data'!$F$9,0,10*ROW('Hygiene Data'!F176)),NA())</f>
        <v>#N/A</v>
      </c>
      <c r="BI182" s="97" t="e">
        <f ca="true">+IF(AND(ISNUMBER(OFFSET('Hygiene Data'!$G$5,0,10*ROW('Hygiene Data'!G176))),'Data Summary'!DX182="Yes"),OFFSET('Hygiene Data'!$G$5,0,10*ROW('Hygiene Data'!G176)),NA())</f>
        <v>#N/A</v>
      </c>
      <c r="BJ182" s="97" t="e">
        <f ca="true">+IF(AND(ISNUMBER(OFFSET('Hygiene Data'!$G$7,0,10*ROW('Hygiene Data'!G176))),'Data Summary'!DY182="Yes"),OFFSET('Hygiene Data'!$G$7,0,10*ROW('Hygiene Data'!G176)),NA())</f>
        <v>#N/A</v>
      </c>
      <c r="BK182" s="97" t="e">
        <f ca="true">+IF(AND(ISNUMBER(OFFSET('Hygiene Data'!$G$9,0,10*ROW('Hygiene Data'!G176))),'Data Summary'!DZ182="Yes"),OFFSET('Hygiene Data'!$G$9,0,10*ROW('Hygiene Data'!G176)),NA())</f>
        <v>#N/A</v>
      </c>
      <c r="BL182" s="97" t="e">
        <f ca="true">+IF(AND(ISNUMBER(OFFSET('Hygiene Data'!$H$5,0,10*ROW('Hygiene Data'!H176))),'Data Summary'!EA182="Yes"),OFFSET('Hygiene Data'!$H$5,0,10*ROW('Hygiene Data'!H176)),NA())</f>
        <v>#N/A</v>
      </c>
      <c r="BM182" s="97" t="e">
        <f ca="true">+IF(AND(ISNUMBER(OFFSET('Hygiene Data'!$H$7,0,10*ROW('Hygiene Data'!H176))),'Data Summary'!EB182="Yes"),OFFSET('Hygiene Data'!$H$7,0,10*ROW('Hygiene Data'!H176)),NA())</f>
        <v>#N/A</v>
      </c>
      <c r="BN182" s="97" t="e">
        <f ca="true">+IF(AND(ISNUMBER(OFFSET('Hygiene Data'!$H$9,0,10*ROW('Hygiene Data'!H176))),'Data Summary'!EC182="Yes"),OFFSET('Hygiene Data'!$H$9,0,10*ROW('Hygiene Data'!H176)),NA())</f>
        <v>#N/A</v>
      </c>
      <c r="BO182" s="97" t="e">
        <f ca="true">+IF(AND(ISNUMBER(OFFSET('Hygiene Data'!$I$5,0,10*ROW('Hygiene Data'!I176))),'Data Summary'!ED182="Yes"),OFFSET('Hygiene Data'!$I$5,0,10*ROW('Hygiene Data'!I176)),NA())</f>
        <v>#N/A</v>
      </c>
      <c r="BP182" s="97" t="e">
        <f ca="true">+IF(AND(ISNUMBER(OFFSET('Hygiene Data'!$I$7,0,10*ROW('Hygiene Data'!I176))),'Data Summary'!EE182="Yes"),OFFSET('Hygiene Data'!$I$7,0,10*ROW('Hygiene Data'!I176)),NA())</f>
        <v>#N/A</v>
      </c>
      <c r="BQ182" s="97"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6" t="str">
        <f ca="true">+IF(ISTEXT('Data Summary'!B183),'Data Summary'!B183,"")</f>
        <v/>
      </c>
      <c r="C183" s="330" t="e">
        <f ca="true">+VALUE('Data Summary'!C183)</f>
        <v>#VALUE!</v>
      </c>
      <c r="D183" s="95" t="e">
        <f ca="true">+IF(AND(ISNUMBER(OFFSET('Water Data'!$D$4,0,10*ROW('Water Data'!D177))),'Data Summary'!BS183="Yes"),100-OFFSET('Water Data'!$D$4,0,10*ROW('Water Data'!D177)),NA())</f>
        <v>#N/A</v>
      </c>
      <c r="E183" s="95" t="e">
        <f ca="true">+IF(AND(ISNUMBER(OFFSET('Water Data'!$D$6,0,10*ROW('Water Data'!D177))),'Data Summary'!BT183="Yes"),OFFSET('Water Data'!$D$6,0,10*ROW('Water Data'!D177)),NA())</f>
        <v>#N/A</v>
      </c>
      <c r="F183" s="95" t="e">
        <f ca="true">+IF(AND(ISNUMBER(OFFSET('Water Data'!$D$9,0,10*ROW('Water Data'!D177))),'Data Summary'!BU183="Yes"),OFFSET('Water Data'!$D$9,0,10*ROW('Water Data'!D177)),NA())</f>
        <v>#N/A</v>
      </c>
      <c r="G183" s="95" t="e">
        <f ca="true">+IF(AND(ISNUMBER(OFFSET('Water Data'!$E$4,0,10*ROW('Water Data'!E177))),'Data Summary'!BV183="Yes"),100-OFFSET('Water Data'!$E$4,0,10*ROW('Water Data'!E177)),NA())</f>
        <v>#N/A</v>
      </c>
      <c r="H183" s="95" t="e">
        <f ca="true">+IF(AND(ISNUMBER(OFFSET('Water Data'!$E$6,0,10*ROW('Water Data'!E177))),'Data Summary'!BW183="Yes"),OFFSET('Water Data'!$E$6,0,10*ROW('Water Data'!E177)),NA())</f>
        <v>#N/A</v>
      </c>
      <c r="I183" s="95" t="e">
        <f ca="true">+IF(AND(ISNUMBER(OFFSET('Water Data'!$E$9,0,10*ROW('Water Data'!E177))),'Data Summary'!BX183="Yes"),OFFSET('Water Data'!$E$9,0,10*ROW('Water Data'!E177)),NA())</f>
        <v>#N/A</v>
      </c>
      <c r="J183" s="95" t="e">
        <f ca="true">+IF(AND(ISNUMBER(OFFSET('Water Data'!$F$4,0,10*ROW('Water Data'!F177))),'Data Summary'!BY183="Yes"),100-OFFSET('Water Data'!$F$4,0,10*ROW('Water Data'!F177)),NA())</f>
        <v>#N/A</v>
      </c>
      <c r="K183" s="95" t="e">
        <f ca="true">+IF(AND(ISNUMBER(OFFSET('Water Data'!$F$6,0,10*ROW('Water Data'!F177))),'Data Summary'!BZ183="Yes"),OFFSET('Water Data'!$F$6,0,10*ROW('Water Data'!F177)),NA())</f>
        <v>#N/A</v>
      </c>
      <c r="L183" s="95" t="e">
        <f ca="true">+IF(AND(ISNUMBER(OFFSET('Water Data'!$F$9,0,10*ROW('Water Data'!F177))),'Data Summary'!CA183="Yes"),OFFSET('Water Data'!$F$9,0,10*ROW('Water Data'!F177)),NA())</f>
        <v>#N/A</v>
      </c>
      <c r="M183" s="95" t="e">
        <f ca="true">+IF(AND(ISNUMBER(OFFSET('Water Data'!$G$4,0,10*ROW('Water Data'!G177))),'Data Summary'!CB183="Yes"),100-OFFSET('Water Data'!$G$4,0,10*ROW('Water Data'!G177)),NA())</f>
        <v>#N/A</v>
      </c>
      <c r="N183" s="95" t="e">
        <f ca="true">+IF(AND(ISNUMBER(OFFSET('Water Data'!$G$6,0,10*ROW('Water Data'!G177))),'Data Summary'!CC183="Yes"),OFFSET('Water Data'!$G$6,0,10*ROW('Water Data'!G177)),NA())</f>
        <v>#N/A</v>
      </c>
      <c r="O183" s="95" t="e">
        <f ca="true">+IF(AND(ISNUMBER(OFFSET('Water Data'!$G$9,0,10*ROW('Water Data'!G177))),'Data Summary'!CD183="Yes"),OFFSET('Water Data'!$G$9,0,10*ROW('Water Data'!G177)),NA())</f>
        <v>#N/A</v>
      </c>
      <c r="P183" s="95" t="e">
        <f ca="true">+IF(AND(ISNUMBER(OFFSET('Water Data'!$H$4,0,10*ROW('Water Data'!H177))),'Data Summary'!CE183="Yes"),100-OFFSET('Water Data'!$H$4,0,10*ROW('Water Data'!H177)),NA())</f>
        <v>#N/A</v>
      </c>
      <c r="Q183" s="95" t="e">
        <f ca="true">+IF(AND(ISNUMBER(OFFSET('Water Data'!$H$6,0,10*ROW('Water Data'!H177))),'Data Summary'!CF183="Yes"),OFFSET('Water Data'!$H$6,0,10*ROW('Water Data'!H177)),NA())</f>
        <v>#N/A</v>
      </c>
      <c r="R183" s="95" t="e">
        <f ca="true">+IF(AND(ISNUMBER(OFFSET('Water Data'!$H$9,0,10*ROW('Water Data'!H177))),'Data Summary'!CG183="Yes"),OFFSET('Water Data'!$H$9,0,10*ROW('Water Data'!H177)),NA())</f>
        <v>#N/A</v>
      </c>
      <c r="S183" s="95" t="e">
        <f ca="true">+IF(AND(ISNUMBER(OFFSET('Water Data'!$I$4,0,10*ROW('Water Data'!I177))),'Data Summary'!CH183="Yes"),100-OFFSET('Water Data'!$I$4,0,10*ROW('Water Data'!I177)),NA())</f>
        <v>#N/A</v>
      </c>
      <c r="T183" s="95" t="e">
        <f ca="true">+IF(AND(ISNUMBER(OFFSET('Water Data'!$I$6,0,10*ROW('Water Data'!I177))),'Data Summary'!CI183="Yes"),OFFSET('Water Data'!$I$6,0,10*ROW('Water Data'!I177)),NA())</f>
        <v>#N/A</v>
      </c>
      <c r="U183" s="95" t="e">
        <f ca="true">+IF(AND(ISNUMBER(OFFSET('Water Data'!$I$9,0,10*ROW('Water Data'!I177))),'Data Summary'!CJ183="Yes"),OFFSET('Water Data'!$I$9,0,10*ROW('Water Data'!I177)),NA())</f>
        <v>#N/A</v>
      </c>
      <c r="V183" s="96" t="e">
        <f ca="true">+IF(AND(ISNUMBER(OFFSET('Sanitation Data'!$D$4,0,10*ROW('Sanitation Data'!D177))),'Data Summary'!CK183="Yes"),100-OFFSET('Sanitation Data'!$D$4,0,10*ROW('Sanitation Data'!D177)),NA())</f>
        <v>#N/A</v>
      </c>
      <c r="W183" s="96" t="e">
        <f ca="true">+IF(AND(ISNUMBER(OFFSET('Sanitation Data'!$D$6,0,10*ROW('Sanitation Data'!D177))),'Data Summary'!CL183="Yes"),OFFSET('Sanitation Data'!$D$6,0,10*ROW('Sanitation Data'!D177)),NA())</f>
        <v>#N/A</v>
      </c>
      <c r="X183" s="96" t="e">
        <f ca="true">+IF(AND(ISNUMBER(OFFSET('Sanitation Data'!$D$10,0,10*ROW('Sanitation Data'!D177))),'Data Summary'!CM183="Yes"),OFFSET('Sanitation Data'!$D$10,0,10*ROW('Sanitation Data'!D177)),NA())</f>
        <v>#N/A</v>
      </c>
      <c r="Y183" s="96" t="e">
        <f ca="true">+IF(AND(ISNUMBER(OFFSET('Sanitation Data'!$D$11,0,10*ROW('Sanitation Data'!D177))),'Data Summary'!CN183="Yes"),OFFSET('Sanitation Data'!$D$11,0,10*ROW('Sanitation Data'!D177)),NA())</f>
        <v>#N/A</v>
      </c>
      <c r="Z183" s="96" t="e">
        <f ca="true">+IF(AND(ISNUMBER(OFFSET('Sanitation Data'!$D$12,0,10*ROW('Sanitation Data'!D177))),'Data Summary'!CO183="Yes"),OFFSET('Sanitation Data'!$D$12,0,10*ROW('Sanitation Data'!D177)),NA())</f>
        <v>#N/A</v>
      </c>
      <c r="AA183" s="96" t="e">
        <f ca="true">+IF(AND(ISNUMBER(OFFSET('Sanitation Data'!$E$4,0,10*ROW('Sanitation Data'!E177))),'Data Summary'!CP183="Yes"),100-OFFSET('Sanitation Data'!$E$4,0,10*ROW('Sanitation Data'!E177)),NA())</f>
        <v>#N/A</v>
      </c>
      <c r="AB183" s="96" t="e">
        <f ca="true">+IF(AND(ISNUMBER(OFFSET('Sanitation Data'!$E$6,0,10*ROW('Sanitation Data'!E177))),'Data Summary'!CQ183="Yes"),OFFSET('Sanitation Data'!$E$6,0,10*ROW('Sanitation Data'!E177)),NA())</f>
        <v>#N/A</v>
      </c>
      <c r="AC183" s="96" t="e">
        <f ca="true">+IF(AND(ISNUMBER(OFFSET('Sanitation Data'!$E$10,0,10*ROW('Sanitation Data'!E177))),'Data Summary'!CR183="Yes"),OFFSET('Sanitation Data'!$E$10,0,10*ROW('Sanitation Data'!E177)),NA())</f>
        <v>#N/A</v>
      </c>
      <c r="AD183" s="96" t="e">
        <f ca="true">+IF(AND(ISNUMBER(OFFSET('Sanitation Data'!$E$11,0,10*ROW('Sanitation Data'!E177))),'Data Summary'!CS183="Yes"),OFFSET('Sanitation Data'!$E$11,0,10*ROW('Sanitation Data'!E177)),NA())</f>
        <v>#N/A</v>
      </c>
      <c r="AE183" s="96" t="e">
        <f ca="true">+IF(AND(ISNUMBER(OFFSET('Sanitation Data'!$E$12,0,10*ROW('Sanitation Data'!E177))),'Data Summary'!CT183="Yes"),OFFSET('Sanitation Data'!$E$12,0,10*ROW('Sanitation Data'!E177)),NA())</f>
        <v>#N/A</v>
      </c>
      <c r="AF183" s="96" t="e">
        <f ca="true">+IF(AND(ISNUMBER(OFFSET('Sanitation Data'!$F$4,0,10*ROW('Sanitation Data'!F177))),'Data Summary'!CU183="Yes"),100-OFFSET('Sanitation Data'!$F$4,0,10*ROW('Sanitation Data'!F177)),NA())</f>
        <v>#N/A</v>
      </c>
      <c r="AG183" s="96" t="e">
        <f ca="true">+IF(AND(ISNUMBER(OFFSET('Sanitation Data'!$F$6,0,10*ROW('Sanitation Data'!F177))),'Data Summary'!CV183="Yes"),OFFSET('Sanitation Data'!$F$6,0,10*ROW('Sanitation Data'!F177)),NA())</f>
        <v>#N/A</v>
      </c>
      <c r="AH183" s="96" t="e">
        <f ca="true">+IF(AND(ISNUMBER(OFFSET('Sanitation Data'!$F$10,0,10*ROW('Sanitation Data'!F177))),'Data Summary'!CW183="Yes"),OFFSET('Sanitation Data'!$F$10,0,10*ROW('Sanitation Data'!F177)),NA())</f>
        <v>#N/A</v>
      </c>
      <c r="AI183" s="96" t="e">
        <f ca="true">+IF(AND(ISNUMBER(OFFSET('Sanitation Data'!$F$11,0,10*ROW('Sanitation Data'!F177))),'Data Summary'!CX183="Yes"),OFFSET('Sanitation Data'!$F$11,0,10*ROW('Sanitation Data'!F177)),NA())</f>
        <v>#N/A</v>
      </c>
      <c r="AJ183" s="96" t="e">
        <f ca="true">+IF(AND(ISNUMBER(OFFSET('Sanitation Data'!$F$12,0,10*ROW('Sanitation Data'!F177))),'Data Summary'!CY183="Yes"),OFFSET('Sanitation Data'!$F$12,0,10*ROW('Sanitation Data'!F177)),NA())</f>
        <v>#N/A</v>
      </c>
      <c r="AK183" s="96" t="e">
        <f ca="true">+IF(AND(ISNUMBER(OFFSET('Sanitation Data'!$G$4,0,10*ROW('Sanitation Data'!G177))),'Data Summary'!CZ183="Yes"),100-OFFSET('Sanitation Data'!$G$4,0,10*ROW('Sanitation Data'!G177)),NA())</f>
        <v>#N/A</v>
      </c>
      <c r="AL183" s="96" t="e">
        <f ca="true">+IF(AND(ISNUMBER(OFFSET('Sanitation Data'!$G$6,0,10*ROW('Sanitation Data'!G177))),'Data Summary'!DA183="Yes"),OFFSET('Sanitation Data'!$G$6,0,10*ROW('Sanitation Data'!G177)),NA())</f>
        <v>#N/A</v>
      </c>
      <c r="AM183" s="96" t="e">
        <f ca="true">+IF(AND(ISNUMBER(OFFSET('Sanitation Data'!$G$10,0,10*ROW('Sanitation Data'!G177))),'Data Summary'!DB183="Yes"),OFFSET('Sanitation Data'!$G$10,0,10*ROW('Sanitation Data'!G177)),NA())</f>
        <v>#N/A</v>
      </c>
      <c r="AN183" s="96" t="e">
        <f ca="true">+IF(AND(ISNUMBER(OFFSET('Sanitation Data'!$G$11,0,10*ROW('Sanitation Data'!G177))),'Data Summary'!DC183="Yes"),OFFSET('Sanitation Data'!$G$11,0,10*ROW('Sanitation Data'!G177)),NA())</f>
        <v>#N/A</v>
      </c>
      <c r="AO183" s="96" t="e">
        <f ca="true">+IF(AND(ISNUMBER(OFFSET('Sanitation Data'!$G$12,0,10*ROW('Sanitation Data'!G177))),'Data Summary'!DD183="Yes"),OFFSET('Sanitation Data'!$G$12,0,10*ROW('Sanitation Data'!G177)),NA())</f>
        <v>#N/A</v>
      </c>
      <c r="AP183" s="96" t="e">
        <f ca="true">+IF(AND(ISNUMBER(OFFSET('Sanitation Data'!$H$4,0,10*ROW('Sanitation Data'!H177))),'Data Summary'!DE183="Yes"),100-OFFSET('Sanitation Data'!$H$4,0,10*ROW('Sanitation Data'!H177)),NA())</f>
        <v>#N/A</v>
      </c>
      <c r="AQ183" s="96" t="e">
        <f ca="true">+IF(AND(ISNUMBER(OFFSET('Sanitation Data'!$H$6,0,10*ROW('Sanitation Data'!H177))),'Data Summary'!DF183="Yes"),OFFSET('Sanitation Data'!$H$6,0,10*ROW('Sanitation Data'!H177)),NA())</f>
        <v>#N/A</v>
      </c>
      <c r="AR183" s="96" t="e">
        <f ca="true">+IF(AND(ISNUMBER(OFFSET('Sanitation Data'!$H$10,0,10*ROW('Sanitation Data'!H177))),'Data Summary'!DG183="Yes"),OFFSET('Sanitation Data'!$H$10,0,10*ROW('Sanitation Data'!H177)),NA())</f>
        <v>#N/A</v>
      </c>
      <c r="AS183" s="96" t="e">
        <f ca="true">+IF(AND(ISNUMBER(OFFSET('Sanitation Data'!$H$11,0,10*ROW('Sanitation Data'!H177))),'Data Summary'!DH183="Yes"),OFFSET('Sanitation Data'!$H$11,0,10*ROW('Sanitation Data'!H177)),NA())</f>
        <v>#N/A</v>
      </c>
      <c r="AT183" s="96" t="e">
        <f ca="true">+IF(AND(ISNUMBER(OFFSET('Sanitation Data'!$H$12,0,10*ROW('Sanitation Data'!H177))),'Data Summary'!DI183="Yes"),OFFSET('Sanitation Data'!$H$12,0,10*ROW('Sanitation Data'!H177)),NA())</f>
        <v>#N/A</v>
      </c>
      <c r="AU183" s="96" t="e">
        <f ca="true">+IF(AND(ISNUMBER(OFFSET('Sanitation Data'!$I$4,0,10*ROW('Sanitation Data'!I177))),'Data Summary'!DJ183="Yes"),100-OFFSET('Sanitation Data'!$I$4,0,10*ROW('Sanitation Data'!I177)),NA())</f>
        <v>#N/A</v>
      </c>
      <c r="AV183" s="96" t="e">
        <f ca="true">+IF(AND(ISNUMBER(OFFSET('Sanitation Data'!$I$6,0,10*ROW('Sanitation Data'!I177))),'Data Summary'!DK183="Yes"),OFFSET('Sanitation Data'!$I$6,0,10*ROW('Sanitation Data'!I177)),NA())</f>
        <v>#N/A</v>
      </c>
      <c r="AW183" s="96" t="e">
        <f ca="true">+IF(AND(ISNUMBER(OFFSET('Sanitation Data'!$I$10,0,10*ROW('Sanitation Data'!I177))),'Data Summary'!DL183="Yes"),OFFSET('Sanitation Data'!$I$10,0,10*ROW('Sanitation Data'!I177)),NA())</f>
        <v>#N/A</v>
      </c>
      <c r="AX183" s="96" t="e">
        <f ca="true">+IF(AND(ISNUMBER(OFFSET('Sanitation Data'!$I$11,0,10*ROW('Sanitation Data'!I177))),'Data Summary'!DM183="Yes"),OFFSET('Sanitation Data'!$I$11,0,10*ROW('Sanitation Data'!I177)),NA())</f>
        <v>#N/A</v>
      </c>
      <c r="AY183" s="96" t="e">
        <f ca="true">+IF(AND(ISNUMBER(OFFSET('Sanitation Data'!$I$12,0,10*ROW('Sanitation Data'!I177))),'Data Summary'!DN183="Yes"),OFFSET('Sanitation Data'!$I$12,0,10*ROW('Sanitation Data'!I177)),NA())</f>
        <v>#N/A</v>
      </c>
      <c r="AZ183" s="97" t="e">
        <f ca="true">+IF(AND(ISNUMBER(OFFSET('Hygiene Data'!$D$5,0,10*ROW('Hygiene Data'!D177))),'Data Summary'!DO183="Yes"),OFFSET('Hygiene Data'!$D$5,0,10*ROW('Hygiene Data'!D177)),NA())</f>
        <v>#N/A</v>
      </c>
      <c r="BA183" s="97" t="e">
        <f ca="true">+IF(AND(ISNUMBER(OFFSET('Hygiene Data'!$D$7,0,10*ROW('Hygiene Data'!D177))),'Data Summary'!DP183="Yes"),OFFSET('Hygiene Data'!$D$7,0,10*ROW('Hygiene Data'!D177)),NA())</f>
        <v>#N/A</v>
      </c>
      <c r="BB183" s="97" t="e">
        <f ca="true">+IF(AND(ISNUMBER(OFFSET('Hygiene Data'!$D$9,0,10*ROW('Hygiene Data'!D177))),'Data Summary'!DQ183="Yes"),OFFSET('Hygiene Data'!$D$9,0,10*ROW('Hygiene Data'!D177)),NA())</f>
        <v>#N/A</v>
      </c>
      <c r="BC183" s="97" t="e">
        <f ca="true">+IF(AND(ISNUMBER(OFFSET('Hygiene Data'!$E$5,0,10*ROW('Hygiene Data'!E177))),'Data Summary'!DR183="Yes"),OFFSET('Hygiene Data'!$E$5,0,10*ROW('Hygiene Data'!E177)),NA())</f>
        <v>#N/A</v>
      </c>
      <c r="BD183" s="97" t="e">
        <f ca="true">+IF(AND(ISNUMBER(OFFSET('Hygiene Data'!$E$7,0,10*ROW('Hygiene Data'!E177))),'Data Summary'!DS183="Yes"),OFFSET('Hygiene Data'!$E$7,0,10*ROW('Hygiene Data'!E177)),NA())</f>
        <v>#N/A</v>
      </c>
      <c r="BE183" s="97" t="e">
        <f ca="true">+IF(AND(ISNUMBER(OFFSET('Hygiene Data'!$E$9,0,10*ROW('Hygiene Data'!E177))),'Data Summary'!DT183="Yes"),OFFSET('Hygiene Data'!$E$9,0,10*ROW('Hygiene Data'!E177)),NA())</f>
        <v>#N/A</v>
      </c>
      <c r="BF183" s="97" t="e">
        <f ca="true">+IF(AND(ISNUMBER(OFFSET('Hygiene Data'!$F$5,0,10*ROW('Hygiene Data'!F177))),'Data Summary'!DU183="Yes"),OFFSET('Hygiene Data'!$F$5,0,10*ROW('Hygiene Data'!F177)),NA())</f>
        <v>#N/A</v>
      </c>
      <c r="BG183" s="97" t="e">
        <f ca="true">+IF(AND(ISNUMBER(OFFSET('Hygiene Data'!$F$7,0,10*ROW('Hygiene Data'!F177))),'Data Summary'!DV183="Yes"),OFFSET('Hygiene Data'!$F$7,0,10*ROW('Hygiene Data'!F177)),NA())</f>
        <v>#N/A</v>
      </c>
      <c r="BH183" s="97" t="e">
        <f ca="true">+IF(AND(ISNUMBER(OFFSET('Hygiene Data'!$F$9,0,10*ROW('Hygiene Data'!F177))),'Data Summary'!DW183="Yes"),OFFSET('Hygiene Data'!$F$9,0,10*ROW('Hygiene Data'!F177)),NA())</f>
        <v>#N/A</v>
      </c>
      <c r="BI183" s="97" t="e">
        <f ca="true">+IF(AND(ISNUMBER(OFFSET('Hygiene Data'!$G$5,0,10*ROW('Hygiene Data'!G177))),'Data Summary'!DX183="Yes"),OFFSET('Hygiene Data'!$G$5,0,10*ROW('Hygiene Data'!G177)),NA())</f>
        <v>#N/A</v>
      </c>
      <c r="BJ183" s="97" t="e">
        <f ca="true">+IF(AND(ISNUMBER(OFFSET('Hygiene Data'!$G$7,0,10*ROW('Hygiene Data'!G177))),'Data Summary'!DY183="Yes"),OFFSET('Hygiene Data'!$G$7,0,10*ROW('Hygiene Data'!G177)),NA())</f>
        <v>#N/A</v>
      </c>
      <c r="BK183" s="97" t="e">
        <f ca="true">+IF(AND(ISNUMBER(OFFSET('Hygiene Data'!$G$9,0,10*ROW('Hygiene Data'!G177))),'Data Summary'!DZ183="Yes"),OFFSET('Hygiene Data'!$G$9,0,10*ROW('Hygiene Data'!G177)),NA())</f>
        <v>#N/A</v>
      </c>
      <c r="BL183" s="97" t="e">
        <f ca="true">+IF(AND(ISNUMBER(OFFSET('Hygiene Data'!$H$5,0,10*ROW('Hygiene Data'!H177))),'Data Summary'!EA183="Yes"),OFFSET('Hygiene Data'!$H$5,0,10*ROW('Hygiene Data'!H177)),NA())</f>
        <v>#N/A</v>
      </c>
      <c r="BM183" s="97" t="e">
        <f ca="true">+IF(AND(ISNUMBER(OFFSET('Hygiene Data'!$H$7,0,10*ROW('Hygiene Data'!H177))),'Data Summary'!EB183="Yes"),OFFSET('Hygiene Data'!$H$7,0,10*ROW('Hygiene Data'!H177)),NA())</f>
        <v>#N/A</v>
      </c>
      <c r="BN183" s="97" t="e">
        <f ca="true">+IF(AND(ISNUMBER(OFFSET('Hygiene Data'!$H$9,0,10*ROW('Hygiene Data'!H177))),'Data Summary'!EC183="Yes"),OFFSET('Hygiene Data'!$H$9,0,10*ROW('Hygiene Data'!H177)),NA())</f>
        <v>#N/A</v>
      </c>
      <c r="BO183" s="97" t="e">
        <f ca="true">+IF(AND(ISNUMBER(OFFSET('Hygiene Data'!$I$5,0,10*ROW('Hygiene Data'!I177))),'Data Summary'!ED183="Yes"),OFFSET('Hygiene Data'!$I$5,0,10*ROW('Hygiene Data'!I177)),NA())</f>
        <v>#N/A</v>
      </c>
      <c r="BP183" s="97" t="e">
        <f ca="true">+IF(AND(ISNUMBER(OFFSET('Hygiene Data'!$I$7,0,10*ROW('Hygiene Data'!I177))),'Data Summary'!EE183="Yes"),OFFSET('Hygiene Data'!$I$7,0,10*ROW('Hygiene Data'!I177)),NA())</f>
        <v>#N/A</v>
      </c>
      <c r="BQ183" s="97"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6" t="str">
        <f ca="true">+IF(ISTEXT('Data Summary'!B184),'Data Summary'!B184,"")</f>
        <v/>
      </c>
      <c r="C184" s="330" t="e">
        <f ca="true">+VALUE('Data Summary'!C184)</f>
        <v>#VALUE!</v>
      </c>
      <c r="D184" s="95" t="e">
        <f ca="true">+IF(AND(ISNUMBER(OFFSET('Water Data'!$D$4,0,10*ROW('Water Data'!D178))),'Data Summary'!BS184="Yes"),100-OFFSET('Water Data'!$D$4,0,10*ROW('Water Data'!D178)),NA())</f>
        <v>#N/A</v>
      </c>
      <c r="E184" s="95" t="e">
        <f ca="true">+IF(AND(ISNUMBER(OFFSET('Water Data'!$D$6,0,10*ROW('Water Data'!D178))),'Data Summary'!BT184="Yes"),OFFSET('Water Data'!$D$6,0,10*ROW('Water Data'!D178)),NA())</f>
        <v>#N/A</v>
      </c>
      <c r="F184" s="95" t="e">
        <f ca="true">+IF(AND(ISNUMBER(OFFSET('Water Data'!$D$9,0,10*ROW('Water Data'!D178))),'Data Summary'!BU184="Yes"),OFFSET('Water Data'!$D$9,0,10*ROW('Water Data'!D178)),NA())</f>
        <v>#N/A</v>
      </c>
      <c r="G184" s="95" t="e">
        <f ca="true">+IF(AND(ISNUMBER(OFFSET('Water Data'!$E$4,0,10*ROW('Water Data'!E178))),'Data Summary'!BV184="Yes"),100-OFFSET('Water Data'!$E$4,0,10*ROW('Water Data'!E178)),NA())</f>
        <v>#N/A</v>
      </c>
      <c r="H184" s="95" t="e">
        <f ca="true">+IF(AND(ISNUMBER(OFFSET('Water Data'!$E$6,0,10*ROW('Water Data'!E178))),'Data Summary'!BW184="Yes"),OFFSET('Water Data'!$E$6,0,10*ROW('Water Data'!E178)),NA())</f>
        <v>#N/A</v>
      </c>
      <c r="I184" s="95" t="e">
        <f ca="true">+IF(AND(ISNUMBER(OFFSET('Water Data'!$E$9,0,10*ROW('Water Data'!E178))),'Data Summary'!BX184="Yes"),OFFSET('Water Data'!$E$9,0,10*ROW('Water Data'!E178)),NA())</f>
        <v>#N/A</v>
      </c>
      <c r="J184" s="95" t="e">
        <f ca="true">+IF(AND(ISNUMBER(OFFSET('Water Data'!$F$4,0,10*ROW('Water Data'!F178))),'Data Summary'!BY184="Yes"),100-OFFSET('Water Data'!$F$4,0,10*ROW('Water Data'!F178)),NA())</f>
        <v>#N/A</v>
      </c>
      <c r="K184" s="95" t="e">
        <f ca="true">+IF(AND(ISNUMBER(OFFSET('Water Data'!$F$6,0,10*ROW('Water Data'!F178))),'Data Summary'!BZ184="Yes"),OFFSET('Water Data'!$F$6,0,10*ROW('Water Data'!F178)),NA())</f>
        <v>#N/A</v>
      </c>
      <c r="L184" s="95" t="e">
        <f ca="true">+IF(AND(ISNUMBER(OFFSET('Water Data'!$F$9,0,10*ROW('Water Data'!F178))),'Data Summary'!CA184="Yes"),OFFSET('Water Data'!$F$9,0,10*ROW('Water Data'!F178)),NA())</f>
        <v>#N/A</v>
      </c>
      <c r="M184" s="95" t="e">
        <f ca="true">+IF(AND(ISNUMBER(OFFSET('Water Data'!$G$4,0,10*ROW('Water Data'!G178))),'Data Summary'!CB184="Yes"),100-OFFSET('Water Data'!$G$4,0,10*ROW('Water Data'!G178)),NA())</f>
        <v>#N/A</v>
      </c>
      <c r="N184" s="95" t="e">
        <f ca="true">+IF(AND(ISNUMBER(OFFSET('Water Data'!$G$6,0,10*ROW('Water Data'!G178))),'Data Summary'!CC184="Yes"),OFFSET('Water Data'!$G$6,0,10*ROW('Water Data'!G178)),NA())</f>
        <v>#N/A</v>
      </c>
      <c r="O184" s="95" t="e">
        <f ca="true">+IF(AND(ISNUMBER(OFFSET('Water Data'!$G$9,0,10*ROW('Water Data'!G178))),'Data Summary'!CD184="Yes"),OFFSET('Water Data'!$G$9,0,10*ROW('Water Data'!G178)),NA())</f>
        <v>#N/A</v>
      </c>
      <c r="P184" s="95" t="e">
        <f ca="true">+IF(AND(ISNUMBER(OFFSET('Water Data'!$H$4,0,10*ROW('Water Data'!H178))),'Data Summary'!CE184="Yes"),100-OFFSET('Water Data'!$H$4,0,10*ROW('Water Data'!H178)),NA())</f>
        <v>#N/A</v>
      </c>
      <c r="Q184" s="95" t="e">
        <f ca="true">+IF(AND(ISNUMBER(OFFSET('Water Data'!$H$6,0,10*ROW('Water Data'!H178))),'Data Summary'!CF184="Yes"),OFFSET('Water Data'!$H$6,0,10*ROW('Water Data'!H178)),NA())</f>
        <v>#N/A</v>
      </c>
      <c r="R184" s="95" t="e">
        <f ca="true">+IF(AND(ISNUMBER(OFFSET('Water Data'!$H$9,0,10*ROW('Water Data'!H178))),'Data Summary'!CG184="Yes"),OFFSET('Water Data'!$H$9,0,10*ROW('Water Data'!H178)),NA())</f>
        <v>#N/A</v>
      </c>
      <c r="S184" s="95" t="e">
        <f ca="true">+IF(AND(ISNUMBER(OFFSET('Water Data'!$I$4,0,10*ROW('Water Data'!I178))),'Data Summary'!CH184="Yes"),100-OFFSET('Water Data'!$I$4,0,10*ROW('Water Data'!I178)),NA())</f>
        <v>#N/A</v>
      </c>
      <c r="T184" s="95" t="e">
        <f ca="true">+IF(AND(ISNUMBER(OFFSET('Water Data'!$I$6,0,10*ROW('Water Data'!I178))),'Data Summary'!CI184="Yes"),OFFSET('Water Data'!$I$6,0,10*ROW('Water Data'!I178)),NA())</f>
        <v>#N/A</v>
      </c>
      <c r="U184" s="95" t="e">
        <f ca="true">+IF(AND(ISNUMBER(OFFSET('Water Data'!$I$9,0,10*ROW('Water Data'!I178))),'Data Summary'!CJ184="Yes"),OFFSET('Water Data'!$I$9,0,10*ROW('Water Data'!I178)),NA())</f>
        <v>#N/A</v>
      </c>
      <c r="V184" s="96" t="e">
        <f ca="true">+IF(AND(ISNUMBER(OFFSET('Sanitation Data'!$D$4,0,10*ROW('Sanitation Data'!D178))),'Data Summary'!CK184="Yes"),100-OFFSET('Sanitation Data'!$D$4,0,10*ROW('Sanitation Data'!D178)),NA())</f>
        <v>#N/A</v>
      </c>
      <c r="W184" s="96" t="e">
        <f ca="true">+IF(AND(ISNUMBER(OFFSET('Sanitation Data'!$D$6,0,10*ROW('Sanitation Data'!D178))),'Data Summary'!CL184="Yes"),OFFSET('Sanitation Data'!$D$6,0,10*ROW('Sanitation Data'!D178)),NA())</f>
        <v>#N/A</v>
      </c>
      <c r="X184" s="96" t="e">
        <f ca="true">+IF(AND(ISNUMBER(OFFSET('Sanitation Data'!$D$10,0,10*ROW('Sanitation Data'!D178))),'Data Summary'!CM184="Yes"),OFFSET('Sanitation Data'!$D$10,0,10*ROW('Sanitation Data'!D178)),NA())</f>
        <v>#N/A</v>
      </c>
      <c r="Y184" s="96" t="e">
        <f ca="true">+IF(AND(ISNUMBER(OFFSET('Sanitation Data'!$D$11,0,10*ROW('Sanitation Data'!D178))),'Data Summary'!CN184="Yes"),OFFSET('Sanitation Data'!$D$11,0,10*ROW('Sanitation Data'!D178)),NA())</f>
        <v>#N/A</v>
      </c>
      <c r="Z184" s="96" t="e">
        <f ca="true">+IF(AND(ISNUMBER(OFFSET('Sanitation Data'!$D$12,0,10*ROW('Sanitation Data'!D178))),'Data Summary'!CO184="Yes"),OFFSET('Sanitation Data'!$D$12,0,10*ROW('Sanitation Data'!D178)),NA())</f>
        <v>#N/A</v>
      </c>
      <c r="AA184" s="96" t="e">
        <f ca="true">+IF(AND(ISNUMBER(OFFSET('Sanitation Data'!$E$4,0,10*ROW('Sanitation Data'!E178))),'Data Summary'!CP184="Yes"),100-OFFSET('Sanitation Data'!$E$4,0,10*ROW('Sanitation Data'!E178)),NA())</f>
        <v>#N/A</v>
      </c>
      <c r="AB184" s="96" t="e">
        <f ca="true">+IF(AND(ISNUMBER(OFFSET('Sanitation Data'!$E$6,0,10*ROW('Sanitation Data'!E178))),'Data Summary'!CQ184="Yes"),OFFSET('Sanitation Data'!$E$6,0,10*ROW('Sanitation Data'!E178)),NA())</f>
        <v>#N/A</v>
      </c>
      <c r="AC184" s="96" t="e">
        <f ca="true">+IF(AND(ISNUMBER(OFFSET('Sanitation Data'!$E$10,0,10*ROW('Sanitation Data'!E178))),'Data Summary'!CR184="Yes"),OFFSET('Sanitation Data'!$E$10,0,10*ROW('Sanitation Data'!E178)),NA())</f>
        <v>#N/A</v>
      </c>
      <c r="AD184" s="96" t="e">
        <f ca="true">+IF(AND(ISNUMBER(OFFSET('Sanitation Data'!$E$11,0,10*ROW('Sanitation Data'!E178))),'Data Summary'!CS184="Yes"),OFFSET('Sanitation Data'!$E$11,0,10*ROW('Sanitation Data'!E178)),NA())</f>
        <v>#N/A</v>
      </c>
      <c r="AE184" s="96" t="e">
        <f ca="true">+IF(AND(ISNUMBER(OFFSET('Sanitation Data'!$E$12,0,10*ROW('Sanitation Data'!E178))),'Data Summary'!CT184="Yes"),OFFSET('Sanitation Data'!$E$12,0,10*ROW('Sanitation Data'!E178)),NA())</f>
        <v>#N/A</v>
      </c>
      <c r="AF184" s="96" t="e">
        <f ca="true">+IF(AND(ISNUMBER(OFFSET('Sanitation Data'!$F$4,0,10*ROW('Sanitation Data'!F178))),'Data Summary'!CU184="Yes"),100-OFFSET('Sanitation Data'!$F$4,0,10*ROW('Sanitation Data'!F178)),NA())</f>
        <v>#N/A</v>
      </c>
      <c r="AG184" s="96" t="e">
        <f ca="true">+IF(AND(ISNUMBER(OFFSET('Sanitation Data'!$F$6,0,10*ROW('Sanitation Data'!F178))),'Data Summary'!CV184="Yes"),OFFSET('Sanitation Data'!$F$6,0,10*ROW('Sanitation Data'!F178)),NA())</f>
        <v>#N/A</v>
      </c>
      <c r="AH184" s="96" t="e">
        <f ca="true">+IF(AND(ISNUMBER(OFFSET('Sanitation Data'!$F$10,0,10*ROW('Sanitation Data'!F178))),'Data Summary'!CW184="Yes"),OFFSET('Sanitation Data'!$F$10,0,10*ROW('Sanitation Data'!F178)),NA())</f>
        <v>#N/A</v>
      </c>
      <c r="AI184" s="96" t="e">
        <f ca="true">+IF(AND(ISNUMBER(OFFSET('Sanitation Data'!$F$11,0,10*ROW('Sanitation Data'!F178))),'Data Summary'!CX184="Yes"),OFFSET('Sanitation Data'!$F$11,0,10*ROW('Sanitation Data'!F178)),NA())</f>
        <v>#N/A</v>
      </c>
      <c r="AJ184" s="96" t="e">
        <f ca="true">+IF(AND(ISNUMBER(OFFSET('Sanitation Data'!$F$12,0,10*ROW('Sanitation Data'!F178))),'Data Summary'!CY184="Yes"),OFFSET('Sanitation Data'!$F$12,0,10*ROW('Sanitation Data'!F178)),NA())</f>
        <v>#N/A</v>
      </c>
      <c r="AK184" s="96" t="e">
        <f ca="true">+IF(AND(ISNUMBER(OFFSET('Sanitation Data'!$G$4,0,10*ROW('Sanitation Data'!G178))),'Data Summary'!CZ184="Yes"),100-OFFSET('Sanitation Data'!$G$4,0,10*ROW('Sanitation Data'!G178)),NA())</f>
        <v>#N/A</v>
      </c>
      <c r="AL184" s="96" t="e">
        <f ca="true">+IF(AND(ISNUMBER(OFFSET('Sanitation Data'!$G$6,0,10*ROW('Sanitation Data'!G178))),'Data Summary'!DA184="Yes"),OFFSET('Sanitation Data'!$G$6,0,10*ROW('Sanitation Data'!G178)),NA())</f>
        <v>#N/A</v>
      </c>
      <c r="AM184" s="96" t="e">
        <f ca="true">+IF(AND(ISNUMBER(OFFSET('Sanitation Data'!$G$10,0,10*ROW('Sanitation Data'!G178))),'Data Summary'!DB184="Yes"),OFFSET('Sanitation Data'!$G$10,0,10*ROW('Sanitation Data'!G178)),NA())</f>
        <v>#N/A</v>
      </c>
      <c r="AN184" s="96" t="e">
        <f ca="true">+IF(AND(ISNUMBER(OFFSET('Sanitation Data'!$G$11,0,10*ROW('Sanitation Data'!G178))),'Data Summary'!DC184="Yes"),OFFSET('Sanitation Data'!$G$11,0,10*ROW('Sanitation Data'!G178)),NA())</f>
        <v>#N/A</v>
      </c>
      <c r="AO184" s="96" t="e">
        <f ca="true">+IF(AND(ISNUMBER(OFFSET('Sanitation Data'!$G$12,0,10*ROW('Sanitation Data'!G178))),'Data Summary'!DD184="Yes"),OFFSET('Sanitation Data'!$G$12,0,10*ROW('Sanitation Data'!G178)),NA())</f>
        <v>#N/A</v>
      </c>
      <c r="AP184" s="96" t="e">
        <f ca="true">+IF(AND(ISNUMBER(OFFSET('Sanitation Data'!$H$4,0,10*ROW('Sanitation Data'!H178))),'Data Summary'!DE184="Yes"),100-OFFSET('Sanitation Data'!$H$4,0,10*ROW('Sanitation Data'!H178)),NA())</f>
        <v>#N/A</v>
      </c>
      <c r="AQ184" s="96" t="e">
        <f ca="true">+IF(AND(ISNUMBER(OFFSET('Sanitation Data'!$H$6,0,10*ROW('Sanitation Data'!H178))),'Data Summary'!DF184="Yes"),OFFSET('Sanitation Data'!$H$6,0,10*ROW('Sanitation Data'!H178)),NA())</f>
        <v>#N/A</v>
      </c>
      <c r="AR184" s="96" t="e">
        <f ca="true">+IF(AND(ISNUMBER(OFFSET('Sanitation Data'!$H$10,0,10*ROW('Sanitation Data'!H178))),'Data Summary'!DG184="Yes"),OFFSET('Sanitation Data'!$H$10,0,10*ROW('Sanitation Data'!H178)),NA())</f>
        <v>#N/A</v>
      </c>
      <c r="AS184" s="96" t="e">
        <f ca="true">+IF(AND(ISNUMBER(OFFSET('Sanitation Data'!$H$11,0,10*ROW('Sanitation Data'!H178))),'Data Summary'!DH184="Yes"),OFFSET('Sanitation Data'!$H$11,0,10*ROW('Sanitation Data'!H178)),NA())</f>
        <v>#N/A</v>
      </c>
      <c r="AT184" s="96" t="e">
        <f ca="true">+IF(AND(ISNUMBER(OFFSET('Sanitation Data'!$H$12,0,10*ROW('Sanitation Data'!H178))),'Data Summary'!DI184="Yes"),OFFSET('Sanitation Data'!$H$12,0,10*ROW('Sanitation Data'!H178)),NA())</f>
        <v>#N/A</v>
      </c>
      <c r="AU184" s="96" t="e">
        <f ca="true">+IF(AND(ISNUMBER(OFFSET('Sanitation Data'!$I$4,0,10*ROW('Sanitation Data'!I178))),'Data Summary'!DJ184="Yes"),100-OFFSET('Sanitation Data'!$I$4,0,10*ROW('Sanitation Data'!I178)),NA())</f>
        <v>#N/A</v>
      </c>
      <c r="AV184" s="96" t="e">
        <f ca="true">+IF(AND(ISNUMBER(OFFSET('Sanitation Data'!$I$6,0,10*ROW('Sanitation Data'!I178))),'Data Summary'!DK184="Yes"),OFFSET('Sanitation Data'!$I$6,0,10*ROW('Sanitation Data'!I178)),NA())</f>
        <v>#N/A</v>
      </c>
      <c r="AW184" s="96" t="e">
        <f ca="true">+IF(AND(ISNUMBER(OFFSET('Sanitation Data'!$I$10,0,10*ROW('Sanitation Data'!I178))),'Data Summary'!DL184="Yes"),OFFSET('Sanitation Data'!$I$10,0,10*ROW('Sanitation Data'!I178)),NA())</f>
        <v>#N/A</v>
      </c>
      <c r="AX184" s="96" t="e">
        <f ca="true">+IF(AND(ISNUMBER(OFFSET('Sanitation Data'!$I$11,0,10*ROW('Sanitation Data'!I178))),'Data Summary'!DM184="Yes"),OFFSET('Sanitation Data'!$I$11,0,10*ROW('Sanitation Data'!I178)),NA())</f>
        <v>#N/A</v>
      </c>
      <c r="AY184" s="96" t="e">
        <f ca="true">+IF(AND(ISNUMBER(OFFSET('Sanitation Data'!$I$12,0,10*ROW('Sanitation Data'!I178))),'Data Summary'!DN184="Yes"),OFFSET('Sanitation Data'!$I$12,0,10*ROW('Sanitation Data'!I178)),NA())</f>
        <v>#N/A</v>
      </c>
      <c r="AZ184" s="97" t="e">
        <f ca="true">+IF(AND(ISNUMBER(OFFSET('Hygiene Data'!$D$5,0,10*ROW('Hygiene Data'!D178))),'Data Summary'!DO184="Yes"),OFFSET('Hygiene Data'!$D$5,0,10*ROW('Hygiene Data'!D178)),NA())</f>
        <v>#N/A</v>
      </c>
      <c r="BA184" s="97" t="e">
        <f ca="true">+IF(AND(ISNUMBER(OFFSET('Hygiene Data'!$D$7,0,10*ROW('Hygiene Data'!D178))),'Data Summary'!DP184="Yes"),OFFSET('Hygiene Data'!$D$7,0,10*ROW('Hygiene Data'!D178)),NA())</f>
        <v>#N/A</v>
      </c>
      <c r="BB184" s="97" t="e">
        <f ca="true">+IF(AND(ISNUMBER(OFFSET('Hygiene Data'!$D$9,0,10*ROW('Hygiene Data'!D178))),'Data Summary'!DQ184="Yes"),OFFSET('Hygiene Data'!$D$9,0,10*ROW('Hygiene Data'!D178)),NA())</f>
        <v>#N/A</v>
      </c>
      <c r="BC184" s="97" t="e">
        <f ca="true">+IF(AND(ISNUMBER(OFFSET('Hygiene Data'!$E$5,0,10*ROW('Hygiene Data'!E178))),'Data Summary'!DR184="Yes"),OFFSET('Hygiene Data'!$E$5,0,10*ROW('Hygiene Data'!E178)),NA())</f>
        <v>#N/A</v>
      </c>
      <c r="BD184" s="97" t="e">
        <f ca="true">+IF(AND(ISNUMBER(OFFSET('Hygiene Data'!$E$7,0,10*ROW('Hygiene Data'!E178))),'Data Summary'!DS184="Yes"),OFFSET('Hygiene Data'!$E$7,0,10*ROW('Hygiene Data'!E178)),NA())</f>
        <v>#N/A</v>
      </c>
      <c r="BE184" s="97" t="e">
        <f ca="true">+IF(AND(ISNUMBER(OFFSET('Hygiene Data'!$E$9,0,10*ROW('Hygiene Data'!E178))),'Data Summary'!DT184="Yes"),OFFSET('Hygiene Data'!$E$9,0,10*ROW('Hygiene Data'!E178)),NA())</f>
        <v>#N/A</v>
      </c>
      <c r="BF184" s="97" t="e">
        <f ca="true">+IF(AND(ISNUMBER(OFFSET('Hygiene Data'!$F$5,0,10*ROW('Hygiene Data'!F178))),'Data Summary'!DU184="Yes"),OFFSET('Hygiene Data'!$F$5,0,10*ROW('Hygiene Data'!F178)),NA())</f>
        <v>#N/A</v>
      </c>
      <c r="BG184" s="97" t="e">
        <f ca="true">+IF(AND(ISNUMBER(OFFSET('Hygiene Data'!$F$7,0,10*ROW('Hygiene Data'!F178))),'Data Summary'!DV184="Yes"),OFFSET('Hygiene Data'!$F$7,0,10*ROW('Hygiene Data'!F178)),NA())</f>
        <v>#N/A</v>
      </c>
      <c r="BH184" s="97" t="e">
        <f ca="true">+IF(AND(ISNUMBER(OFFSET('Hygiene Data'!$F$9,0,10*ROW('Hygiene Data'!F178))),'Data Summary'!DW184="Yes"),OFFSET('Hygiene Data'!$F$9,0,10*ROW('Hygiene Data'!F178)),NA())</f>
        <v>#N/A</v>
      </c>
      <c r="BI184" s="97" t="e">
        <f ca="true">+IF(AND(ISNUMBER(OFFSET('Hygiene Data'!$G$5,0,10*ROW('Hygiene Data'!G178))),'Data Summary'!DX184="Yes"),OFFSET('Hygiene Data'!$G$5,0,10*ROW('Hygiene Data'!G178)),NA())</f>
        <v>#N/A</v>
      </c>
      <c r="BJ184" s="97" t="e">
        <f ca="true">+IF(AND(ISNUMBER(OFFSET('Hygiene Data'!$G$7,0,10*ROW('Hygiene Data'!G178))),'Data Summary'!DY184="Yes"),OFFSET('Hygiene Data'!$G$7,0,10*ROW('Hygiene Data'!G178)),NA())</f>
        <v>#N/A</v>
      </c>
      <c r="BK184" s="97" t="e">
        <f ca="true">+IF(AND(ISNUMBER(OFFSET('Hygiene Data'!$G$9,0,10*ROW('Hygiene Data'!G178))),'Data Summary'!DZ184="Yes"),OFFSET('Hygiene Data'!$G$9,0,10*ROW('Hygiene Data'!G178)),NA())</f>
        <v>#N/A</v>
      </c>
      <c r="BL184" s="97" t="e">
        <f ca="true">+IF(AND(ISNUMBER(OFFSET('Hygiene Data'!$H$5,0,10*ROW('Hygiene Data'!H178))),'Data Summary'!EA184="Yes"),OFFSET('Hygiene Data'!$H$5,0,10*ROW('Hygiene Data'!H178)),NA())</f>
        <v>#N/A</v>
      </c>
      <c r="BM184" s="97" t="e">
        <f ca="true">+IF(AND(ISNUMBER(OFFSET('Hygiene Data'!$H$7,0,10*ROW('Hygiene Data'!H178))),'Data Summary'!EB184="Yes"),OFFSET('Hygiene Data'!$H$7,0,10*ROW('Hygiene Data'!H178)),NA())</f>
        <v>#N/A</v>
      </c>
      <c r="BN184" s="97" t="e">
        <f ca="true">+IF(AND(ISNUMBER(OFFSET('Hygiene Data'!$H$9,0,10*ROW('Hygiene Data'!H178))),'Data Summary'!EC184="Yes"),OFFSET('Hygiene Data'!$H$9,0,10*ROW('Hygiene Data'!H178)),NA())</f>
        <v>#N/A</v>
      </c>
      <c r="BO184" s="97" t="e">
        <f ca="true">+IF(AND(ISNUMBER(OFFSET('Hygiene Data'!$I$5,0,10*ROW('Hygiene Data'!I178))),'Data Summary'!ED184="Yes"),OFFSET('Hygiene Data'!$I$5,0,10*ROW('Hygiene Data'!I178)),NA())</f>
        <v>#N/A</v>
      </c>
      <c r="BP184" s="97" t="e">
        <f ca="true">+IF(AND(ISNUMBER(OFFSET('Hygiene Data'!$I$7,0,10*ROW('Hygiene Data'!I178))),'Data Summary'!EE184="Yes"),OFFSET('Hygiene Data'!$I$7,0,10*ROW('Hygiene Data'!I178)),NA())</f>
        <v>#N/A</v>
      </c>
      <c r="BQ184" s="97"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6" t="str">
        <f ca="true">+IF(ISTEXT('Data Summary'!B185),'Data Summary'!B185,"")</f>
        <v/>
      </c>
      <c r="C185" s="330" t="e">
        <f ca="true">+VALUE('Data Summary'!C185)</f>
        <v>#VALUE!</v>
      </c>
      <c r="D185" s="95" t="e">
        <f ca="true">+IF(AND(ISNUMBER(OFFSET('Water Data'!$D$4,0,10*ROW('Water Data'!D179))),'Data Summary'!BS185="Yes"),100-OFFSET('Water Data'!$D$4,0,10*ROW('Water Data'!D179)),NA())</f>
        <v>#N/A</v>
      </c>
      <c r="E185" s="95" t="e">
        <f ca="true">+IF(AND(ISNUMBER(OFFSET('Water Data'!$D$6,0,10*ROW('Water Data'!D179))),'Data Summary'!BT185="Yes"),OFFSET('Water Data'!$D$6,0,10*ROW('Water Data'!D179)),NA())</f>
        <v>#N/A</v>
      </c>
      <c r="F185" s="95" t="e">
        <f ca="true">+IF(AND(ISNUMBER(OFFSET('Water Data'!$D$9,0,10*ROW('Water Data'!D179))),'Data Summary'!BU185="Yes"),OFFSET('Water Data'!$D$9,0,10*ROW('Water Data'!D179)),NA())</f>
        <v>#N/A</v>
      </c>
      <c r="G185" s="95" t="e">
        <f ca="true">+IF(AND(ISNUMBER(OFFSET('Water Data'!$E$4,0,10*ROW('Water Data'!E179))),'Data Summary'!BV185="Yes"),100-OFFSET('Water Data'!$E$4,0,10*ROW('Water Data'!E179)),NA())</f>
        <v>#N/A</v>
      </c>
      <c r="H185" s="95" t="e">
        <f ca="true">+IF(AND(ISNUMBER(OFFSET('Water Data'!$E$6,0,10*ROW('Water Data'!E179))),'Data Summary'!BW185="Yes"),OFFSET('Water Data'!$E$6,0,10*ROW('Water Data'!E179)),NA())</f>
        <v>#N/A</v>
      </c>
      <c r="I185" s="95" t="e">
        <f ca="true">+IF(AND(ISNUMBER(OFFSET('Water Data'!$E$9,0,10*ROW('Water Data'!E179))),'Data Summary'!BX185="Yes"),OFFSET('Water Data'!$E$9,0,10*ROW('Water Data'!E179)),NA())</f>
        <v>#N/A</v>
      </c>
      <c r="J185" s="95" t="e">
        <f ca="true">+IF(AND(ISNUMBER(OFFSET('Water Data'!$F$4,0,10*ROW('Water Data'!F179))),'Data Summary'!BY185="Yes"),100-OFFSET('Water Data'!$F$4,0,10*ROW('Water Data'!F179)),NA())</f>
        <v>#N/A</v>
      </c>
      <c r="K185" s="95" t="e">
        <f ca="true">+IF(AND(ISNUMBER(OFFSET('Water Data'!$F$6,0,10*ROW('Water Data'!F179))),'Data Summary'!BZ185="Yes"),OFFSET('Water Data'!$F$6,0,10*ROW('Water Data'!F179)),NA())</f>
        <v>#N/A</v>
      </c>
      <c r="L185" s="95" t="e">
        <f ca="true">+IF(AND(ISNUMBER(OFFSET('Water Data'!$F$9,0,10*ROW('Water Data'!F179))),'Data Summary'!CA185="Yes"),OFFSET('Water Data'!$F$9,0,10*ROW('Water Data'!F179)),NA())</f>
        <v>#N/A</v>
      </c>
      <c r="M185" s="95" t="e">
        <f ca="true">+IF(AND(ISNUMBER(OFFSET('Water Data'!$G$4,0,10*ROW('Water Data'!G179))),'Data Summary'!CB185="Yes"),100-OFFSET('Water Data'!$G$4,0,10*ROW('Water Data'!G179)),NA())</f>
        <v>#N/A</v>
      </c>
      <c r="N185" s="95" t="e">
        <f ca="true">+IF(AND(ISNUMBER(OFFSET('Water Data'!$G$6,0,10*ROW('Water Data'!G179))),'Data Summary'!CC185="Yes"),OFFSET('Water Data'!$G$6,0,10*ROW('Water Data'!G179)),NA())</f>
        <v>#N/A</v>
      </c>
      <c r="O185" s="95" t="e">
        <f ca="true">+IF(AND(ISNUMBER(OFFSET('Water Data'!$G$9,0,10*ROW('Water Data'!G179))),'Data Summary'!CD185="Yes"),OFFSET('Water Data'!$G$9,0,10*ROW('Water Data'!G179)),NA())</f>
        <v>#N/A</v>
      </c>
      <c r="P185" s="95" t="e">
        <f ca="true">+IF(AND(ISNUMBER(OFFSET('Water Data'!$H$4,0,10*ROW('Water Data'!H179))),'Data Summary'!CE185="Yes"),100-OFFSET('Water Data'!$H$4,0,10*ROW('Water Data'!H179)),NA())</f>
        <v>#N/A</v>
      </c>
      <c r="Q185" s="95" t="e">
        <f ca="true">+IF(AND(ISNUMBER(OFFSET('Water Data'!$H$6,0,10*ROW('Water Data'!H179))),'Data Summary'!CF185="Yes"),OFFSET('Water Data'!$H$6,0,10*ROW('Water Data'!H179)),NA())</f>
        <v>#N/A</v>
      </c>
      <c r="R185" s="95" t="e">
        <f ca="true">+IF(AND(ISNUMBER(OFFSET('Water Data'!$H$9,0,10*ROW('Water Data'!H179))),'Data Summary'!CG185="Yes"),OFFSET('Water Data'!$H$9,0,10*ROW('Water Data'!H179)),NA())</f>
        <v>#N/A</v>
      </c>
      <c r="S185" s="95" t="e">
        <f ca="true">+IF(AND(ISNUMBER(OFFSET('Water Data'!$I$4,0,10*ROW('Water Data'!I179))),'Data Summary'!CH185="Yes"),100-OFFSET('Water Data'!$I$4,0,10*ROW('Water Data'!I179)),NA())</f>
        <v>#N/A</v>
      </c>
      <c r="T185" s="95" t="e">
        <f ca="true">+IF(AND(ISNUMBER(OFFSET('Water Data'!$I$6,0,10*ROW('Water Data'!I179))),'Data Summary'!CI185="Yes"),OFFSET('Water Data'!$I$6,0,10*ROW('Water Data'!I179)),NA())</f>
        <v>#N/A</v>
      </c>
      <c r="U185" s="95" t="e">
        <f ca="true">+IF(AND(ISNUMBER(OFFSET('Water Data'!$I$9,0,10*ROW('Water Data'!I179))),'Data Summary'!CJ185="Yes"),OFFSET('Water Data'!$I$9,0,10*ROW('Water Data'!I179)),NA())</f>
        <v>#N/A</v>
      </c>
      <c r="V185" s="96" t="e">
        <f ca="true">+IF(AND(ISNUMBER(OFFSET('Sanitation Data'!$D$4,0,10*ROW('Sanitation Data'!D179))),'Data Summary'!CK185="Yes"),100-OFFSET('Sanitation Data'!$D$4,0,10*ROW('Sanitation Data'!D179)),NA())</f>
        <v>#N/A</v>
      </c>
      <c r="W185" s="96" t="e">
        <f ca="true">+IF(AND(ISNUMBER(OFFSET('Sanitation Data'!$D$6,0,10*ROW('Sanitation Data'!D179))),'Data Summary'!CL185="Yes"),OFFSET('Sanitation Data'!$D$6,0,10*ROW('Sanitation Data'!D179)),NA())</f>
        <v>#N/A</v>
      </c>
      <c r="X185" s="96" t="e">
        <f ca="true">+IF(AND(ISNUMBER(OFFSET('Sanitation Data'!$D$10,0,10*ROW('Sanitation Data'!D179))),'Data Summary'!CM185="Yes"),OFFSET('Sanitation Data'!$D$10,0,10*ROW('Sanitation Data'!D179)),NA())</f>
        <v>#N/A</v>
      </c>
      <c r="Y185" s="96" t="e">
        <f ca="true">+IF(AND(ISNUMBER(OFFSET('Sanitation Data'!$D$11,0,10*ROW('Sanitation Data'!D179))),'Data Summary'!CN185="Yes"),OFFSET('Sanitation Data'!$D$11,0,10*ROW('Sanitation Data'!D179)),NA())</f>
        <v>#N/A</v>
      </c>
      <c r="Z185" s="96" t="e">
        <f ca="true">+IF(AND(ISNUMBER(OFFSET('Sanitation Data'!$D$12,0,10*ROW('Sanitation Data'!D179))),'Data Summary'!CO185="Yes"),OFFSET('Sanitation Data'!$D$12,0,10*ROW('Sanitation Data'!D179)),NA())</f>
        <v>#N/A</v>
      </c>
      <c r="AA185" s="96" t="e">
        <f ca="true">+IF(AND(ISNUMBER(OFFSET('Sanitation Data'!$E$4,0,10*ROW('Sanitation Data'!E179))),'Data Summary'!CP185="Yes"),100-OFFSET('Sanitation Data'!$E$4,0,10*ROW('Sanitation Data'!E179)),NA())</f>
        <v>#N/A</v>
      </c>
      <c r="AB185" s="96" t="e">
        <f ca="true">+IF(AND(ISNUMBER(OFFSET('Sanitation Data'!$E$6,0,10*ROW('Sanitation Data'!E179))),'Data Summary'!CQ185="Yes"),OFFSET('Sanitation Data'!$E$6,0,10*ROW('Sanitation Data'!E179)),NA())</f>
        <v>#N/A</v>
      </c>
      <c r="AC185" s="96" t="e">
        <f ca="true">+IF(AND(ISNUMBER(OFFSET('Sanitation Data'!$E$10,0,10*ROW('Sanitation Data'!E179))),'Data Summary'!CR185="Yes"),OFFSET('Sanitation Data'!$E$10,0,10*ROW('Sanitation Data'!E179)),NA())</f>
        <v>#N/A</v>
      </c>
      <c r="AD185" s="96" t="e">
        <f ca="true">+IF(AND(ISNUMBER(OFFSET('Sanitation Data'!$E$11,0,10*ROW('Sanitation Data'!E179))),'Data Summary'!CS185="Yes"),OFFSET('Sanitation Data'!$E$11,0,10*ROW('Sanitation Data'!E179)),NA())</f>
        <v>#N/A</v>
      </c>
      <c r="AE185" s="96" t="e">
        <f ca="true">+IF(AND(ISNUMBER(OFFSET('Sanitation Data'!$E$12,0,10*ROW('Sanitation Data'!E179))),'Data Summary'!CT185="Yes"),OFFSET('Sanitation Data'!$E$12,0,10*ROW('Sanitation Data'!E179)),NA())</f>
        <v>#N/A</v>
      </c>
      <c r="AF185" s="96" t="e">
        <f ca="true">+IF(AND(ISNUMBER(OFFSET('Sanitation Data'!$F$4,0,10*ROW('Sanitation Data'!F179))),'Data Summary'!CU185="Yes"),100-OFFSET('Sanitation Data'!$F$4,0,10*ROW('Sanitation Data'!F179)),NA())</f>
        <v>#N/A</v>
      </c>
      <c r="AG185" s="96" t="e">
        <f ca="true">+IF(AND(ISNUMBER(OFFSET('Sanitation Data'!$F$6,0,10*ROW('Sanitation Data'!F179))),'Data Summary'!CV185="Yes"),OFFSET('Sanitation Data'!$F$6,0,10*ROW('Sanitation Data'!F179)),NA())</f>
        <v>#N/A</v>
      </c>
      <c r="AH185" s="96" t="e">
        <f ca="true">+IF(AND(ISNUMBER(OFFSET('Sanitation Data'!$F$10,0,10*ROW('Sanitation Data'!F179))),'Data Summary'!CW185="Yes"),OFFSET('Sanitation Data'!$F$10,0,10*ROW('Sanitation Data'!F179)),NA())</f>
        <v>#N/A</v>
      </c>
      <c r="AI185" s="96" t="e">
        <f ca="true">+IF(AND(ISNUMBER(OFFSET('Sanitation Data'!$F$11,0,10*ROW('Sanitation Data'!F179))),'Data Summary'!CX185="Yes"),OFFSET('Sanitation Data'!$F$11,0,10*ROW('Sanitation Data'!F179)),NA())</f>
        <v>#N/A</v>
      </c>
      <c r="AJ185" s="96" t="e">
        <f ca="true">+IF(AND(ISNUMBER(OFFSET('Sanitation Data'!$F$12,0,10*ROW('Sanitation Data'!F179))),'Data Summary'!CY185="Yes"),OFFSET('Sanitation Data'!$F$12,0,10*ROW('Sanitation Data'!F179)),NA())</f>
        <v>#N/A</v>
      </c>
      <c r="AK185" s="96" t="e">
        <f ca="true">+IF(AND(ISNUMBER(OFFSET('Sanitation Data'!$G$4,0,10*ROW('Sanitation Data'!G179))),'Data Summary'!CZ185="Yes"),100-OFFSET('Sanitation Data'!$G$4,0,10*ROW('Sanitation Data'!G179)),NA())</f>
        <v>#N/A</v>
      </c>
      <c r="AL185" s="96" t="e">
        <f ca="true">+IF(AND(ISNUMBER(OFFSET('Sanitation Data'!$G$6,0,10*ROW('Sanitation Data'!G179))),'Data Summary'!DA185="Yes"),OFFSET('Sanitation Data'!$G$6,0,10*ROW('Sanitation Data'!G179)),NA())</f>
        <v>#N/A</v>
      </c>
      <c r="AM185" s="96" t="e">
        <f ca="true">+IF(AND(ISNUMBER(OFFSET('Sanitation Data'!$G$10,0,10*ROW('Sanitation Data'!G179))),'Data Summary'!DB185="Yes"),OFFSET('Sanitation Data'!$G$10,0,10*ROW('Sanitation Data'!G179)),NA())</f>
        <v>#N/A</v>
      </c>
      <c r="AN185" s="96" t="e">
        <f ca="true">+IF(AND(ISNUMBER(OFFSET('Sanitation Data'!$G$11,0,10*ROW('Sanitation Data'!G179))),'Data Summary'!DC185="Yes"),OFFSET('Sanitation Data'!$G$11,0,10*ROW('Sanitation Data'!G179)),NA())</f>
        <v>#N/A</v>
      </c>
      <c r="AO185" s="96" t="e">
        <f ca="true">+IF(AND(ISNUMBER(OFFSET('Sanitation Data'!$G$12,0,10*ROW('Sanitation Data'!G179))),'Data Summary'!DD185="Yes"),OFFSET('Sanitation Data'!$G$12,0,10*ROW('Sanitation Data'!G179)),NA())</f>
        <v>#N/A</v>
      </c>
      <c r="AP185" s="96" t="e">
        <f ca="true">+IF(AND(ISNUMBER(OFFSET('Sanitation Data'!$H$4,0,10*ROW('Sanitation Data'!H179))),'Data Summary'!DE185="Yes"),100-OFFSET('Sanitation Data'!$H$4,0,10*ROW('Sanitation Data'!H179)),NA())</f>
        <v>#N/A</v>
      </c>
      <c r="AQ185" s="96" t="e">
        <f ca="true">+IF(AND(ISNUMBER(OFFSET('Sanitation Data'!$H$6,0,10*ROW('Sanitation Data'!H179))),'Data Summary'!DF185="Yes"),OFFSET('Sanitation Data'!$H$6,0,10*ROW('Sanitation Data'!H179)),NA())</f>
        <v>#N/A</v>
      </c>
      <c r="AR185" s="96" t="e">
        <f ca="true">+IF(AND(ISNUMBER(OFFSET('Sanitation Data'!$H$10,0,10*ROW('Sanitation Data'!H179))),'Data Summary'!DG185="Yes"),OFFSET('Sanitation Data'!$H$10,0,10*ROW('Sanitation Data'!H179)),NA())</f>
        <v>#N/A</v>
      </c>
      <c r="AS185" s="96" t="e">
        <f ca="true">+IF(AND(ISNUMBER(OFFSET('Sanitation Data'!$H$11,0,10*ROW('Sanitation Data'!H179))),'Data Summary'!DH185="Yes"),OFFSET('Sanitation Data'!$H$11,0,10*ROW('Sanitation Data'!H179)),NA())</f>
        <v>#N/A</v>
      </c>
      <c r="AT185" s="96" t="e">
        <f ca="true">+IF(AND(ISNUMBER(OFFSET('Sanitation Data'!$H$12,0,10*ROW('Sanitation Data'!H179))),'Data Summary'!DI185="Yes"),OFFSET('Sanitation Data'!$H$12,0,10*ROW('Sanitation Data'!H179)),NA())</f>
        <v>#N/A</v>
      </c>
      <c r="AU185" s="96" t="e">
        <f ca="true">+IF(AND(ISNUMBER(OFFSET('Sanitation Data'!$I$4,0,10*ROW('Sanitation Data'!I179))),'Data Summary'!DJ185="Yes"),100-OFFSET('Sanitation Data'!$I$4,0,10*ROW('Sanitation Data'!I179)),NA())</f>
        <v>#N/A</v>
      </c>
      <c r="AV185" s="96" t="e">
        <f ca="true">+IF(AND(ISNUMBER(OFFSET('Sanitation Data'!$I$6,0,10*ROW('Sanitation Data'!I179))),'Data Summary'!DK185="Yes"),OFFSET('Sanitation Data'!$I$6,0,10*ROW('Sanitation Data'!I179)),NA())</f>
        <v>#N/A</v>
      </c>
      <c r="AW185" s="96" t="e">
        <f ca="true">+IF(AND(ISNUMBER(OFFSET('Sanitation Data'!$I$10,0,10*ROW('Sanitation Data'!I179))),'Data Summary'!DL185="Yes"),OFFSET('Sanitation Data'!$I$10,0,10*ROW('Sanitation Data'!I179)),NA())</f>
        <v>#N/A</v>
      </c>
      <c r="AX185" s="96" t="e">
        <f ca="true">+IF(AND(ISNUMBER(OFFSET('Sanitation Data'!$I$11,0,10*ROW('Sanitation Data'!I179))),'Data Summary'!DM185="Yes"),OFFSET('Sanitation Data'!$I$11,0,10*ROW('Sanitation Data'!I179)),NA())</f>
        <v>#N/A</v>
      </c>
      <c r="AY185" s="96" t="e">
        <f ca="true">+IF(AND(ISNUMBER(OFFSET('Sanitation Data'!$I$12,0,10*ROW('Sanitation Data'!I179))),'Data Summary'!DN185="Yes"),OFFSET('Sanitation Data'!$I$12,0,10*ROW('Sanitation Data'!I179)),NA())</f>
        <v>#N/A</v>
      </c>
      <c r="AZ185" s="97" t="e">
        <f ca="true">+IF(AND(ISNUMBER(OFFSET('Hygiene Data'!$D$5,0,10*ROW('Hygiene Data'!D179))),'Data Summary'!DO185="Yes"),OFFSET('Hygiene Data'!$D$5,0,10*ROW('Hygiene Data'!D179)),NA())</f>
        <v>#N/A</v>
      </c>
      <c r="BA185" s="97" t="e">
        <f ca="true">+IF(AND(ISNUMBER(OFFSET('Hygiene Data'!$D$7,0,10*ROW('Hygiene Data'!D179))),'Data Summary'!DP185="Yes"),OFFSET('Hygiene Data'!$D$7,0,10*ROW('Hygiene Data'!D179)),NA())</f>
        <v>#N/A</v>
      </c>
      <c r="BB185" s="97" t="e">
        <f ca="true">+IF(AND(ISNUMBER(OFFSET('Hygiene Data'!$D$9,0,10*ROW('Hygiene Data'!D179))),'Data Summary'!DQ185="Yes"),OFFSET('Hygiene Data'!$D$9,0,10*ROW('Hygiene Data'!D179)),NA())</f>
        <v>#N/A</v>
      </c>
      <c r="BC185" s="97" t="e">
        <f ca="true">+IF(AND(ISNUMBER(OFFSET('Hygiene Data'!$E$5,0,10*ROW('Hygiene Data'!E179))),'Data Summary'!DR185="Yes"),OFFSET('Hygiene Data'!$E$5,0,10*ROW('Hygiene Data'!E179)),NA())</f>
        <v>#N/A</v>
      </c>
      <c r="BD185" s="97" t="e">
        <f ca="true">+IF(AND(ISNUMBER(OFFSET('Hygiene Data'!$E$7,0,10*ROW('Hygiene Data'!E179))),'Data Summary'!DS185="Yes"),OFFSET('Hygiene Data'!$E$7,0,10*ROW('Hygiene Data'!E179)),NA())</f>
        <v>#N/A</v>
      </c>
      <c r="BE185" s="97" t="e">
        <f ca="true">+IF(AND(ISNUMBER(OFFSET('Hygiene Data'!$E$9,0,10*ROW('Hygiene Data'!E179))),'Data Summary'!DT185="Yes"),OFFSET('Hygiene Data'!$E$9,0,10*ROW('Hygiene Data'!E179)),NA())</f>
        <v>#N/A</v>
      </c>
      <c r="BF185" s="97" t="e">
        <f ca="true">+IF(AND(ISNUMBER(OFFSET('Hygiene Data'!$F$5,0,10*ROW('Hygiene Data'!F179))),'Data Summary'!DU185="Yes"),OFFSET('Hygiene Data'!$F$5,0,10*ROW('Hygiene Data'!F179)),NA())</f>
        <v>#N/A</v>
      </c>
      <c r="BG185" s="97" t="e">
        <f ca="true">+IF(AND(ISNUMBER(OFFSET('Hygiene Data'!$F$7,0,10*ROW('Hygiene Data'!F179))),'Data Summary'!DV185="Yes"),OFFSET('Hygiene Data'!$F$7,0,10*ROW('Hygiene Data'!F179)),NA())</f>
        <v>#N/A</v>
      </c>
      <c r="BH185" s="97" t="e">
        <f ca="true">+IF(AND(ISNUMBER(OFFSET('Hygiene Data'!$F$9,0,10*ROW('Hygiene Data'!F179))),'Data Summary'!DW185="Yes"),OFFSET('Hygiene Data'!$F$9,0,10*ROW('Hygiene Data'!F179)),NA())</f>
        <v>#N/A</v>
      </c>
      <c r="BI185" s="97" t="e">
        <f ca="true">+IF(AND(ISNUMBER(OFFSET('Hygiene Data'!$G$5,0,10*ROW('Hygiene Data'!G179))),'Data Summary'!DX185="Yes"),OFFSET('Hygiene Data'!$G$5,0,10*ROW('Hygiene Data'!G179)),NA())</f>
        <v>#N/A</v>
      </c>
      <c r="BJ185" s="97" t="e">
        <f ca="true">+IF(AND(ISNUMBER(OFFSET('Hygiene Data'!$G$7,0,10*ROW('Hygiene Data'!G179))),'Data Summary'!DY185="Yes"),OFFSET('Hygiene Data'!$G$7,0,10*ROW('Hygiene Data'!G179)),NA())</f>
        <v>#N/A</v>
      </c>
      <c r="BK185" s="97" t="e">
        <f ca="true">+IF(AND(ISNUMBER(OFFSET('Hygiene Data'!$G$9,0,10*ROW('Hygiene Data'!G179))),'Data Summary'!DZ185="Yes"),OFFSET('Hygiene Data'!$G$9,0,10*ROW('Hygiene Data'!G179)),NA())</f>
        <v>#N/A</v>
      </c>
      <c r="BL185" s="97" t="e">
        <f ca="true">+IF(AND(ISNUMBER(OFFSET('Hygiene Data'!$H$5,0,10*ROW('Hygiene Data'!H179))),'Data Summary'!EA185="Yes"),OFFSET('Hygiene Data'!$H$5,0,10*ROW('Hygiene Data'!H179)),NA())</f>
        <v>#N/A</v>
      </c>
      <c r="BM185" s="97" t="e">
        <f ca="true">+IF(AND(ISNUMBER(OFFSET('Hygiene Data'!$H$7,0,10*ROW('Hygiene Data'!H179))),'Data Summary'!EB185="Yes"),OFFSET('Hygiene Data'!$H$7,0,10*ROW('Hygiene Data'!H179)),NA())</f>
        <v>#N/A</v>
      </c>
      <c r="BN185" s="97" t="e">
        <f ca="true">+IF(AND(ISNUMBER(OFFSET('Hygiene Data'!$H$9,0,10*ROW('Hygiene Data'!H179))),'Data Summary'!EC185="Yes"),OFFSET('Hygiene Data'!$H$9,0,10*ROW('Hygiene Data'!H179)),NA())</f>
        <v>#N/A</v>
      </c>
      <c r="BO185" s="97" t="e">
        <f ca="true">+IF(AND(ISNUMBER(OFFSET('Hygiene Data'!$I$5,0,10*ROW('Hygiene Data'!I179))),'Data Summary'!ED185="Yes"),OFFSET('Hygiene Data'!$I$5,0,10*ROW('Hygiene Data'!I179)),NA())</f>
        <v>#N/A</v>
      </c>
      <c r="BP185" s="97" t="e">
        <f ca="true">+IF(AND(ISNUMBER(OFFSET('Hygiene Data'!$I$7,0,10*ROW('Hygiene Data'!I179))),'Data Summary'!EE185="Yes"),OFFSET('Hygiene Data'!$I$7,0,10*ROW('Hygiene Data'!I179)),NA())</f>
        <v>#N/A</v>
      </c>
      <c r="BQ185" s="97"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6" t="str">
        <f ca="true">+IF(ISTEXT('Data Summary'!B186),'Data Summary'!B186,"")</f>
        <v/>
      </c>
      <c r="C186" s="330" t="e">
        <f ca="true">+VALUE('Data Summary'!C186)</f>
        <v>#VALUE!</v>
      </c>
      <c r="D186" s="95" t="e">
        <f ca="true">+IF(AND(ISNUMBER(OFFSET('Water Data'!$D$4,0,10*ROW('Water Data'!D180))),'Data Summary'!BS186="Yes"),100-OFFSET('Water Data'!$D$4,0,10*ROW('Water Data'!D180)),NA())</f>
        <v>#N/A</v>
      </c>
      <c r="E186" s="95" t="e">
        <f ca="true">+IF(AND(ISNUMBER(OFFSET('Water Data'!$D$6,0,10*ROW('Water Data'!D180))),'Data Summary'!BT186="Yes"),OFFSET('Water Data'!$D$6,0,10*ROW('Water Data'!D180)),NA())</f>
        <v>#N/A</v>
      </c>
      <c r="F186" s="95" t="e">
        <f ca="true">+IF(AND(ISNUMBER(OFFSET('Water Data'!$D$9,0,10*ROW('Water Data'!D180))),'Data Summary'!BU186="Yes"),OFFSET('Water Data'!$D$9,0,10*ROW('Water Data'!D180)),NA())</f>
        <v>#N/A</v>
      </c>
      <c r="G186" s="95" t="e">
        <f ca="true">+IF(AND(ISNUMBER(OFFSET('Water Data'!$E$4,0,10*ROW('Water Data'!E180))),'Data Summary'!BV186="Yes"),100-OFFSET('Water Data'!$E$4,0,10*ROW('Water Data'!E180)),NA())</f>
        <v>#N/A</v>
      </c>
      <c r="H186" s="95" t="e">
        <f ca="true">+IF(AND(ISNUMBER(OFFSET('Water Data'!$E$6,0,10*ROW('Water Data'!E180))),'Data Summary'!BW186="Yes"),OFFSET('Water Data'!$E$6,0,10*ROW('Water Data'!E180)),NA())</f>
        <v>#N/A</v>
      </c>
      <c r="I186" s="95" t="e">
        <f ca="true">+IF(AND(ISNUMBER(OFFSET('Water Data'!$E$9,0,10*ROW('Water Data'!E180))),'Data Summary'!BX186="Yes"),OFFSET('Water Data'!$E$9,0,10*ROW('Water Data'!E180)),NA())</f>
        <v>#N/A</v>
      </c>
      <c r="J186" s="95" t="e">
        <f ca="true">+IF(AND(ISNUMBER(OFFSET('Water Data'!$F$4,0,10*ROW('Water Data'!F180))),'Data Summary'!BY186="Yes"),100-OFFSET('Water Data'!$F$4,0,10*ROW('Water Data'!F180)),NA())</f>
        <v>#N/A</v>
      </c>
      <c r="K186" s="95" t="e">
        <f ca="true">+IF(AND(ISNUMBER(OFFSET('Water Data'!$F$6,0,10*ROW('Water Data'!F180))),'Data Summary'!BZ186="Yes"),OFFSET('Water Data'!$F$6,0,10*ROW('Water Data'!F180)),NA())</f>
        <v>#N/A</v>
      </c>
      <c r="L186" s="95" t="e">
        <f ca="true">+IF(AND(ISNUMBER(OFFSET('Water Data'!$F$9,0,10*ROW('Water Data'!F180))),'Data Summary'!CA186="Yes"),OFFSET('Water Data'!$F$9,0,10*ROW('Water Data'!F180)),NA())</f>
        <v>#N/A</v>
      </c>
      <c r="M186" s="95" t="e">
        <f ca="true">+IF(AND(ISNUMBER(OFFSET('Water Data'!$G$4,0,10*ROW('Water Data'!G180))),'Data Summary'!CB186="Yes"),100-OFFSET('Water Data'!$G$4,0,10*ROW('Water Data'!G180)),NA())</f>
        <v>#N/A</v>
      </c>
      <c r="N186" s="95" t="e">
        <f ca="true">+IF(AND(ISNUMBER(OFFSET('Water Data'!$G$6,0,10*ROW('Water Data'!G180))),'Data Summary'!CC186="Yes"),OFFSET('Water Data'!$G$6,0,10*ROW('Water Data'!G180)),NA())</f>
        <v>#N/A</v>
      </c>
      <c r="O186" s="95" t="e">
        <f ca="true">+IF(AND(ISNUMBER(OFFSET('Water Data'!$G$9,0,10*ROW('Water Data'!G180))),'Data Summary'!CD186="Yes"),OFFSET('Water Data'!$G$9,0,10*ROW('Water Data'!G180)),NA())</f>
        <v>#N/A</v>
      </c>
      <c r="P186" s="95" t="e">
        <f ca="true">+IF(AND(ISNUMBER(OFFSET('Water Data'!$H$4,0,10*ROW('Water Data'!H180))),'Data Summary'!CE186="Yes"),100-OFFSET('Water Data'!$H$4,0,10*ROW('Water Data'!H180)),NA())</f>
        <v>#N/A</v>
      </c>
      <c r="Q186" s="95" t="e">
        <f ca="true">+IF(AND(ISNUMBER(OFFSET('Water Data'!$H$6,0,10*ROW('Water Data'!H180))),'Data Summary'!CF186="Yes"),OFFSET('Water Data'!$H$6,0,10*ROW('Water Data'!H180)),NA())</f>
        <v>#N/A</v>
      </c>
      <c r="R186" s="95" t="e">
        <f ca="true">+IF(AND(ISNUMBER(OFFSET('Water Data'!$H$9,0,10*ROW('Water Data'!H180))),'Data Summary'!CG186="Yes"),OFFSET('Water Data'!$H$9,0,10*ROW('Water Data'!H180)),NA())</f>
        <v>#N/A</v>
      </c>
      <c r="S186" s="95" t="e">
        <f ca="true">+IF(AND(ISNUMBER(OFFSET('Water Data'!$I$4,0,10*ROW('Water Data'!I180))),'Data Summary'!CH186="Yes"),100-OFFSET('Water Data'!$I$4,0,10*ROW('Water Data'!I180)),NA())</f>
        <v>#N/A</v>
      </c>
      <c r="T186" s="95" t="e">
        <f ca="true">+IF(AND(ISNUMBER(OFFSET('Water Data'!$I$6,0,10*ROW('Water Data'!I180))),'Data Summary'!CI186="Yes"),OFFSET('Water Data'!$I$6,0,10*ROW('Water Data'!I180)),NA())</f>
        <v>#N/A</v>
      </c>
      <c r="U186" s="95" t="e">
        <f ca="true">+IF(AND(ISNUMBER(OFFSET('Water Data'!$I$9,0,10*ROW('Water Data'!I180))),'Data Summary'!CJ186="Yes"),OFFSET('Water Data'!$I$9,0,10*ROW('Water Data'!I180)),NA())</f>
        <v>#N/A</v>
      </c>
      <c r="V186" s="96" t="e">
        <f ca="true">+IF(AND(ISNUMBER(OFFSET('Sanitation Data'!$D$4,0,10*ROW('Sanitation Data'!D180))),'Data Summary'!CK186="Yes"),100-OFFSET('Sanitation Data'!$D$4,0,10*ROW('Sanitation Data'!D180)),NA())</f>
        <v>#N/A</v>
      </c>
      <c r="W186" s="96" t="e">
        <f ca="true">+IF(AND(ISNUMBER(OFFSET('Sanitation Data'!$D$6,0,10*ROW('Sanitation Data'!D180))),'Data Summary'!CL186="Yes"),OFFSET('Sanitation Data'!$D$6,0,10*ROW('Sanitation Data'!D180)),NA())</f>
        <v>#N/A</v>
      </c>
      <c r="X186" s="96" t="e">
        <f ca="true">+IF(AND(ISNUMBER(OFFSET('Sanitation Data'!$D$10,0,10*ROW('Sanitation Data'!D180))),'Data Summary'!CM186="Yes"),OFFSET('Sanitation Data'!$D$10,0,10*ROW('Sanitation Data'!D180)),NA())</f>
        <v>#N/A</v>
      </c>
      <c r="Y186" s="96" t="e">
        <f ca="true">+IF(AND(ISNUMBER(OFFSET('Sanitation Data'!$D$11,0,10*ROW('Sanitation Data'!D180))),'Data Summary'!CN186="Yes"),OFFSET('Sanitation Data'!$D$11,0,10*ROW('Sanitation Data'!D180)),NA())</f>
        <v>#N/A</v>
      </c>
      <c r="Z186" s="96" t="e">
        <f ca="true">+IF(AND(ISNUMBER(OFFSET('Sanitation Data'!$D$12,0,10*ROW('Sanitation Data'!D180))),'Data Summary'!CO186="Yes"),OFFSET('Sanitation Data'!$D$12,0,10*ROW('Sanitation Data'!D180)),NA())</f>
        <v>#N/A</v>
      </c>
      <c r="AA186" s="96" t="e">
        <f ca="true">+IF(AND(ISNUMBER(OFFSET('Sanitation Data'!$E$4,0,10*ROW('Sanitation Data'!E180))),'Data Summary'!CP186="Yes"),100-OFFSET('Sanitation Data'!$E$4,0,10*ROW('Sanitation Data'!E180)),NA())</f>
        <v>#N/A</v>
      </c>
      <c r="AB186" s="96" t="e">
        <f ca="true">+IF(AND(ISNUMBER(OFFSET('Sanitation Data'!$E$6,0,10*ROW('Sanitation Data'!E180))),'Data Summary'!CQ186="Yes"),OFFSET('Sanitation Data'!$E$6,0,10*ROW('Sanitation Data'!E180)),NA())</f>
        <v>#N/A</v>
      </c>
      <c r="AC186" s="96" t="e">
        <f ca="true">+IF(AND(ISNUMBER(OFFSET('Sanitation Data'!$E$10,0,10*ROW('Sanitation Data'!E180))),'Data Summary'!CR186="Yes"),OFFSET('Sanitation Data'!$E$10,0,10*ROW('Sanitation Data'!E180)),NA())</f>
        <v>#N/A</v>
      </c>
      <c r="AD186" s="96" t="e">
        <f ca="true">+IF(AND(ISNUMBER(OFFSET('Sanitation Data'!$E$11,0,10*ROW('Sanitation Data'!E180))),'Data Summary'!CS186="Yes"),OFFSET('Sanitation Data'!$E$11,0,10*ROW('Sanitation Data'!E180)),NA())</f>
        <v>#N/A</v>
      </c>
      <c r="AE186" s="96" t="e">
        <f ca="true">+IF(AND(ISNUMBER(OFFSET('Sanitation Data'!$E$12,0,10*ROW('Sanitation Data'!E180))),'Data Summary'!CT186="Yes"),OFFSET('Sanitation Data'!$E$12,0,10*ROW('Sanitation Data'!E180)),NA())</f>
        <v>#N/A</v>
      </c>
      <c r="AF186" s="96" t="e">
        <f ca="true">+IF(AND(ISNUMBER(OFFSET('Sanitation Data'!$F$4,0,10*ROW('Sanitation Data'!F180))),'Data Summary'!CU186="Yes"),100-OFFSET('Sanitation Data'!$F$4,0,10*ROW('Sanitation Data'!F180)),NA())</f>
        <v>#N/A</v>
      </c>
      <c r="AG186" s="96" t="e">
        <f ca="true">+IF(AND(ISNUMBER(OFFSET('Sanitation Data'!$F$6,0,10*ROW('Sanitation Data'!F180))),'Data Summary'!CV186="Yes"),OFFSET('Sanitation Data'!$F$6,0,10*ROW('Sanitation Data'!F180)),NA())</f>
        <v>#N/A</v>
      </c>
      <c r="AH186" s="96" t="e">
        <f ca="true">+IF(AND(ISNUMBER(OFFSET('Sanitation Data'!$F$10,0,10*ROW('Sanitation Data'!F180))),'Data Summary'!CW186="Yes"),OFFSET('Sanitation Data'!$F$10,0,10*ROW('Sanitation Data'!F180)),NA())</f>
        <v>#N/A</v>
      </c>
      <c r="AI186" s="96" t="e">
        <f ca="true">+IF(AND(ISNUMBER(OFFSET('Sanitation Data'!$F$11,0,10*ROW('Sanitation Data'!F180))),'Data Summary'!CX186="Yes"),OFFSET('Sanitation Data'!$F$11,0,10*ROW('Sanitation Data'!F180)),NA())</f>
        <v>#N/A</v>
      </c>
      <c r="AJ186" s="96" t="e">
        <f ca="true">+IF(AND(ISNUMBER(OFFSET('Sanitation Data'!$F$12,0,10*ROW('Sanitation Data'!F180))),'Data Summary'!CY186="Yes"),OFFSET('Sanitation Data'!$F$12,0,10*ROW('Sanitation Data'!F180)),NA())</f>
        <v>#N/A</v>
      </c>
      <c r="AK186" s="96" t="e">
        <f ca="true">+IF(AND(ISNUMBER(OFFSET('Sanitation Data'!$G$4,0,10*ROW('Sanitation Data'!G180))),'Data Summary'!CZ186="Yes"),100-OFFSET('Sanitation Data'!$G$4,0,10*ROW('Sanitation Data'!G180)),NA())</f>
        <v>#N/A</v>
      </c>
      <c r="AL186" s="96" t="e">
        <f ca="true">+IF(AND(ISNUMBER(OFFSET('Sanitation Data'!$G$6,0,10*ROW('Sanitation Data'!G180))),'Data Summary'!DA186="Yes"),OFFSET('Sanitation Data'!$G$6,0,10*ROW('Sanitation Data'!G180)),NA())</f>
        <v>#N/A</v>
      </c>
      <c r="AM186" s="96" t="e">
        <f ca="true">+IF(AND(ISNUMBER(OFFSET('Sanitation Data'!$G$10,0,10*ROW('Sanitation Data'!G180))),'Data Summary'!DB186="Yes"),OFFSET('Sanitation Data'!$G$10,0,10*ROW('Sanitation Data'!G180)),NA())</f>
        <v>#N/A</v>
      </c>
      <c r="AN186" s="96" t="e">
        <f ca="true">+IF(AND(ISNUMBER(OFFSET('Sanitation Data'!$G$11,0,10*ROW('Sanitation Data'!G180))),'Data Summary'!DC186="Yes"),OFFSET('Sanitation Data'!$G$11,0,10*ROW('Sanitation Data'!G180)),NA())</f>
        <v>#N/A</v>
      </c>
      <c r="AO186" s="96" t="e">
        <f ca="true">+IF(AND(ISNUMBER(OFFSET('Sanitation Data'!$G$12,0,10*ROW('Sanitation Data'!G180))),'Data Summary'!DD186="Yes"),OFFSET('Sanitation Data'!$G$12,0,10*ROW('Sanitation Data'!G180)),NA())</f>
        <v>#N/A</v>
      </c>
      <c r="AP186" s="96" t="e">
        <f ca="true">+IF(AND(ISNUMBER(OFFSET('Sanitation Data'!$H$4,0,10*ROW('Sanitation Data'!H180))),'Data Summary'!DE186="Yes"),100-OFFSET('Sanitation Data'!$H$4,0,10*ROW('Sanitation Data'!H180)),NA())</f>
        <v>#N/A</v>
      </c>
      <c r="AQ186" s="96" t="e">
        <f ca="true">+IF(AND(ISNUMBER(OFFSET('Sanitation Data'!$H$6,0,10*ROW('Sanitation Data'!H180))),'Data Summary'!DF186="Yes"),OFFSET('Sanitation Data'!$H$6,0,10*ROW('Sanitation Data'!H180)),NA())</f>
        <v>#N/A</v>
      </c>
      <c r="AR186" s="96" t="e">
        <f ca="true">+IF(AND(ISNUMBER(OFFSET('Sanitation Data'!$H$10,0,10*ROW('Sanitation Data'!H180))),'Data Summary'!DG186="Yes"),OFFSET('Sanitation Data'!$H$10,0,10*ROW('Sanitation Data'!H180)),NA())</f>
        <v>#N/A</v>
      </c>
      <c r="AS186" s="96" t="e">
        <f ca="true">+IF(AND(ISNUMBER(OFFSET('Sanitation Data'!$H$11,0,10*ROW('Sanitation Data'!H180))),'Data Summary'!DH186="Yes"),OFFSET('Sanitation Data'!$H$11,0,10*ROW('Sanitation Data'!H180)),NA())</f>
        <v>#N/A</v>
      </c>
      <c r="AT186" s="96" t="e">
        <f ca="true">+IF(AND(ISNUMBER(OFFSET('Sanitation Data'!$H$12,0,10*ROW('Sanitation Data'!H180))),'Data Summary'!DI186="Yes"),OFFSET('Sanitation Data'!$H$12,0,10*ROW('Sanitation Data'!H180)),NA())</f>
        <v>#N/A</v>
      </c>
      <c r="AU186" s="96" t="e">
        <f ca="true">+IF(AND(ISNUMBER(OFFSET('Sanitation Data'!$I$4,0,10*ROW('Sanitation Data'!I180))),'Data Summary'!DJ186="Yes"),100-OFFSET('Sanitation Data'!$I$4,0,10*ROW('Sanitation Data'!I180)),NA())</f>
        <v>#N/A</v>
      </c>
      <c r="AV186" s="96" t="e">
        <f ca="true">+IF(AND(ISNUMBER(OFFSET('Sanitation Data'!$I$6,0,10*ROW('Sanitation Data'!I180))),'Data Summary'!DK186="Yes"),OFFSET('Sanitation Data'!$I$6,0,10*ROW('Sanitation Data'!I180)),NA())</f>
        <v>#N/A</v>
      </c>
      <c r="AW186" s="96" t="e">
        <f ca="true">+IF(AND(ISNUMBER(OFFSET('Sanitation Data'!$I$10,0,10*ROW('Sanitation Data'!I180))),'Data Summary'!DL186="Yes"),OFFSET('Sanitation Data'!$I$10,0,10*ROW('Sanitation Data'!I180)),NA())</f>
        <v>#N/A</v>
      </c>
      <c r="AX186" s="96" t="e">
        <f ca="true">+IF(AND(ISNUMBER(OFFSET('Sanitation Data'!$I$11,0,10*ROW('Sanitation Data'!I180))),'Data Summary'!DM186="Yes"),OFFSET('Sanitation Data'!$I$11,0,10*ROW('Sanitation Data'!I180)),NA())</f>
        <v>#N/A</v>
      </c>
      <c r="AY186" s="96" t="e">
        <f ca="true">+IF(AND(ISNUMBER(OFFSET('Sanitation Data'!$I$12,0,10*ROW('Sanitation Data'!I180))),'Data Summary'!DN186="Yes"),OFFSET('Sanitation Data'!$I$12,0,10*ROW('Sanitation Data'!I180)),NA())</f>
        <v>#N/A</v>
      </c>
      <c r="AZ186" s="97" t="e">
        <f ca="true">+IF(AND(ISNUMBER(OFFSET('Hygiene Data'!$D$5,0,10*ROW('Hygiene Data'!D180))),'Data Summary'!DO186="Yes"),OFFSET('Hygiene Data'!$D$5,0,10*ROW('Hygiene Data'!D180)),NA())</f>
        <v>#N/A</v>
      </c>
      <c r="BA186" s="97" t="e">
        <f ca="true">+IF(AND(ISNUMBER(OFFSET('Hygiene Data'!$D$7,0,10*ROW('Hygiene Data'!D180))),'Data Summary'!DP186="Yes"),OFFSET('Hygiene Data'!$D$7,0,10*ROW('Hygiene Data'!D180)),NA())</f>
        <v>#N/A</v>
      </c>
      <c r="BB186" s="97" t="e">
        <f ca="true">+IF(AND(ISNUMBER(OFFSET('Hygiene Data'!$D$9,0,10*ROW('Hygiene Data'!D180))),'Data Summary'!DQ186="Yes"),OFFSET('Hygiene Data'!$D$9,0,10*ROW('Hygiene Data'!D180)),NA())</f>
        <v>#N/A</v>
      </c>
      <c r="BC186" s="97" t="e">
        <f ca="true">+IF(AND(ISNUMBER(OFFSET('Hygiene Data'!$E$5,0,10*ROW('Hygiene Data'!E180))),'Data Summary'!DR186="Yes"),OFFSET('Hygiene Data'!$E$5,0,10*ROW('Hygiene Data'!E180)),NA())</f>
        <v>#N/A</v>
      </c>
      <c r="BD186" s="97" t="e">
        <f ca="true">+IF(AND(ISNUMBER(OFFSET('Hygiene Data'!$E$7,0,10*ROW('Hygiene Data'!E180))),'Data Summary'!DS186="Yes"),OFFSET('Hygiene Data'!$E$7,0,10*ROW('Hygiene Data'!E180)),NA())</f>
        <v>#N/A</v>
      </c>
      <c r="BE186" s="97" t="e">
        <f ca="true">+IF(AND(ISNUMBER(OFFSET('Hygiene Data'!$E$9,0,10*ROW('Hygiene Data'!E180))),'Data Summary'!DT186="Yes"),OFFSET('Hygiene Data'!$E$9,0,10*ROW('Hygiene Data'!E180)),NA())</f>
        <v>#N/A</v>
      </c>
      <c r="BF186" s="97" t="e">
        <f ca="true">+IF(AND(ISNUMBER(OFFSET('Hygiene Data'!$F$5,0,10*ROW('Hygiene Data'!F180))),'Data Summary'!DU186="Yes"),OFFSET('Hygiene Data'!$F$5,0,10*ROW('Hygiene Data'!F180)),NA())</f>
        <v>#N/A</v>
      </c>
      <c r="BG186" s="97" t="e">
        <f ca="true">+IF(AND(ISNUMBER(OFFSET('Hygiene Data'!$F$7,0,10*ROW('Hygiene Data'!F180))),'Data Summary'!DV186="Yes"),OFFSET('Hygiene Data'!$F$7,0,10*ROW('Hygiene Data'!F180)),NA())</f>
        <v>#N/A</v>
      </c>
      <c r="BH186" s="97" t="e">
        <f ca="true">+IF(AND(ISNUMBER(OFFSET('Hygiene Data'!$F$9,0,10*ROW('Hygiene Data'!F180))),'Data Summary'!DW186="Yes"),OFFSET('Hygiene Data'!$F$9,0,10*ROW('Hygiene Data'!F180)),NA())</f>
        <v>#N/A</v>
      </c>
      <c r="BI186" s="97" t="e">
        <f ca="true">+IF(AND(ISNUMBER(OFFSET('Hygiene Data'!$G$5,0,10*ROW('Hygiene Data'!G180))),'Data Summary'!DX186="Yes"),OFFSET('Hygiene Data'!$G$5,0,10*ROW('Hygiene Data'!G180)),NA())</f>
        <v>#N/A</v>
      </c>
      <c r="BJ186" s="97" t="e">
        <f ca="true">+IF(AND(ISNUMBER(OFFSET('Hygiene Data'!$G$7,0,10*ROW('Hygiene Data'!G180))),'Data Summary'!DY186="Yes"),OFFSET('Hygiene Data'!$G$7,0,10*ROW('Hygiene Data'!G180)),NA())</f>
        <v>#N/A</v>
      </c>
      <c r="BK186" s="97" t="e">
        <f ca="true">+IF(AND(ISNUMBER(OFFSET('Hygiene Data'!$G$9,0,10*ROW('Hygiene Data'!G180))),'Data Summary'!DZ186="Yes"),OFFSET('Hygiene Data'!$G$9,0,10*ROW('Hygiene Data'!G180)),NA())</f>
        <v>#N/A</v>
      </c>
      <c r="BL186" s="97" t="e">
        <f ca="true">+IF(AND(ISNUMBER(OFFSET('Hygiene Data'!$H$5,0,10*ROW('Hygiene Data'!H180))),'Data Summary'!EA186="Yes"),OFFSET('Hygiene Data'!$H$5,0,10*ROW('Hygiene Data'!H180)),NA())</f>
        <v>#N/A</v>
      </c>
      <c r="BM186" s="97" t="e">
        <f ca="true">+IF(AND(ISNUMBER(OFFSET('Hygiene Data'!$H$7,0,10*ROW('Hygiene Data'!H180))),'Data Summary'!EB186="Yes"),OFFSET('Hygiene Data'!$H$7,0,10*ROW('Hygiene Data'!H180)),NA())</f>
        <v>#N/A</v>
      </c>
      <c r="BN186" s="97" t="e">
        <f ca="true">+IF(AND(ISNUMBER(OFFSET('Hygiene Data'!$H$9,0,10*ROW('Hygiene Data'!H180))),'Data Summary'!EC186="Yes"),OFFSET('Hygiene Data'!$H$9,0,10*ROW('Hygiene Data'!H180)),NA())</f>
        <v>#N/A</v>
      </c>
      <c r="BO186" s="97" t="e">
        <f ca="true">+IF(AND(ISNUMBER(OFFSET('Hygiene Data'!$I$5,0,10*ROW('Hygiene Data'!I180))),'Data Summary'!ED186="Yes"),OFFSET('Hygiene Data'!$I$5,0,10*ROW('Hygiene Data'!I180)),NA())</f>
        <v>#N/A</v>
      </c>
      <c r="BP186" s="97" t="e">
        <f ca="true">+IF(AND(ISNUMBER(OFFSET('Hygiene Data'!$I$7,0,10*ROW('Hygiene Data'!I180))),'Data Summary'!EE186="Yes"),OFFSET('Hygiene Data'!$I$7,0,10*ROW('Hygiene Data'!I180)),NA())</f>
        <v>#N/A</v>
      </c>
      <c r="BQ186" s="97"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6" t="str">
        <f ca="true">+IF(ISTEXT('Data Summary'!B187),'Data Summary'!B187,"")</f>
        <v/>
      </c>
      <c r="C187" s="330" t="e">
        <f ca="true">+VALUE('Data Summary'!C187)</f>
        <v>#VALUE!</v>
      </c>
      <c r="D187" s="95" t="e">
        <f ca="true">+IF(AND(ISNUMBER(OFFSET('Water Data'!$D$4,0,10*ROW('Water Data'!D181))),'Data Summary'!BS187="Yes"),100-OFFSET('Water Data'!$D$4,0,10*ROW('Water Data'!D181)),NA())</f>
        <v>#N/A</v>
      </c>
      <c r="E187" s="95" t="e">
        <f ca="true">+IF(AND(ISNUMBER(OFFSET('Water Data'!$D$6,0,10*ROW('Water Data'!D181))),'Data Summary'!BT187="Yes"),OFFSET('Water Data'!$D$6,0,10*ROW('Water Data'!D181)),NA())</f>
        <v>#N/A</v>
      </c>
      <c r="F187" s="95" t="e">
        <f ca="true">+IF(AND(ISNUMBER(OFFSET('Water Data'!$D$9,0,10*ROW('Water Data'!D181))),'Data Summary'!BU187="Yes"),OFFSET('Water Data'!$D$9,0,10*ROW('Water Data'!D181)),NA())</f>
        <v>#N/A</v>
      </c>
      <c r="G187" s="95" t="e">
        <f ca="true">+IF(AND(ISNUMBER(OFFSET('Water Data'!$E$4,0,10*ROW('Water Data'!E181))),'Data Summary'!BV187="Yes"),100-OFFSET('Water Data'!$E$4,0,10*ROW('Water Data'!E181)),NA())</f>
        <v>#N/A</v>
      </c>
      <c r="H187" s="95" t="e">
        <f ca="true">+IF(AND(ISNUMBER(OFFSET('Water Data'!$E$6,0,10*ROW('Water Data'!E181))),'Data Summary'!BW187="Yes"),OFFSET('Water Data'!$E$6,0,10*ROW('Water Data'!E181)),NA())</f>
        <v>#N/A</v>
      </c>
      <c r="I187" s="95" t="e">
        <f ca="true">+IF(AND(ISNUMBER(OFFSET('Water Data'!$E$9,0,10*ROW('Water Data'!E181))),'Data Summary'!BX187="Yes"),OFFSET('Water Data'!$E$9,0,10*ROW('Water Data'!E181)),NA())</f>
        <v>#N/A</v>
      </c>
      <c r="J187" s="95" t="e">
        <f ca="true">+IF(AND(ISNUMBER(OFFSET('Water Data'!$F$4,0,10*ROW('Water Data'!F181))),'Data Summary'!BY187="Yes"),100-OFFSET('Water Data'!$F$4,0,10*ROW('Water Data'!F181)),NA())</f>
        <v>#N/A</v>
      </c>
      <c r="K187" s="95" t="e">
        <f ca="true">+IF(AND(ISNUMBER(OFFSET('Water Data'!$F$6,0,10*ROW('Water Data'!F181))),'Data Summary'!BZ187="Yes"),OFFSET('Water Data'!$F$6,0,10*ROW('Water Data'!F181)),NA())</f>
        <v>#N/A</v>
      </c>
      <c r="L187" s="95" t="e">
        <f ca="true">+IF(AND(ISNUMBER(OFFSET('Water Data'!$F$9,0,10*ROW('Water Data'!F181))),'Data Summary'!CA187="Yes"),OFFSET('Water Data'!$F$9,0,10*ROW('Water Data'!F181)),NA())</f>
        <v>#N/A</v>
      </c>
      <c r="M187" s="95" t="e">
        <f ca="true">+IF(AND(ISNUMBER(OFFSET('Water Data'!$G$4,0,10*ROW('Water Data'!G181))),'Data Summary'!CB187="Yes"),100-OFFSET('Water Data'!$G$4,0,10*ROW('Water Data'!G181)),NA())</f>
        <v>#N/A</v>
      </c>
      <c r="N187" s="95" t="e">
        <f ca="true">+IF(AND(ISNUMBER(OFFSET('Water Data'!$G$6,0,10*ROW('Water Data'!G181))),'Data Summary'!CC187="Yes"),OFFSET('Water Data'!$G$6,0,10*ROW('Water Data'!G181)),NA())</f>
        <v>#N/A</v>
      </c>
      <c r="O187" s="95" t="e">
        <f ca="true">+IF(AND(ISNUMBER(OFFSET('Water Data'!$G$9,0,10*ROW('Water Data'!G181))),'Data Summary'!CD187="Yes"),OFFSET('Water Data'!$G$9,0,10*ROW('Water Data'!G181)),NA())</f>
        <v>#N/A</v>
      </c>
      <c r="P187" s="95" t="e">
        <f ca="true">+IF(AND(ISNUMBER(OFFSET('Water Data'!$H$4,0,10*ROW('Water Data'!H181))),'Data Summary'!CE187="Yes"),100-OFFSET('Water Data'!$H$4,0,10*ROW('Water Data'!H181)),NA())</f>
        <v>#N/A</v>
      </c>
      <c r="Q187" s="95" t="e">
        <f ca="true">+IF(AND(ISNUMBER(OFFSET('Water Data'!$H$6,0,10*ROW('Water Data'!H181))),'Data Summary'!CF187="Yes"),OFFSET('Water Data'!$H$6,0,10*ROW('Water Data'!H181)),NA())</f>
        <v>#N/A</v>
      </c>
      <c r="R187" s="95" t="e">
        <f ca="true">+IF(AND(ISNUMBER(OFFSET('Water Data'!$H$9,0,10*ROW('Water Data'!H181))),'Data Summary'!CG187="Yes"),OFFSET('Water Data'!$H$9,0,10*ROW('Water Data'!H181)),NA())</f>
        <v>#N/A</v>
      </c>
      <c r="S187" s="95" t="e">
        <f ca="true">+IF(AND(ISNUMBER(OFFSET('Water Data'!$I$4,0,10*ROW('Water Data'!I181))),'Data Summary'!CH187="Yes"),100-OFFSET('Water Data'!$I$4,0,10*ROW('Water Data'!I181)),NA())</f>
        <v>#N/A</v>
      </c>
      <c r="T187" s="95" t="e">
        <f ca="true">+IF(AND(ISNUMBER(OFFSET('Water Data'!$I$6,0,10*ROW('Water Data'!I181))),'Data Summary'!CI187="Yes"),OFFSET('Water Data'!$I$6,0,10*ROW('Water Data'!I181)),NA())</f>
        <v>#N/A</v>
      </c>
      <c r="U187" s="95" t="e">
        <f ca="true">+IF(AND(ISNUMBER(OFFSET('Water Data'!$I$9,0,10*ROW('Water Data'!I181))),'Data Summary'!CJ187="Yes"),OFFSET('Water Data'!$I$9,0,10*ROW('Water Data'!I181)),NA())</f>
        <v>#N/A</v>
      </c>
      <c r="V187" s="96" t="e">
        <f ca="true">+IF(AND(ISNUMBER(OFFSET('Sanitation Data'!$D$4,0,10*ROW('Sanitation Data'!D181))),'Data Summary'!CK187="Yes"),100-OFFSET('Sanitation Data'!$D$4,0,10*ROW('Sanitation Data'!D181)),NA())</f>
        <v>#N/A</v>
      </c>
      <c r="W187" s="96" t="e">
        <f ca="true">+IF(AND(ISNUMBER(OFFSET('Sanitation Data'!$D$6,0,10*ROW('Sanitation Data'!D181))),'Data Summary'!CL187="Yes"),OFFSET('Sanitation Data'!$D$6,0,10*ROW('Sanitation Data'!D181)),NA())</f>
        <v>#N/A</v>
      </c>
      <c r="X187" s="96" t="e">
        <f ca="true">+IF(AND(ISNUMBER(OFFSET('Sanitation Data'!$D$10,0,10*ROW('Sanitation Data'!D181))),'Data Summary'!CM187="Yes"),OFFSET('Sanitation Data'!$D$10,0,10*ROW('Sanitation Data'!D181)),NA())</f>
        <v>#N/A</v>
      </c>
      <c r="Y187" s="96" t="e">
        <f ca="true">+IF(AND(ISNUMBER(OFFSET('Sanitation Data'!$D$11,0,10*ROW('Sanitation Data'!D181))),'Data Summary'!CN187="Yes"),OFFSET('Sanitation Data'!$D$11,0,10*ROW('Sanitation Data'!D181)),NA())</f>
        <v>#N/A</v>
      </c>
      <c r="Z187" s="96" t="e">
        <f ca="true">+IF(AND(ISNUMBER(OFFSET('Sanitation Data'!$D$12,0,10*ROW('Sanitation Data'!D181))),'Data Summary'!CO187="Yes"),OFFSET('Sanitation Data'!$D$12,0,10*ROW('Sanitation Data'!D181)),NA())</f>
        <v>#N/A</v>
      </c>
      <c r="AA187" s="96" t="e">
        <f ca="true">+IF(AND(ISNUMBER(OFFSET('Sanitation Data'!$E$4,0,10*ROW('Sanitation Data'!E181))),'Data Summary'!CP187="Yes"),100-OFFSET('Sanitation Data'!$E$4,0,10*ROW('Sanitation Data'!E181)),NA())</f>
        <v>#N/A</v>
      </c>
      <c r="AB187" s="96" t="e">
        <f ca="true">+IF(AND(ISNUMBER(OFFSET('Sanitation Data'!$E$6,0,10*ROW('Sanitation Data'!E181))),'Data Summary'!CQ187="Yes"),OFFSET('Sanitation Data'!$E$6,0,10*ROW('Sanitation Data'!E181)),NA())</f>
        <v>#N/A</v>
      </c>
      <c r="AC187" s="96" t="e">
        <f ca="true">+IF(AND(ISNUMBER(OFFSET('Sanitation Data'!$E$10,0,10*ROW('Sanitation Data'!E181))),'Data Summary'!CR187="Yes"),OFFSET('Sanitation Data'!$E$10,0,10*ROW('Sanitation Data'!E181)),NA())</f>
        <v>#N/A</v>
      </c>
      <c r="AD187" s="96" t="e">
        <f ca="true">+IF(AND(ISNUMBER(OFFSET('Sanitation Data'!$E$11,0,10*ROW('Sanitation Data'!E181))),'Data Summary'!CS187="Yes"),OFFSET('Sanitation Data'!$E$11,0,10*ROW('Sanitation Data'!E181)),NA())</f>
        <v>#N/A</v>
      </c>
      <c r="AE187" s="96" t="e">
        <f ca="true">+IF(AND(ISNUMBER(OFFSET('Sanitation Data'!$E$12,0,10*ROW('Sanitation Data'!E181))),'Data Summary'!CT187="Yes"),OFFSET('Sanitation Data'!$E$12,0,10*ROW('Sanitation Data'!E181)),NA())</f>
        <v>#N/A</v>
      </c>
      <c r="AF187" s="96" t="e">
        <f ca="true">+IF(AND(ISNUMBER(OFFSET('Sanitation Data'!$F$4,0,10*ROW('Sanitation Data'!F181))),'Data Summary'!CU187="Yes"),100-OFFSET('Sanitation Data'!$F$4,0,10*ROW('Sanitation Data'!F181)),NA())</f>
        <v>#N/A</v>
      </c>
      <c r="AG187" s="96" t="e">
        <f ca="true">+IF(AND(ISNUMBER(OFFSET('Sanitation Data'!$F$6,0,10*ROW('Sanitation Data'!F181))),'Data Summary'!CV187="Yes"),OFFSET('Sanitation Data'!$F$6,0,10*ROW('Sanitation Data'!F181)),NA())</f>
        <v>#N/A</v>
      </c>
      <c r="AH187" s="96" t="e">
        <f ca="true">+IF(AND(ISNUMBER(OFFSET('Sanitation Data'!$F$10,0,10*ROW('Sanitation Data'!F181))),'Data Summary'!CW187="Yes"),OFFSET('Sanitation Data'!$F$10,0,10*ROW('Sanitation Data'!F181)),NA())</f>
        <v>#N/A</v>
      </c>
      <c r="AI187" s="96" t="e">
        <f ca="true">+IF(AND(ISNUMBER(OFFSET('Sanitation Data'!$F$11,0,10*ROW('Sanitation Data'!F181))),'Data Summary'!CX187="Yes"),OFFSET('Sanitation Data'!$F$11,0,10*ROW('Sanitation Data'!F181)),NA())</f>
        <v>#N/A</v>
      </c>
      <c r="AJ187" s="96" t="e">
        <f ca="true">+IF(AND(ISNUMBER(OFFSET('Sanitation Data'!$F$12,0,10*ROW('Sanitation Data'!F181))),'Data Summary'!CY187="Yes"),OFFSET('Sanitation Data'!$F$12,0,10*ROW('Sanitation Data'!F181)),NA())</f>
        <v>#N/A</v>
      </c>
      <c r="AK187" s="96" t="e">
        <f ca="true">+IF(AND(ISNUMBER(OFFSET('Sanitation Data'!$G$4,0,10*ROW('Sanitation Data'!G181))),'Data Summary'!CZ187="Yes"),100-OFFSET('Sanitation Data'!$G$4,0,10*ROW('Sanitation Data'!G181)),NA())</f>
        <v>#N/A</v>
      </c>
      <c r="AL187" s="96" t="e">
        <f ca="true">+IF(AND(ISNUMBER(OFFSET('Sanitation Data'!$G$6,0,10*ROW('Sanitation Data'!G181))),'Data Summary'!DA187="Yes"),OFFSET('Sanitation Data'!$G$6,0,10*ROW('Sanitation Data'!G181)),NA())</f>
        <v>#N/A</v>
      </c>
      <c r="AM187" s="96" t="e">
        <f ca="true">+IF(AND(ISNUMBER(OFFSET('Sanitation Data'!$G$10,0,10*ROW('Sanitation Data'!G181))),'Data Summary'!DB187="Yes"),OFFSET('Sanitation Data'!$G$10,0,10*ROW('Sanitation Data'!G181)),NA())</f>
        <v>#N/A</v>
      </c>
      <c r="AN187" s="96" t="e">
        <f ca="true">+IF(AND(ISNUMBER(OFFSET('Sanitation Data'!$G$11,0,10*ROW('Sanitation Data'!G181))),'Data Summary'!DC187="Yes"),OFFSET('Sanitation Data'!$G$11,0,10*ROW('Sanitation Data'!G181)),NA())</f>
        <v>#N/A</v>
      </c>
      <c r="AO187" s="96" t="e">
        <f ca="true">+IF(AND(ISNUMBER(OFFSET('Sanitation Data'!$G$12,0,10*ROW('Sanitation Data'!G181))),'Data Summary'!DD187="Yes"),OFFSET('Sanitation Data'!$G$12,0,10*ROW('Sanitation Data'!G181)),NA())</f>
        <v>#N/A</v>
      </c>
      <c r="AP187" s="96" t="e">
        <f ca="true">+IF(AND(ISNUMBER(OFFSET('Sanitation Data'!$H$4,0,10*ROW('Sanitation Data'!H181))),'Data Summary'!DE187="Yes"),100-OFFSET('Sanitation Data'!$H$4,0,10*ROW('Sanitation Data'!H181)),NA())</f>
        <v>#N/A</v>
      </c>
      <c r="AQ187" s="96" t="e">
        <f ca="true">+IF(AND(ISNUMBER(OFFSET('Sanitation Data'!$H$6,0,10*ROW('Sanitation Data'!H181))),'Data Summary'!DF187="Yes"),OFFSET('Sanitation Data'!$H$6,0,10*ROW('Sanitation Data'!H181)),NA())</f>
        <v>#N/A</v>
      </c>
      <c r="AR187" s="96" t="e">
        <f ca="true">+IF(AND(ISNUMBER(OFFSET('Sanitation Data'!$H$10,0,10*ROW('Sanitation Data'!H181))),'Data Summary'!DG187="Yes"),OFFSET('Sanitation Data'!$H$10,0,10*ROW('Sanitation Data'!H181)),NA())</f>
        <v>#N/A</v>
      </c>
      <c r="AS187" s="96" t="e">
        <f ca="true">+IF(AND(ISNUMBER(OFFSET('Sanitation Data'!$H$11,0,10*ROW('Sanitation Data'!H181))),'Data Summary'!DH187="Yes"),OFFSET('Sanitation Data'!$H$11,0,10*ROW('Sanitation Data'!H181)),NA())</f>
        <v>#N/A</v>
      </c>
      <c r="AT187" s="96" t="e">
        <f ca="true">+IF(AND(ISNUMBER(OFFSET('Sanitation Data'!$H$12,0,10*ROW('Sanitation Data'!H181))),'Data Summary'!DI187="Yes"),OFFSET('Sanitation Data'!$H$12,0,10*ROW('Sanitation Data'!H181)),NA())</f>
        <v>#N/A</v>
      </c>
      <c r="AU187" s="96" t="e">
        <f ca="true">+IF(AND(ISNUMBER(OFFSET('Sanitation Data'!$I$4,0,10*ROW('Sanitation Data'!I181))),'Data Summary'!DJ187="Yes"),100-OFFSET('Sanitation Data'!$I$4,0,10*ROW('Sanitation Data'!I181)),NA())</f>
        <v>#N/A</v>
      </c>
      <c r="AV187" s="96" t="e">
        <f ca="true">+IF(AND(ISNUMBER(OFFSET('Sanitation Data'!$I$6,0,10*ROW('Sanitation Data'!I181))),'Data Summary'!DK187="Yes"),OFFSET('Sanitation Data'!$I$6,0,10*ROW('Sanitation Data'!I181)),NA())</f>
        <v>#N/A</v>
      </c>
      <c r="AW187" s="96" t="e">
        <f ca="true">+IF(AND(ISNUMBER(OFFSET('Sanitation Data'!$I$10,0,10*ROW('Sanitation Data'!I181))),'Data Summary'!DL187="Yes"),OFFSET('Sanitation Data'!$I$10,0,10*ROW('Sanitation Data'!I181)),NA())</f>
        <v>#N/A</v>
      </c>
      <c r="AX187" s="96" t="e">
        <f ca="true">+IF(AND(ISNUMBER(OFFSET('Sanitation Data'!$I$11,0,10*ROW('Sanitation Data'!I181))),'Data Summary'!DM187="Yes"),OFFSET('Sanitation Data'!$I$11,0,10*ROW('Sanitation Data'!I181)),NA())</f>
        <v>#N/A</v>
      </c>
      <c r="AY187" s="96" t="e">
        <f ca="true">+IF(AND(ISNUMBER(OFFSET('Sanitation Data'!$I$12,0,10*ROW('Sanitation Data'!I181))),'Data Summary'!DN187="Yes"),OFFSET('Sanitation Data'!$I$12,0,10*ROW('Sanitation Data'!I181)),NA())</f>
        <v>#N/A</v>
      </c>
      <c r="AZ187" s="97" t="e">
        <f ca="true">+IF(AND(ISNUMBER(OFFSET('Hygiene Data'!$D$5,0,10*ROW('Hygiene Data'!D181))),'Data Summary'!DO187="Yes"),OFFSET('Hygiene Data'!$D$5,0,10*ROW('Hygiene Data'!D181)),NA())</f>
        <v>#N/A</v>
      </c>
      <c r="BA187" s="97" t="e">
        <f ca="true">+IF(AND(ISNUMBER(OFFSET('Hygiene Data'!$D$7,0,10*ROW('Hygiene Data'!D181))),'Data Summary'!DP187="Yes"),OFFSET('Hygiene Data'!$D$7,0,10*ROW('Hygiene Data'!D181)),NA())</f>
        <v>#N/A</v>
      </c>
      <c r="BB187" s="97" t="e">
        <f ca="true">+IF(AND(ISNUMBER(OFFSET('Hygiene Data'!$D$9,0,10*ROW('Hygiene Data'!D181))),'Data Summary'!DQ187="Yes"),OFFSET('Hygiene Data'!$D$9,0,10*ROW('Hygiene Data'!D181)),NA())</f>
        <v>#N/A</v>
      </c>
      <c r="BC187" s="97" t="e">
        <f ca="true">+IF(AND(ISNUMBER(OFFSET('Hygiene Data'!$E$5,0,10*ROW('Hygiene Data'!E181))),'Data Summary'!DR187="Yes"),OFFSET('Hygiene Data'!$E$5,0,10*ROW('Hygiene Data'!E181)),NA())</f>
        <v>#N/A</v>
      </c>
      <c r="BD187" s="97" t="e">
        <f ca="true">+IF(AND(ISNUMBER(OFFSET('Hygiene Data'!$E$7,0,10*ROW('Hygiene Data'!E181))),'Data Summary'!DS187="Yes"),OFFSET('Hygiene Data'!$E$7,0,10*ROW('Hygiene Data'!E181)),NA())</f>
        <v>#N/A</v>
      </c>
      <c r="BE187" s="97" t="e">
        <f ca="true">+IF(AND(ISNUMBER(OFFSET('Hygiene Data'!$E$9,0,10*ROW('Hygiene Data'!E181))),'Data Summary'!DT187="Yes"),OFFSET('Hygiene Data'!$E$9,0,10*ROW('Hygiene Data'!E181)),NA())</f>
        <v>#N/A</v>
      </c>
      <c r="BF187" s="97" t="e">
        <f ca="true">+IF(AND(ISNUMBER(OFFSET('Hygiene Data'!$F$5,0,10*ROW('Hygiene Data'!F181))),'Data Summary'!DU187="Yes"),OFFSET('Hygiene Data'!$F$5,0,10*ROW('Hygiene Data'!F181)),NA())</f>
        <v>#N/A</v>
      </c>
      <c r="BG187" s="97" t="e">
        <f ca="true">+IF(AND(ISNUMBER(OFFSET('Hygiene Data'!$F$7,0,10*ROW('Hygiene Data'!F181))),'Data Summary'!DV187="Yes"),OFFSET('Hygiene Data'!$F$7,0,10*ROW('Hygiene Data'!F181)),NA())</f>
        <v>#N/A</v>
      </c>
      <c r="BH187" s="97" t="e">
        <f ca="true">+IF(AND(ISNUMBER(OFFSET('Hygiene Data'!$F$9,0,10*ROW('Hygiene Data'!F181))),'Data Summary'!DW187="Yes"),OFFSET('Hygiene Data'!$F$9,0,10*ROW('Hygiene Data'!F181)),NA())</f>
        <v>#N/A</v>
      </c>
      <c r="BI187" s="97" t="e">
        <f ca="true">+IF(AND(ISNUMBER(OFFSET('Hygiene Data'!$G$5,0,10*ROW('Hygiene Data'!G181))),'Data Summary'!DX187="Yes"),OFFSET('Hygiene Data'!$G$5,0,10*ROW('Hygiene Data'!G181)),NA())</f>
        <v>#N/A</v>
      </c>
      <c r="BJ187" s="97" t="e">
        <f ca="true">+IF(AND(ISNUMBER(OFFSET('Hygiene Data'!$G$7,0,10*ROW('Hygiene Data'!G181))),'Data Summary'!DY187="Yes"),OFFSET('Hygiene Data'!$G$7,0,10*ROW('Hygiene Data'!G181)),NA())</f>
        <v>#N/A</v>
      </c>
      <c r="BK187" s="97" t="e">
        <f ca="true">+IF(AND(ISNUMBER(OFFSET('Hygiene Data'!$G$9,0,10*ROW('Hygiene Data'!G181))),'Data Summary'!DZ187="Yes"),OFFSET('Hygiene Data'!$G$9,0,10*ROW('Hygiene Data'!G181)),NA())</f>
        <v>#N/A</v>
      </c>
      <c r="BL187" s="97" t="e">
        <f ca="true">+IF(AND(ISNUMBER(OFFSET('Hygiene Data'!$H$5,0,10*ROW('Hygiene Data'!H181))),'Data Summary'!EA187="Yes"),OFFSET('Hygiene Data'!$H$5,0,10*ROW('Hygiene Data'!H181)),NA())</f>
        <v>#N/A</v>
      </c>
      <c r="BM187" s="97" t="e">
        <f ca="true">+IF(AND(ISNUMBER(OFFSET('Hygiene Data'!$H$7,0,10*ROW('Hygiene Data'!H181))),'Data Summary'!EB187="Yes"),OFFSET('Hygiene Data'!$H$7,0,10*ROW('Hygiene Data'!H181)),NA())</f>
        <v>#N/A</v>
      </c>
      <c r="BN187" s="97" t="e">
        <f ca="true">+IF(AND(ISNUMBER(OFFSET('Hygiene Data'!$H$9,0,10*ROW('Hygiene Data'!H181))),'Data Summary'!EC187="Yes"),OFFSET('Hygiene Data'!$H$9,0,10*ROW('Hygiene Data'!H181)),NA())</f>
        <v>#N/A</v>
      </c>
      <c r="BO187" s="97" t="e">
        <f ca="true">+IF(AND(ISNUMBER(OFFSET('Hygiene Data'!$I$5,0,10*ROW('Hygiene Data'!I181))),'Data Summary'!ED187="Yes"),OFFSET('Hygiene Data'!$I$5,0,10*ROW('Hygiene Data'!I181)),NA())</f>
        <v>#N/A</v>
      </c>
      <c r="BP187" s="97" t="e">
        <f ca="true">+IF(AND(ISNUMBER(OFFSET('Hygiene Data'!$I$7,0,10*ROW('Hygiene Data'!I181))),'Data Summary'!EE187="Yes"),OFFSET('Hygiene Data'!$I$7,0,10*ROW('Hygiene Data'!I181)),NA())</f>
        <v>#N/A</v>
      </c>
      <c r="BQ187" s="97"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6" t="str">
        <f ca="true">+IF(ISTEXT('Data Summary'!B188),'Data Summary'!B188,"")</f>
        <v/>
      </c>
      <c r="C188" s="330" t="e">
        <f ca="true">+VALUE('Data Summary'!C188)</f>
        <v>#VALUE!</v>
      </c>
      <c r="D188" s="95" t="e">
        <f ca="true">+IF(AND(ISNUMBER(OFFSET('Water Data'!$D$4,0,10*ROW('Water Data'!D182))),'Data Summary'!BS188="Yes"),100-OFFSET('Water Data'!$D$4,0,10*ROW('Water Data'!D182)),NA())</f>
        <v>#N/A</v>
      </c>
      <c r="E188" s="95" t="e">
        <f ca="true">+IF(AND(ISNUMBER(OFFSET('Water Data'!$D$6,0,10*ROW('Water Data'!D182))),'Data Summary'!BT188="Yes"),OFFSET('Water Data'!$D$6,0,10*ROW('Water Data'!D182)),NA())</f>
        <v>#N/A</v>
      </c>
      <c r="F188" s="95" t="e">
        <f ca="true">+IF(AND(ISNUMBER(OFFSET('Water Data'!$D$9,0,10*ROW('Water Data'!D182))),'Data Summary'!BU188="Yes"),OFFSET('Water Data'!$D$9,0,10*ROW('Water Data'!D182)),NA())</f>
        <v>#N/A</v>
      </c>
      <c r="G188" s="95" t="e">
        <f ca="true">+IF(AND(ISNUMBER(OFFSET('Water Data'!$E$4,0,10*ROW('Water Data'!E182))),'Data Summary'!BV188="Yes"),100-OFFSET('Water Data'!$E$4,0,10*ROW('Water Data'!E182)),NA())</f>
        <v>#N/A</v>
      </c>
      <c r="H188" s="95" t="e">
        <f ca="true">+IF(AND(ISNUMBER(OFFSET('Water Data'!$E$6,0,10*ROW('Water Data'!E182))),'Data Summary'!BW188="Yes"),OFFSET('Water Data'!$E$6,0,10*ROW('Water Data'!E182)),NA())</f>
        <v>#N/A</v>
      </c>
      <c r="I188" s="95" t="e">
        <f ca="true">+IF(AND(ISNUMBER(OFFSET('Water Data'!$E$9,0,10*ROW('Water Data'!E182))),'Data Summary'!BX188="Yes"),OFFSET('Water Data'!$E$9,0,10*ROW('Water Data'!E182)),NA())</f>
        <v>#N/A</v>
      </c>
      <c r="J188" s="95" t="e">
        <f ca="true">+IF(AND(ISNUMBER(OFFSET('Water Data'!$F$4,0,10*ROW('Water Data'!F182))),'Data Summary'!BY188="Yes"),100-OFFSET('Water Data'!$F$4,0,10*ROW('Water Data'!F182)),NA())</f>
        <v>#N/A</v>
      </c>
      <c r="K188" s="95" t="e">
        <f ca="true">+IF(AND(ISNUMBER(OFFSET('Water Data'!$F$6,0,10*ROW('Water Data'!F182))),'Data Summary'!BZ188="Yes"),OFFSET('Water Data'!$F$6,0,10*ROW('Water Data'!F182)),NA())</f>
        <v>#N/A</v>
      </c>
      <c r="L188" s="95" t="e">
        <f ca="true">+IF(AND(ISNUMBER(OFFSET('Water Data'!$F$9,0,10*ROW('Water Data'!F182))),'Data Summary'!CA188="Yes"),OFFSET('Water Data'!$F$9,0,10*ROW('Water Data'!F182)),NA())</f>
        <v>#N/A</v>
      </c>
      <c r="M188" s="95" t="e">
        <f ca="true">+IF(AND(ISNUMBER(OFFSET('Water Data'!$G$4,0,10*ROW('Water Data'!G182))),'Data Summary'!CB188="Yes"),100-OFFSET('Water Data'!$G$4,0,10*ROW('Water Data'!G182)),NA())</f>
        <v>#N/A</v>
      </c>
      <c r="N188" s="95" t="e">
        <f ca="true">+IF(AND(ISNUMBER(OFFSET('Water Data'!$G$6,0,10*ROW('Water Data'!G182))),'Data Summary'!CC188="Yes"),OFFSET('Water Data'!$G$6,0,10*ROW('Water Data'!G182)),NA())</f>
        <v>#N/A</v>
      </c>
      <c r="O188" s="95" t="e">
        <f ca="true">+IF(AND(ISNUMBER(OFFSET('Water Data'!$G$9,0,10*ROW('Water Data'!G182))),'Data Summary'!CD188="Yes"),OFFSET('Water Data'!$G$9,0,10*ROW('Water Data'!G182)),NA())</f>
        <v>#N/A</v>
      </c>
      <c r="P188" s="95" t="e">
        <f ca="true">+IF(AND(ISNUMBER(OFFSET('Water Data'!$H$4,0,10*ROW('Water Data'!H182))),'Data Summary'!CE188="Yes"),100-OFFSET('Water Data'!$H$4,0,10*ROW('Water Data'!H182)),NA())</f>
        <v>#N/A</v>
      </c>
      <c r="Q188" s="95" t="e">
        <f ca="true">+IF(AND(ISNUMBER(OFFSET('Water Data'!$H$6,0,10*ROW('Water Data'!H182))),'Data Summary'!CF188="Yes"),OFFSET('Water Data'!$H$6,0,10*ROW('Water Data'!H182)),NA())</f>
        <v>#N/A</v>
      </c>
      <c r="R188" s="95" t="e">
        <f ca="true">+IF(AND(ISNUMBER(OFFSET('Water Data'!$H$9,0,10*ROW('Water Data'!H182))),'Data Summary'!CG188="Yes"),OFFSET('Water Data'!$H$9,0,10*ROW('Water Data'!H182)),NA())</f>
        <v>#N/A</v>
      </c>
      <c r="S188" s="95" t="e">
        <f ca="true">+IF(AND(ISNUMBER(OFFSET('Water Data'!$I$4,0,10*ROW('Water Data'!I182))),'Data Summary'!CH188="Yes"),100-OFFSET('Water Data'!$I$4,0,10*ROW('Water Data'!I182)),NA())</f>
        <v>#N/A</v>
      </c>
      <c r="T188" s="95" t="e">
        <f ca="true">+IF(AND(ISNUMBER(OFFSET('Water Data'!$I$6,0,10*ROW('Water Data'!I182))),'Data Summary'!CI188="Yes"),OFFSET('Water Data'!$I$6,0,10*ROW('Water Data'!I182)),NA())</f>
        <v>#N/A</v>
      </c>
      <c r="U188" s="95" t="e">
        <f ca="true">+IF(AND(ISNUMBER(OFFSET('Water Data'!$I$9,0,10*ROW('Water Data'!I182))),'Data Summary'!CJ188="Yes"),OFFSET('Water Data'!$I$9,0,10*ROW('Water Data'!I182)),NA())</f>
        <v>#N/A</v>
      </c>
      <c r="V188" s="96" t="e">
        <f ca="true">+IF(AND(ISNUMBER(OFFSET('Sanitation Data'!$D$4,0,10*ROW('Sanitation Data'!D182))),'Data Summary'!CK188="Yes"),100-OFFSET('Sanitation Data'!$D$4,0,10*ROW('Sanitation Data'!D182)),NA())</f>
        <v>#N/A</v>
      </c>
      <c r="W188" s="96" t="e">
        <f ca="true">+IF(AND(ISNUMBER(OFFSET('Sanitation Data'!$D$6,0,10*ROW('Sanitation Data'!D182))),'Data Summary'!CL188="Yes"),OFFSET('Sanitation Data'!$D$6,0,10*ROW('Sanitation Data'!D182)),NA())</f>
        <v>#N/A</v>
      </c>
      <c r="X188" s="96" t="e">
        <f ca="true">+IF(AND(ISNUMBER(OFFSET('Sanitation Data'!$D$10,0,10*ROW('Sanitation Data'!D182))),'Data Summary'!CM188="Yes"),OFFSET('Sanitation Data'!$D$10,0,10*ROW('Sanitation Data'!D182)),NA())</f>
        <v>#N/A</v>
      </c>
      <c r="Y188" s="96" t="e">
        <f ca="true">+IF(AND(ISNUMBER(OFFSET('Sanitation Data'!$D$11,0,10*ROW('Sanitation Data'!D182))),'Data Summary'!CN188="Yes"),OFFSET('Sanitation Data'!$D$11,0,10*ROW('Sanitation Data'!D182)),NA())</f>
        <v>#N/A</v>
      </c>
      <c r="Z188" s="96" t="e">
        <f ca="true">+IF(AND(ISNUMBER(OFFSET('Sanitation Data'!$D$12,0,10*ROW('Sanitation Data'!D182))),'Data Summary'!CO188="Yes"),OFFSET('Sanitation Data'!$D$12,0,10*ROW('Sanitation Data'!D182)),NA())</f>
        <v>#N/A</v>
      </c>
      <c r="AA188" s="96" t="e">
        <f ca="true">+IF(AND(ISNUMBER(OFFSET('Sanitation Data'!$E$4,0,10*ROW('Sanitation Data'!E182))),'Data Summary'!CP188="Yes"),100-OFFSET('Sanitation Data'!$E$4,0,10*ROW('Sanitation Data'!E182)),NA())</f>
        <v>#N/A</v>
      </c>
      <c r="AB188" s="96" t="e">
        <f ca="true">+IF(AND(ISNUMBER(OFFSET('Sanitation Data'!$E$6,0,10*ROW('Sanitation Data'!E182))),'Data Summary'!CQ188="Yes"),OFFSET('Sanitation Data'!$E$6,0,10*ROW('Sanitation Data'!E182)),NA())</f>
        <v>#N/A</v>
      </c>
      <c r="AC188" s="96" t="e">
        <f ca="true">+IF(AND(ISNUMBER(OFFSET('Sanitation Data'!$E$10,0,10*ROW('Sanitation Data'!E182))),'Data Summary'!CR188="Yes"),OFFSET('Sanitation Data'!$E$10,0,10*ROW('Sanitation Data'!E182)),NA())</f>
        <v>#N/A</v>
      </c>
      <c r="AD188" s="96" t="e">
        <f ca="true">+IF(AND(ISNUMBER(OFFSET('Sanitation Data'!$E$11,0,10*ROW('Sanitation Data'!E182))),'Data Summary'!CS188="Yes"),OFFSET('Sanitation Data'!$E$11,0,10*ROW('Sanitation Data'!E182)),NA())</f>
        <v>#N/A</v>
      </c>
      <c r="AE188" s="96" t="e">
        <f ca="true">+IF(AND(ISNUMBER(OFFSET('Sanitation Data'!$E$12,0,10*ROW('Sanitation Data'!E182))),'Data Summary'!CT188="Yes"),OFFSET('Sanitation Data'!$E$12,0,10*ROW('Sanitation Data'!E182)),NA())</f>
        <v>#N/A</v>
      </c>
      <c r="AF188" s="96" t="e">
        <f ca="true">+IF(AND(ISNUMBER(OFFSET('Sanitation Data'!$F$4,0,10*ROW('Sanitation Data'!F182))),'Data Summary'!CU188="Yes"),100-OFFSET('Sanitation Data'!$F$4,0,10*ROW('Sanitation Data'!F182)),NA())</f>
        <v>#N/A</v>
      </c>
      <c r="AG188" s="96" t="e">
        <f ca="true">+IF(AND(ISNUMBER(OFFSET('Sanitation Data'!$F$6,0,10*ROW('Sanitation Data'!F182))),'Data Summary'!CV188="Yes"),OFFSET('Sanitation Data'!$F$6,0,10*ROW('Sanitation Data'!F182)),NA())</f>
        <v>#N/A</v>
      </c>
      <c r="AH188" s="96" t="e">
        <f ca="true">+IF(AND(ISNUMBER(OFFSET('Sanitation Data'!$F$10,0,10*ROW('Sanitation Data'!F182))),'Data Summary'!CW188="Yes"),OFFSET('Sanitation Data'!$F$10,0,10*ROW('Sanitation Data'!F182)),NA())</f>
        <v>#N/A</v>
      </c>
      <c r="AI188" s="96" t="e">
        <f ca="true">+IF(AND(ISNUMBER(OFFSET('Sanitation Data'!$F$11,0,10*ROW('Sanitation Data'!F182))),'Data Summary'!CX188="Yes"),OFFSET('Sanitation Data'!$F$11,0,10*ROW('Sanitation Data'!F182)),NA())</f>
        <v>#N/A</v>
      </c>
      <c r="AJ188" s="96" t="e">
        <f ca="true">+IF(AND(ISNUMBER(OFFSET('Sanitation Data'!$F$12,0,10*ROW('Sanitation Data'!F182))),'Data Summary'!CY188="Yes"),OFFSET('Sanitation Data'!$F$12,0,10*ROW('Sanitation Data'!F182)),NA())</f>
        <v>#N/A</v>
      </c>
      <c r="AK188" s="96" t="e">
        <f ca="true">+IF(AND(ISNUMBER(OFFSET('Sanitation Data'!$G$4,0,10*ROW('Sanitation Data'!G182))),'Data Summary'!CZ188="Yes"),100-OFFSET('Sanitation Data'!$G$4,0,10*ROW('Sanitation Data'!G182)),NA())</f>
        <v>#N/A</v>
      </c>
      <c r="AL188" s="96" t="e">
        <f ca="true">+IF(AND(ISNUMBER(OFFSET('Sanitation Data'!$G$6,0,10*ROW('Sanitation Data'!G182))),'Data Summary'!DA188="Yes"),OFFSET('Sanitation Data'!$G$6,0,10*ROW('Sanitation Data'!G182)),NA())</f>
        <v>#N/A</v>
      </c>
      <c r="AM188" s="96" t="e">
        <f ca="true">+IF(AND(ISNUMBER(OFFSET('Sanitation Data'!$G$10,0,10*ROW('Sanitation Data'!G182))),'Data Summary'!DB188="Yes"),OFFSET('Sanitation Data'!$G$10,0,10*ROW('Sanitation Data'!G182)),NA())</f>
        <v>#N/A</v>
      </c>
      <c r="AN188" s="96" t="e">
        <f ca="true">+IF(AND(ISNUMBER(OFFSET('Sanitation Data'!$G$11,0,10*ROW('Sanitation Data'!G182))),'Data Summary'!DC188="Yes"),OFFSET('Sanitation Data'!$G$11,0,10*ROW('Sanitation Data'!G182)),NA())</f>
        <v>#N/A</v>
      </c>
      <c r="AO188" s="96" t="e">
        <f ca="true">+IF(AND(ISNUMBER(OFFSET('Sanitation Data'!$G$12,0,10*ROW('Sanitation Data'!G182))),'Data Summary'!DD188="Yes"),OFFSET('Sanitation Data'!$G$12,0,10*ROW('Sanitation Data'!G182)),NA())</f>
        <v>#N/A</v>
      </c>
      <c r="AP188" s="96" t="e">
        <f ca="true">+IF(AND(ISNUMBER(OFFSET('Sanitation Data'!$H$4,0,10*ROW('Sanitation Data'!H182))),'Data Summary'!DE188="Yes"),100-OFFSET('Sanitation Data'!$H$4,0,10*ROW('Sanitation Data'!H182)),NA())</f>
        <v>#N/A</v>
      </c>
      <c r="AQ188" s="96" t="e">
        <f ca="true">+IF(AND(ISNUMBER(OFFSET('Sanitation Data'!$H$6,0,10*ROW('Sanitation Data'!H182))),'Data Summary'!DF188="Yes"),OFFSET('Sanitation Data'!$H$6,0,10*ROW('Sanitation Data'!H182)),NA())</f>
        <v>#N/A</v>
      </c>
      <c r="AR188" s="96" t="e">
        <f ca="true">+IF(AND(ISNUMBER(OFFSET('Sanitation Data'!$H$10,0,10*ROW('Sanitation Data'!H182))),'Data Summary'!DG188="Yes"),OFFSET('Sanitation Data'!$H$10,0,10*ROW('Sanitation Data'!H182)),NA())</f>
        <v>#N/A</v>
      </c>
      <c r="AS188" s="96" t="e">
        <f ca="true">+IF(AND(ISNUMBER(OFFSET('Sanitation Data'!$H$11,0,10*ROW('Sanitation Data'!H182))),'Data Summary'!DH188="Yes"),OFFSET('Sanitation Data'!$H$11,0,10*ROW('Sanitation Data'!H182)),NA())</f>
        <v>#N/A</v>
      </c>
      <c r="AT188" s="96" t="e">
        <f ca="true">+IF(AND(ISNUMBER(OFFSET('Sanitation Data'!$H$12,0,10*ROW('Sanitation Data'!H182))),'Data Summary'!DI188="Yes"),OFFSET('Sanitation Data'!$H$12,0,10*ROW('Sanitation Data'!H182)),NA())</f>
        <v>#N/A</v>
      </c>
      <c r="AU188" s="96" t="e">
        <f ca="true">+IF(AND(ISNUMBER(OFFSET('Sanitation Data'!$I$4,0,10*ROW('Sanitation Data'!I182))),'Data Summary'!DJ188="Yes"),100-OFFSET('Sanitation Data'!$I$4,0,10*ROW('Sanitation Data'!I182)),NA())</f>
        <v>#N/A</v>
      </c>
      <c r="AV188" s="96" t="e">
        <f ca="true">+IF(AND(ISNUMBER(OFFSET('Sanitation Data'!$I$6,0,10*ROW('Sanitation Data'!I182))),'Data Summary'!DK188="Yes"),OFFSET('Sanitation Data'!$I$6,0,10*ROW('Sanitation Data'!I182)),NA())</f>
        <v>#N/A</v>
      </c>
      <c r="AW188" s="96" t="e">
        <f ca="true">+IF(AND(ISNUMBER(OFFSET('Sanitation Data'!$I$10,0,10*ROW('Sanitation Data'!I182))),'Data Summary'!DL188="Yes"),OFFSET('Sanitation Data'!$I$10,0,10*ROW('Sanitation Data'!I182)),NA())</f>
        <v>#N/A</v>
      </c>
      <c r="AX188" s="96" t="e">
        <f ca="true">+IF(AND(ISNUMBER(OFFSET('Sanitation Data'!$I$11,0,10*ROW('Sanitation Data'!I182))),'Data Summary'!DM188="Yes"),OFFSET('Sanitation Data'!$I$11,0,10*ROW('Sanitation Data'!I182)),NA())</f>
        <v>#N/A</v>
      </c>
      <c r="AY188" s="96" t="e">
        <f ca="true">+IF(AND(ISNUMBER(OFFSET('Sanitation Data'!$I$12,0,10*ROW('Sanitation Data'!I182))),'Data Summary'!DN188="Yes"),OFFSET('Sanitation Data'!$I$12,0,10*ROW('Sanitation Data'!I182)),NA())</f>
        <v>#N/A</v>
      </c>
      <c r="AZ188" s="97" t="e">
        <f ca="true">+IF(AND(ISNUMBER(OFFSET('Hygiene Data'!$D$5,0,10*ROW('Hygiene Data'!D182))),'Data Summary'!DO188="Yes"),OFFSET('Hygiene Data'!$D$5,0,10*ROW('Hygiene Data'!D182)),NA())</f>
        <v>#N/A</v>
      </c>
      <c r="BA188" s="97" t="e">
        <f ca="true">+IF(AND(ISNUMBER(OFFSET('Hygiene Data'!$D$7,0,10*ROW('Hygiene Data'!D182))),'Data Summary'!DP188="Yes"),OFFSET('Hygiene Data'!$D$7,0,10*ROW('Hygiene Data'!D182)),NA())</f>
        <v>#N/A</v>
      </c>
      <c r="BB188" s="97" t="e">
        <f ca="true">+IF(AND(ISNUMBER(OFFSET('Hygiene Data'!$D$9,0,10*ROW('Hygiene Data'!D182))),'Data Summary'!DQ188="Yes"),OFFSET('Hygiene Data'!$D$9,0,10*ROW('Hygiene Data'!D182)),NA())</f>
        <v>#N/A</v>
      </c>
      <c r="BC188" s="97" t="e">
        <f ca="true">+IF(AND(ISNUMBER(OFFSET('Hygiene Data'!$E$5,0,10*ROW('Hygiene Data'!E182))),'Data Summary'!DR188="Yes"),OFFSET('Hygiene Data'!$E$5,0,10*ROW('Hygiene Data'!E182)),NA())</f>
        <v>#N/A</v>
      </c>
      <c r="BD188" s="97" t="e">
        <f ca="true">+IF(AND(ISNUMBER(OFFSET('Hygiene Data'!$E$7,0,10*ROW('Hygiene Data'!E182))),'Data Summary'!DS188="Yes"),OFFSET('Hygiene Data'!$E$7,0,10*ROW('Hygiene Data'!E182)),NA())</f>
        <v>#N/A</v>
      </c>
      <c r="BE188" s="97" t="e">
        <f ca="true">+IF(AND(ISNUMBER(OFFSET('Hygiene Data'!$E$9,0,10*ROW('Hygiene Data'!E182))),'Data Summary'!DT188="Yes"),OFFSET('Hygiene Data'!$E$9,0,10*ROW('Hygiene Data'!E182)),NA())</f>
        <v>#N/A</v>
      </c>
      <c r="BF188" s="97" t="e">
        <f ca="true">+IF(AND(ISNUMBER(OFFSET('Hygiene Data'!$F$5,0,10*ROW('Hygiene Data'!F182))),'Data Summary'!DU188="Yes"),OFFSET('Hygiene Data'!$F$5,0,10*ROW('Hygiene Data'!F182)),NA())</f>
        <v>#N/A</v>
      </c>
      <c r="BG188" s="97" t="e">
        <f ca="true">+IF(AND(ISNUMBER(OFFSET('Hygiene Data'!$F$7,0,10*ROW('Hygiene Data'!F182))),'Data Summary'!DV188="Yes"),OFFSET('Hygiene Data'!$F$7,0,10*ROW('Hygiene Data'!F182)),NA())</f>
        <v>#N/A</v>
      </c>
      <c r="BH188" s="97" t="e">
        <f ca="true">+IF(AND(ISNUMBER(OFFSET('Hygiene Data'!$F$9,0,10*ROW('Hygiene Data'!F182))),'Data Summary'!DW188="Yes"),OFFSET('Hygiene Data'!$F$9,0,10*ROW('Hygiene Data'!F182)),NA())</f>
        <v>#N/A</v>
      </c>
      <c r="BI188" s="97" t="e">
        <f ca="true">+IF(AND(ISNUMBER(OFFSET('Hygiene Data'!$G$5,0,10*ROW('Hygiene Data'!G182))),'Data Summary'!DX188="Yes"),OFFSET('Hygiene Data'!$G$5,0,10*ROW('Hygiene Data'!G182)),NA())</f>
        <v>#N/A</v>
      </c>
      <c r="BJ188" s="97" t="e">
        <f ca="true">+IF(AND(ISNUMBER(OFFSET('Hygiene Data'!$G$7,0,10*ROW('Hygiene Data'!G182))),'Data Summary'!DY188="Yes"),OFFSET('Hygiene Data'!$G$7,0,10*ROW('Hygiene Data'!G182)),NA())</f>
        <v>#N/A</v>
      </c>
      <c r="BK188" s="97" t="e">
        <f ca="true">+IF(AND(ISNUMBER(OFFSET('Hygiene Data'!$G$9,0,10*ROW('Hygiene Data'!G182))),'Data Summary'!DZ188="Yes"),OFFSET('Hygiene Data'!$G$9,0,10*ROW('Hygiene Data'!G182)),NA())</f>
        <v>#N/A</v>
      </c>
      <c r="BL188" s="97" t="e">
        <f ca="true">+IF(AND(ISNUMBER(OFFSET('Hygiene Data'!$H$5,0,10*ROW('Hygiene Data'!H182))),'Data Summary'!EA188="Yes"),OFFSET('Hygiene Data'!$H$5,0,10*ROW('Hygiene Data'!H182)),NA())</f>
        <v>#N/A</v>
      </c>
      <c r="BM188" s="97" t="e">
        <f ca="true">+IF(AND(ISNUMBER(OFFSET('Hygiene Data'!$H$7,0,10*ROW('Hygiene Data'!H182))),'Data Summary'!EB188="Yes"),OFFSET('Hygiene Data'!$H$7,0,10*ROW('Hygiene Data'!H182)),NA())</f>
        <v>#N/A</v>
      </c>
      <c r="BN188" s="97" t="e">
        <f ca="true">+IF(AND(ISNUMBER(OFFSET('Hygiene Data'!$H$9,0,10*ROW('Hygiene Data'!H182))),'Data Summary'!EC188="Yes"),OFFSET('Hygiene Data'!$H$9,0,10*ROW('Hygiene Data'!H182)),NA())</f>
        <v>#N/A</v>
      </c>
      <c r="BO188" s="97" t="e">
        <f ca="true">+IF(AND(ISNUMBER(OFFSET('Hygiene Data'!$I$5,0,10*ROW('Hygiene Data'!I182))),'Data Summary'!ED188="Yes"),OFFSET('Hygiene Data'!$I$5,0,10*ROW('Hygiene Data'!I182)),NA())</f>
        <v>#N/A</v>
      </c>
      <c r="BP188" s="97" t="e">
        <f ca="true">+IF(AND(ISNUMBER(OFFSET('Hygiene Data'!$I$7,0,10*ROW('Hygiene Data'!I182))),'Data Summary'!EE188="Yes"),OFFSET('Hygiene Data'!$I$7,0,10*ROW('Hygiene Data'!I182)),NA())</f>
        <v>#N/A</v>
      </c>
      <c r="BQ188" s="97"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6" t="str">
        <f ca="true">+IF(ISTEXT('Data Summary'!B189),'Data Summary'!B189,"")</f>
        <v/>
      </c>
      <c r="C189" s="330" t="e">
        <f ca="true">+VALUE('Data Summary'!C189)</f>
        <v>#VALUE!</v>
      </c>
      <c r="D189" s="95" t="e">
        <f ca="true">+IF(AND(ISNUMBER(OFFSET('Water Data'!$D$4,0,10*ROW('Water Data'!D183))),'Data Summary'!BS189="Yes"),100-OFFSET('Water Data'!$D$4,0,10*ROW('Water Data'!D183)),NA())</f>
        <v>#N/A</v>
      </c>
      <c r="E189" s="95" t="e">
        <f ca="true">+IF(AND(ISNUMBER(OFFSET('Water Data'!$D$6,0,10*ROW('Water Data'!D183))),'Data Summary'!BT189="Yes"),OFFSET('Water Data'!$D$6,0,10*ROW('Water Data'!D183)),NA())</f>
        <v>#N/A</v>
      </c>
      <c r="F189" s="95" t="e">
        <f ca="true">+IF(AND(ISNUMBER(OFFSET('Water Data'!$D$9,0,10*ROW('Water Data'!D183))),'Data Summary'!BU189="Yes"),OFFSET('Water Data'!$D$9,0,10*ROW('Water Data'!D183)),NA())</f>
        <v>#N/A</v>
      </c>
      <c r="G189" s="95" t="e">
        <f ca="true">+IF(AND(ISNUMBER(OFFSET('Water Data'!$E$4,0,10*ROW('Water Data'!E183))),'Data Summary'!BV189="Yes"),100-OFFSET('Water Data'!$E$4,0,10*ROW('Water Data'!E183)),NA())</f>
        <v>#N/A</v>
      </c>
      <c r="H189" s="95" t="e">
        <f ca="true">+IF(AND(ISNUMBER(OFFSET('Water Data'!$E$6,0,10*ROW('Water Data'!E183))),'Data Summary'!BW189="Yes"),OFFSET('Water Data'!$E$6,0,10*ROW('Water Data'!E183)),NA())</f>
        <v>#N/A</v>
      </c>
      <c r="I189" s="95" t="e">
        <f ca="true">+IF(AND(ISNUMBER(OFFSET('Water Data'!$E$9,0,10*ROW('Water Data'!E183))),'Data Summary'!BX189="Yes"),OFFSET('Water Data'!$E$9,0,10*ROW('Water Data'!E183)),NA())</f>
        <v>#N/A</v>
      </c>
      <c r="J189" s="95" t="e">
        <f ca="true">+IF(AND(ISNUMBER(OFFSET('Water Data'!$F$4,0,10*ROW('Water Data'!F183))),'Data Summary'!BY189="Yes"),100-OFFSET('Water Data'!$F$4,0,10*ROW('Water Data'!F183)),NA())</f>
        <v>#N/A</v>
      </c>
      <c r="K189" s="95" t="e">
        <f ca="true">+IF(AND(ISNUMBER(OFFSET('Water Data'!$F$6,0,10*ROW('Water Data'!F183))),'Data Summary'!BZ189="Yes"),OFFSET('Water Data'!$F$6,0,10*ROW('Water Data'!F183)),NA())</f>
        <v>#N/A</v>
      </c>
      <c r="L189" s="95" t="e">
        <f ca="true">+IF(AND(ISNUMBER(OFFSET('Water Data'!$F$9,0,10*ROW('Water Data'!F183))),'Data Summary'!CA189="Yes"),OFFSET('Water Data'!$F$9,0,10*ROW('Water Data'!F183)),NA())</f>
        <v>#N/A</v>
      </c>
      <c r="M189" s="95" t="e">
        <f ca="true">+IF(AND(ISNUMBER(OFFSET('Water Data'!$G$4,0,10*ROW('Water Data'!G183))),'Data Summary'!CB189="Yes"),100-OFFSET('Water Data'!$G$4,0,10*ROW('Water Data'!G183)),NA())</f>
        <v>#N/A</v>
      </c>
      <c r="N189" s="95" t="e">
        <f ca="true">+IF(AND(ISNUMBER(OFFSET('Water Data'!$G$6,0,10*ROW('Water Data'!G183))),'Data Summary'!CC189="Yes"),OFFSET('Water Data'!$G$6,0,10*ROW('Water Data'!G183)),NA())</f>
        <v>#N/A</v>
      </c>
      <c r="O189" s="95" t="e">
        <f ca="true">+IF(AND(ISNUMBER(OFFSET('Water Data'!$G$9,0,10*ROW('Water Data'!G183))),'Data Summary'!CD189="Yes"),OFFSET('Water Data'!$G$9,0,10*ROW('Water Data'!G183)),NA())</f>
        <v>#N/A</v>
      </c>
      <c r="P189" s="95" t="e">
        <f ca="true">+IF(AND(ISNUMBER(OFFSET('Water Data'!$H$4,0,10*ROW('Water Data'!H183))),'Data Summary'!CE189="Yes"),100-OFFSET('Water Data'!$H$4,0,10*ROW('Water Data'!H183)),NA())</f>
        <v>#N/A</v>
      </c>
      <c r="Q189" s="95" t="e">
        <f ca="true">+IF(AND(ISNUMBER(OFFSET('Water Data'!$H$6,0,10*ROW('Water Data'!H183))),'Data Summary'!CF189="Yes"),OFFSET('Water Data'!$H$6,0,10*ROW('Water Data'!H183)),NA())</f>
        <v>#N/A</v>
      </c>
      <c r="R189" s="95" t="e">
        <f ca="true">+IF(AND(ISNUMBER(OFFSET('Water Data'!$H$9,0,10*ROW('Water Data'!H183))),'Data Summary'!CG189="Yes"),OFFSET('Water Data'!$H$9,0,10*ROW('Water Data'!H183)),NA())</f>
        <v>#N/A</v>
      </c>
      <c r="S189" s="95" t="e">
        <f ca="true">+IF(AND(ISNUMBER(OFFSET('Water Data'!$I$4,0,10*ROW('Water Data'!I183))),'Data Summary'!CH189="Yes"),100-OFFSET('Water Data'!$I$4,0,10*ROW('Water Data'!I183)),NA())</f>
        <v>#N/A</v>
      </c>
      <c r="T189" s="95" t="e">
        <f ca="true">+IF(AND(ISNUMBER(OFFSET('Water Data'!$I$6,0,10*ROW('Water Data'!I183))),'Data Summary'!CI189="Yes"),OFFSET('Water Data'!$I$6,0,10*ROW('Water Data'!I183)),NA())</f>
        <v>#N/A</v>
      </c>
      <c r="U189" s="95" t="e">
        <f ca="true">+IF(AND(ISNUMBER(OFFSET('Water Data'!$I$9,0,10*ROW('Water Data'!I183))),'Data Summary'!CJ189="Yes"),OFFSET('Water Data'!$I$9,0,10*ROW('Water Data'!I183)),NA())</f>
        <v>#N/A</v>
      </c>
      <c r="V189" s="96" t="e">
        <f ca="true">+IF(AND(ISNUMBER(OFFSET('Sanitation Data'!$D$4,0,10*ROW('Sanitation Data'!D183))),'Data Summary'!CK189="Yes"),100-OFFSET('Sanitation Data'!$D$4,0,10*ROW('Sanitation Data'!D183)),NA())</f>
        <v>#N/A</v>
      </c>
      <c r="W189" s="96" t="e">
        <f ca="true">+IF(AND(ISNUMBER(OFFSET('Sanitation Data'!$D$6,0,10*ROW('Sanitation Data'!D183))),'Data Summary'!CL189="Yes"),OFFSET('Sanitation Data'!$D$6,0,10*ROW('Sanitation Data'!D183)),NA())</f>
        <v>#N/A</v>
      </c>
      <c r="X189" s="96" t="e">
        <f ca="true">+IF(AND(ISNUMBER(OFFSET('Sanitation Data'!$D$10,0,10*ROW('Sanitation Data'!D183))),'Data Summary'!CM189="Yes"),OFFSET('Sanitation Data'!$D$10,0,10*ROW('Sanitation Data'!D183)),NA())</f>
        <v>#N/A</v>
      </c>
      <c r="Y189" s="96" t="e">
        <f ca="true">+IF(AND(ISNUMBER(OFFSET('Sanitation Data'!$D$11,0,10*ROW('Sanitation Data'!D183))),'Data Summary'!CN189="Yes"),OFFSET('Sanitation Data'!$D$11,0,10*ROW('Sanitation Data'!D183)),NA())</f>
        <v>#N/A</v>
      </c>
      <c r="Z189" s="96" t="e">
        <f ca="true">+IF(AND(ISNUMBER(OFFSET('Sanitation Data'!$D$12,0,10*ROW('Sanitation Data'!D183))),'Data Summary'!CO189="Yes"),OFFSET('Sanitation Data'!$D$12,0,10*ROW('Sanitation Data'!D183)),NA())</f>
        <v>#N/A</v>
      </c>
      <c r="AA189" s="96" t="e">
        <f ca="true">+IF(AND(ISNUMBER(OFFSET('Sanitation Data'!$E$4,0,10*ROW('Sanitation Data'!E183))),'Data Summary'!CP189="Yes"),100-OFFSET('Sanitation Data'!$E$4,0,10*ROW('Sanitation Data'!E183)),NA())</f>
        <v>#N/A</v>
      </c>
      <c r="AB189" s="96" t="e">
        <f ca="true">+IF(AND(ISNUMBER(OFFSET('Sanitation Data'!$E$6,0,10*ROW('Sanitation Data'!E183))),'Data Summary'!CQ189="Yes"),OFFSET('Sanitation Data'!$E$6,0,10*ROW('Sanitation Data'!E183)),NA())</f>
        <v>#N/A</v>
      </c>
      <c r="AC189" s="96" t="e">
        <f ca="true">+IF(AND(ISNUMBER(OFFSET('Sanitation Data'!$E$10,0,10*ROW('Sanitation Data'!E183))),'Data Summary'!CR189="Yes"),OFFSET('Sanitation Data'!$E$10,0,10*ROW('Sanitation Data'!E183)),NA())</f>
        <v>#N/A</v>
      </c>
      <c r="AD189" s="96" t="e">
        <f ca="true">+IF(AND(ISNUMBER(OFFSET('Sanitation Data'!$E$11,0,10*ROW('Sanitation Data'!E183))),'Data Summary'!CS189="Yes"),OFFSET('Sanitation Data'!$E$11,0,10*ROW('Sanitation Data'!E183)),NA())</f>
        <v>#N/A</v>
      </c>
      <c r="AE189" s="96" t="e">
        <f ca="true">+IF(AND(ISNUMBER(OFFSET('Sanitation Data'!$E$12,0,10*ROW('Sanitation Data'!E183))),'Data Summary'!CT189="Yes"),OFFSET('Sanitation Data'!$E$12,0,10*ROW('Sanitation Data'!E183)),NA())</f>
        <v>#N/A</v>
      </c>
      <c r="AF189" s="96" t="e">
        <f ca="true">+IF(AND(ISNUMBER(OFFSET('Sanitation Data'!$F$4,0,10*ROW('Sanitation Data'!F183))),'Data Summary'!CU189="Yes"),100-OFFSET('Sanitation Data'!$F$4,0,10*ROW('Sanitation Data'!F183)),NA())</f>
        <v>#N/A</v>
      </c>
      <c r="AG189" s="96" t="e">
        <f ca="true">+IF(AND(ISNUMBER(OFFSET('Sanitation Data'!$F$6,0,10*ROW('Sanitation Data'!F183))),'Data Summary'!CV189="Yes"),OFFSET('Sanitation Data'!$F$6,0,10*ROW('Sanitation Data'!F183)),NA())</f>
        <v>#N/A</v>
      </c>
      <c r="AH189" s="96" t="e">
        <f ca="true">+IF(AND(ISNUMBER(OFFSET('Sanitation Data'!$F$10,0,10*ROW('Sanitation Data'!F183))),'Data Summary'!CW189="Yes"),OFFSET('Sanitation Data'!$F$10,0,10*ROW('Sanitation Data'!F183)),NA())</f>
        <v>#N/A</v>
      </c>
      <c r="AI189" s="96" t="e">
        <f ca="true">+IF(AND(ISNUMBER(OFFSET('Sanitation Data'!$F$11,0,10*ROW('Sanitation Data'!F183))),'Data Summary'!CX189="Yes"),OFFSET('Sanitation Data'!$F$11,0,10*ROW('Sanitation Data'!F183)),NA())</f>
        <v>#N/A</v>
      </c>
      <c r="AJ189" s="96" t="e">
        <f ca="true">+IF(AND(ISNUMBER(OFFSET('Sanitation Data'!$F$12,0,10*ROW('Sanitation Data'!F183))),'Data Summary'!CY189="Yes"),OFFSET('Sanitation Data'!$F$12,0,10*ROW('Sanitation Data'!F183)),NA())</f>
        <v>#N/A</v>
      </c>
      <c r="AK189" s="96" t="e">
        <f ca="true">+IF(AND(ISNUMBER(OFFSET('Sanitation Data'!$G$4,0,10*ROW('Sanitation Data'!G183))),'Data Summary'!CZ189="Yes"),100-OFFSET('Sanitation Data'!$G$4,0,10*ROW('Sanitation Data'!G183)),NA())</f>
        <v>#N/A</v>
      </c>
      <c r="AL189" s="96" t="e">
        <f ca="true">+IF(AND(ISNUMBER(OFFSET('Sanitation Data'!$G$6,0,10*ROW('Sanitation Data'!G183))),'Data Summary'!DA189="Yes"),OFFSET('Sanitation Data'!$G$6,0,10*ROW('Sanitation Data'!G183)),NA())</f>
        <v>#N/A</v>
      </c>
      <c r="AM189" s="96" t="e">
        <f ca="true">+IF(AND(ISNUMBER(OFFSET('Sanitation Data'!$G$10,0,10*ROW('Sanitation Data'!G183))),'Data Summary'!DB189="Yes"),OFFSET('Sanitation Data'!$G$10,0,10*ROW('Sanitation Data'!G183)),NA())</f>
        <v>#N/A</v>
      </c>
      <c r="AN189" s="96" t="e">
        <f ca="true">+IF(AND(ISNUMBER(OFFSET('Sanitation Data'!$G$11,0,10*ROW('Sanitation Data'!G183))),'Data Summary'!DC189="Yes"),OFFSET('Sanitation Data'!$G$11,0,10*ROW('Sanitation Data'!G183)),NA())</f>
        <v>#N/A</v>
      </c>
      <c r="AO189" s="96" t="e">
        <f ca="true">+IF(AND(ISNUMBER(OFFSET('Sanitation Data'!$G$12,0,10*ROW('Sanitation Data'!G183))),'Data Summary'!DD189="Yes"),OFFSET('Sanitation Data'!$G$12,0,10*ROW('Sanitation Data'!G183)),NA())</f>
        <v>#N/A</v>
      </c>
      <c r="AP189" s="96" t="e">
        <f ca="true">+IF(AND(ISNUMBER(OFFSET('Sanitation Data'!$H$4,0,10*ROW('Sanitation Data'!H183))),'Data Summary'!DE189="Yes"),100-OFFSET('Sanitation Data'!$H$4,0,10*ROW('Sanitation Data'!H183)),NA())</f>
        <v>#N/A</v>
      </c>
      <c r="AQ189" s="96" t="e">
        <f ca="true">+IF(AND(ISNUMBER(OFFSET('Sanitation Data'!$H$6,0,10*ROW('Sanitation Data'!H183))),'Data Summary'!DF189="Yes"),OFFSET('Sanitation Data'!$H$6,0,10*ROW('Sanitation Data'!H183)),NA())</f>
        <v>#N/A</v>
      </c>
      <c r="AR189" s="96" t="e">
        <f ca="true">+IF(AND(ISNUMBER(OFFSET('Sanitation Data'!$H$10,0,10*ROW('Sanitation Data'!H183))),'Data Summary'!DG189="Yes"),OFFSET('Sanitation Data'!$H$10,0,10*ROW('Sanitation Data'!H183)),NA())</f>
        <v>#N/A</v>
      </c>
      <c r="AS189" s="96" t="e">
        <f ca="true">+IF(AND(ISNUMBER(OFFSET('Sanitation Data'!$H$11,0,10*ROW('Sanitation Data'!H183))),'Data Summary'!DH189="Yes"),OFFSET('Sanitation Data'!$H$11,0,10*ROW('Sanitation Data'!H183)),NA())</f>
        <v>#N/A</v>
      </c>
      <c r="AT189" s="96" t="e">
        <f ca="true">+IF(AND(ISNUMBER(OFFSET('Sanitation Data'!$H$12,0,10*ROW('Sanitation Data'!H183))),'Data Summary'!DI189="Yes"),OFFSET('Sanitation Data'!$H$12,0,10*ROW('Sanitation Data'!H183)),NA())</f>
        <v>#N/A</v>
      </c>
      <c r="AU189" s="96" t="e">
        <f ca="true">+IF(AND(ISNUMBER(OFFSET('Sanitation Data'!$I$4,0,10*ROW('Sanitation Data'!I183))),'Data Summary'!DJ189="Yes"),100-OFFSET('Sanitation Data'!$I$4,0,10*ROW('Sanitation Data'!I183)),NA())</f>
        <v>#N/A</v>
      </c>
      <c r="AV189" s="96" t="e">
        <f ca="true">+IF(AND(ISNUMBER(OFFSET('Sanitation Data'!$I$6,0,10*ROW('Sanitation Data'!I183))),'Data Summary'!DK189="Yes"),OFFSET('Sanitation Data'!$I$6,0,10*ROW('Sanitation Data'!I183)),NA())</f>
        <v>#N/A</v>
      </c>
      <c r="AW189" s="96" t="e">
        <f ca="true">+IF(AND(ISNUMBER(OFFSET('Sanitation Data'!$I$10,0,10*ROW('Sanitation Data'!I183))),'Data Summary'!DL189="Yes"),OFFSET('Sanitation Data'!$I$10,0,10*ROW('Sanitation Data'!I183)),NA())</f>
        <v>#N/A</v>
      </c>
      <c r="AX189" s="96" t="e">
        <f ca="true">+IF(AND(ISNUMBER(OFFSET('Sanitation Data'!$I$11,0,10*ROW('Sanitation Data'!I183))),'Data Summary'!DM189="Yes"),OFFSET('Sanitation Data'!$I$11,0,10*ROW('Sanitation Data'!I183)),NA())</f>
        <v>#N/A</v>
      </c>
      <c r="AY189" s="96" t="e">
        <f ca="true">+IF(AND(ISNUMBER(OFFSET('Sanitation Data'!$I$12,0,10*ROW('Sanitation Data'!I183))),'Data Summary'!DN189="Yes"),OFFSET('Sanitation Data'!$I$12,0,10*ROW('Sanitation Data'!I183)),NA())</f>
        <v>#N/A</v>
      </c>
      <c r="AZ189" s="97" t="e">
        <f ca="true">+IF(AND(ISNUMBER(OFFSET('Hygiene Data'!$D$5,0,10*ROW('Hygiene Data'!D183))),'Data Summary'!DO189="Yes"),OFFSET('Hygiene Data'!$D$5,0,10*ROW('Hygiene Data'!D183)),NA())</f>
        <v>#N/A</v>
      </c>
      <c r="BA189" s="97" t="e">
        <f ca="true">+IF(AND(ISNUMBER(OFFSET('Hygiene Data'!$D$7,0,10*ROW('Hygiene Data'!D183))),'Data Summary'!DP189="Yes"),OFFSET('Hygiene Data'!$D$7,0,10*ROW('Hygiene Data'!D183)),NA())</f>
        <v>#N/A</v>
      </c>
      <c r="BB189" s="97" t="e">
        <f ca="true">+IF(AND(ISNUMBER(OFFSET('Hygiene Data'!$D$9,0,10*ROW('Hygiene Data'!D183))),'Data Summary'!DQ189="Yes"),OFFSET('Hygiene Data'!$D$9,0,10*ROW('Hygiene Data'!D183)),NA())</f>
        <v>#N/A</v>
      </c>
      <c r="BC189" s="97" t="e">
        <f ca="true">+IF(AND(ISNUMBER(OFFSET('Hygiene Data'!$E$5,0,10*ROW('Hygiene Data'!E183))),'Data Summary'!DR189="Yes"),OFFSET('Hygiene Data'!$E$5,0,10*ROW('Hygiene Data'!E183)),NA())</f>
        <v>#N/A</v>
      </c>
      <c r="BD189" s="97" t="e">
        <f ca="true">+IF(AND(ISNUMBER(OFFSET('Hygiene Data'!$E$7,0,10*ROW('Hygiene Data'!E183))),'Data Summary'!DS189="Yes"),OFFSET('Hygiene Data'!$E$7,0,10*ROW('Hygiene Data'!E183)),NA())</f>
        <v>#N/A</v>
      </c>
      <c r="BE189" s="97" t="e">
        <f ca="true">+IF(AND(ISNUMBER(OFFSET('Hygiene Data'!$E$9,0,10*ROW('Hygiene Data'!E183))),'Data Summary'!DT189="Yes"),OFFSET('Hygiene Data'!$E$9,0,10*ROW('Hygiene Data'!E183)),NA())</f>
        <v>#N/A</v>
      </c>
      <c r="BF189" s="97" t="e">
        <f ca="true">+IF(AND(ISNUMBER(OFFSET('Hygiene Data'!$F$5,0,10*ROW('Hygiene Data'!F183))),'Data Summary'!DU189="Yes"),OFFSET('Hygiene Data'!$F$5,0,10*ROW('Hygiene Data'!F183)),NA())</f>
        <v>#N/A</v>
      </c>
      <c r="BG189" s="97" t="e">
        <f ca="true">+IF(AND(ISNUMBER(OFFSET('Hygiene Data'!$F$7,0,10*ROW('Hygiene Data'!F183))),'Data Summary'!DV189="Yes"),OFFSET('Hygiene Data'!$F$7,0,10*ROW('Hygiene Data'!F183)),NA())</f>
        <v>#N/A</v>
      </c>
      <c r="BH189" s="97" t="e">
        <f ca="true">+IF(AND(ISNUMBER(OFFSET('Hygiene Data'!$F$9,0,10*ROW('Hygiene Data'!F183))),'Data Summary'!DW189="Yes"),OFFSET('Hygiene Data'!$F$9,0,10*ROW('Hygiene Data'!F183)),NA())</f>
        <v>#N/A</v>
      </c>
      <c r="BI189" s="97" t="e">
        <f ca="true">+IF(AND(ISNUMBER(OFFSET('Hygiene Data'!$G$5,0,10*ROW('Hygiene Data'!G183))),'Data Summary'!DX189="Yes"),OFFSET('Hygiene Data'!$G$5,0,10*ROW('Hygiene Data'!G183)),NA())</f>
        <v>#N/A</v>
      </c>
      <c r="BJ189" s="97" t="e">
        <f ca="true">+IF(AND(ISNUMBER(OFFSET('Hygiene Data'!$G$7,0,10*ROW('Hygiene Data'!G183))),'Data Summary'!DY189="Yes"),OFFSET('Hygiene Data'!$G$7,0,10*ROW('Hygiene Data'!G183)),NA())</f>
        <v>#N/A</v>
      </c>
      <c r="BK189" s="97" t="e">
        <f ca="true">+IF(AND(ISNUMBER(OFFSET('Hygiene Data'!$G$9,0,10*ROW('Hygiene Data'!G183))),'Data Summary'!DZ189="Yes"),OFFSET('Hygiene Data'!$G$9,0,10*ROW('Hygiene Data'!G183)),NA())</f>
        <v>#N/A</v>
      </c>
      <c r="BL189" s="97" t="e">
        <f ca="true">+IF(AND(ISNUMBER(OFFSET('Hygiene Data'!$H$5,0,10*ROW('Hygiene Data'!H183))),'Data Summary'!EA189="Yes"),OFFSET('Hygiene Data'!$H$5,0,10*ROW('Hygiene Data'!H183)),NA())</f>
        <v>#N/A</v>
      </c>
      <c r="BM189" s="97" t="e">
        <f ca="true">+IF(AND(ISNUMBER(OFFSET('Hygiene Data'!$H$7,0,10*ROW('Hygiene Data'!H183))),'Data Summary'!EB189="Yes"),OFFSET('Hygiene Data'!$H$7,0,10*ROW('Hygiene Data'!H183)),NA())</f>
        <v>#N/A</v>
      </c>
      <c r="BN189" s="97" t="e">
        <f ca="true">+IF(AND(ISNUMBER(OFFSET('Hygiene Data'!$H$9,0,10*ROW('Hygiene Data'!H183))),'Data Summary'!EC189="Yes"),OFFSET('Hygiene Data'!$H$9,0,10*ROW('Hygiene Data'!H183)),NA())</f>
        <v>#N/A</v>
      </c>
      <c r="BO189" s="97" t="e">
        <f ca="true">+IF(AND(ISNUMBER(OFFSET('Hygiene Data'!$I$5,0,10*ROW('Hygiene Data'!I183))),'Data Summary'!ED189="Yes"),OFFSET('Hygiene Data'!$I$5,0,10*ROW('Hygiene Data'!I183)),NA())</f>
        <v>#N/A</v>
      </c>
      <c r="BP189" s="97" t="e">
        <f ca="true">+IF(AND(ISNUMBER(OFFSET('Hygiene Data'!$I$7,0,10*ROW('Hygiene Data'!I183))),'Data Summary'!EE189="Yes"),OFFSET('Hygiene Data'!$I$7,0,10*ROW('Hygiene Data'!I183)),NA())</f>
        <v>#N/A</v>
      </c>
      <c r="BQ189" s="97"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6" t="str">
        <f ca="true">+IF(ISTEXT('Data Summary'!B190),'Data Summary'!B190,"")</f>
        <v/>
      </c>
      <c r="C190" s="330" t="e">
        <f ca="true">+VALUE('Data Summary'!C190)</f>
        <v>#VALUE!</v>
      </c>
      <c r="D190" s="95" t="e">
        <f ca="true">+IF(AND(ISNUMBER(OFFSET('Water Data'!$D$4,0,10*ROW('Water Data'!D184))),'Data Summary'!BS190="Yes"),100-OFFSET('Water Data'!$D$4,0,10*ROW('Water Data'!D184)),NA())</f>
        <v>#N/A</v>
      </c>
      <c r="E190" s="95" t="e">
        <f ca="true">+IF(AND(ISNUMBER(OFFSET('Water Data'!$D$6,0,10*ROW('Water Data'!D184))),'Data Summary'!BT190="Yes"),OFFSET('Water Data'!$D$6,0,10*ROW('Water Data'!D184)),NA())</f>
        <v>#N/A</v>
      </c>
      <c r="F190" s="95" t="e">
        <f ca="true">+IF(AND(ISNUMBER(OFFSET('Water Data'!$D$9,0,10*ROW('Water Data'!D184))),'Data Summary'!BU190="Yes"),OFFSET('Water Data'!$D$9,0,10*ROW('Water Data'!D184)),NA())</f>
        <v>#N/A</v>
      </c>
      <c r="G190" s="95" t="e">
        <f ca="true">+IF(AND(ISNUMBER(OFFSET('Water Data'!$E$4,0,10*ROW('Water Data'!E184))),'Data Summary'!BV190="Yes"),100-OFFSET('Water Data'!$E$4,0,10*ROW('Water Data'!E184)),NA())</f>
        <v>#N/A</v>
      </c>
      <c r="H190" s="95" t="e">
        <f ca="true">+IF(AND(ISNUMBER(OFFSET('Water Data'!$E$6,0,10*ROW('Water Data'!E184))),'Data Summary'!BW190="Yes"),OFFSET('Water Data'!$E$6,0,10*ROW('Water Data'!E184)),NA())</f>
        <v>#N/A</v>
      </c>
      <c r="I190" s="95" t="e">
        <f ca="true">+IF(AND(ISNUMBER(OFFSET('Water Data'!$E$9,0,10*ROW('Water Data'!E184))),'Data Summary'!BX190="Yes"),OFFSET('Water Data'!$E$9,0,10*ROW('Water Data'!E184)),NA())</f>
        <v>#N/A</v>
      </c>
      <c r="J190" s="95" t="e">
        <f ca="true">+IF(AND(ISNUMBER(OFFSET('Water Data'!$F$4,0,10*ROW('Water Data'!F184))),'Data Summary'!BY190="Yes"),100-OFFSET('Water Data'!$F$4,0,10*ROW('Water Data'!F184)),NA())</f>
        <v>#N/A</v>
      </c>
      <c r="K190" s="95" t="e">
        <f ca="true">+IF(AND(ISNUMBER(OFFSET('Water Data'!$F$6,0,10*ROW('Water Data'!F184))),'Data Summary'!BZ190="Yes"),OFFSET('Water Data'!$F$6,0,10*ROW('Water Data'!F184)),NA())</f>
        <v>#N/A</v>
      </c>
      <c r="L190" s="95" t="e">
        <f ca="true">+IF(AND(ISNUMBER(OFFSET('Water Data'!$F$9,0,10*ROW('Water Data'!F184))),'Data Summary'!CA190="Yes"),OFFSET('Water Data'!$F$9,0,10*ROW('Water Data'!F184)),NA())</f>
        <v>#N/A</v>
      </c>
      <c r="M190" s="95" t="e">
        <f ca="true">+IF(AND(ISNUMBER(OFFSET('Water Data'!$G$4,0,10*ROW('Water Data'!G184))),'Data Summary'!CB190="Yes"),100-OFFSET('Water Data'!$G$4,0,10*ROW('Water Data'!G184)),NA())</f>
        <v>#N/A</v>
      </c>
      <c r="N190" s="95" t="e">
        <f ca="true">+IF(AND(ISNUMBER(OFFSET('Water Data'!$G$6,0,10*ROW('Water Data'!G184))),'Data Summary'!CC190="Yes"),OFFSET('Water Data'!$G$6,0,10*ROW('Water Data'!G184)),NA())</f>
        <v>#N/A</v>
      </c>
      <c r="O190" s="95" t="e">
        <f ca="true">+IF(AND(ISNUMBER(OFFSET('Water Data'!$G$9,0,10*ROW('Water Data'!G184))),'Data Summary'!CD190="Yes"),OFFSET('Water Data'!$G$9,0,10*ROW('Water Data'!G184)),NA())</f>
        <v>#N/A</v>
      </c>
      <c r="P190" s="95" t="e">
        <f ca="true">+IF(AND(ISNUMBER(OFFSET('Water Data'!$H$4,0,10*ROW('Water Data'!H184))),'Data Summary'!CE190="Yes"),100-OFFSET('Water Data'!$H$4,0,10*ROW('Water Data'!H184)),NA())</f>
        <v>#N/A</v>
      </c>
      <c r="Q190" s="95" t="e">
        <f ca="true">+IF(AND(ISNUMBER(OFFSET('Water Data'!$H$6,0,10*ROW('Water Data'!H184))),'Data Summary'!CF190="Yes"),OFFSET('Water Data'!$H$6,0,10*ROW('Water Data'!H184)),NA())</f>
        <v>#N/A</v>
      </c>
      <c r="R190" s="95" t="e">
        <f ca="true">+IF(AND(ISNUMBER(OFFSET('Water Data'!$H$9,0,10*ROW('Water Data'!H184))),'Data Summary'!CG190="Yes"),OFFSET('Water Data'!$H$9,0,10*ROW('Water Data'!H184)),NA())</f>
        <v>#N/A</v>
      </c>
      <c r="S190" s="95" t="e">
        <f ca="true">+IF(AND(ISNUMBER(OFFSET('Water Data'!$I$4,0,10*ROW('Water Data'!I184))),'Data Summary'!CH190="Yes"),100-OFFSET('Water Data'!$I$4,0,10*ROW('Water Data'!I184)),NA())</f>
        <v>#N/A</v>
      </c>
      <c r="T190" s="95" t="e">
        <f ca="true">+IF(AND(ISNUMBER(OFFSET('Water Data'!$I$6,0,10*ROW('Water Data'!I184))),'Data Summary'!CI190="Yes"),OFFSET('Water Data'!$I$6,0,10*ROW('Water Data'!I184)),NA())</f>
        <v>#N/A</v>
      </c>
      <c r="U190" s="95" t="e">
        <f ca="true">+IF(AND(ISNUMBER(OFFSET('Water Data'!$I$9,0,10*ROW('Water Data'!I184))),'Data Summary'!CJ190="Yes"),OFFSET('Water Data'!$I$9,0,10*ROW('Water Data'!I184)),NA())</f>
        <v>#N/A</v>
      </c>
      <c r="V190" s="96" t="e">
        <f ca="true">+IF(AND(ISNUMBER(OFFSET('Sanitation Data'!$D$4,0,10*ROW('Sanitation Data'!D184))),'Data Summary'!CK190="Yes"),100-OFFSET('Sanitation Data'!$D$4,0,10*ROW('Sanitation Data'!D184)),NA())</f>
        <v>#N/A</v>
      </c>
      <c r="W190" s="96" t="e">
        <f ca="true">+IF(AND(ISNUMBER(OFFSET('Sanitation Data'!$D$6,0,10*ROW('Sanitation Data'!D184))),'Data Summary'!CL190="Yes"),OFFSET('Sanitation Data'!$D$6,0,10*ROW('Sanitation Data'!D184)),NA())</f>
        <v>#N/A</v>
      </c>
      <c r="X190" s="96" t="e">
        <f ca="true">+IF(AND(ISNUMBER(OFFSET('Sanitation Data'!$D$10,0,10*ROW('Sanitation Data'!D184))),'Data Summary'!CM190="Yes"),OFFSET('Sanitation Data'!$D$10,0,10*ROW('Sanitation Data'!D184)),NA())</f>
        <v>#N/A</v>
      </c>
      <c r="Y190" s="96" t="e">
        <f ca="true">+IF(AND(ISNUMBER(OFFSET('Sanitation Data'!$D$11,0,10*ROW('Sanitation Data'!D184))),'Data Summary'!CN190="Yes"),OFFSET('Sanitation Data'!$D$11,0,10*ROW('Sanitation Data'!D184)),NA())</f>
        <v>#N/A</v>
      </c>
      <c r="Z190" s="96" t="e">
        <f ca="true">+IF(AND(ISNUMBER(OFFSET('Sanitation Data'!$D$12,0,10*ROW('Sanitation Data'!D184))),'Data Summary'!CO190="Yes"),OFFSET('Sanitation Data'!$D$12,0,10*ROW('Sanitation Data'!D184)),NA())</f>
        <v>#N/A</v>
      </c>
      <c r="AA190" s="96" t="e">
        <f ca="true">+IF(AND(ISNUMBER(OFFSET('Sanitation Data'!$E$4,0,10*ROW('Sanitation Data'!E184))),'Data Summary'!CP190="Yes"),100-OFFSET('Sanitation Data'!$E$4,0,10*ROW('Sanitation Data'!E184)),NA())</f>
        <v>#N/A</v>
      </c>
      <c r="AB190" s="96" t="e">
        <f ca="true">+IF(AND(ISNUMBER(OFFSET('Sanitation Data'!$E$6,0,10*ROW('Sanitation Data'!E184))),'Data Summary'!CQ190="Yes"),OFFSET('Sanitation Data'!$E$6,0,10*ROW('Sanitation Data'!E184)),NA())</f>
        <v>#N/A</v>
      </c>
      <c r="AC190" s="96" t="e">
        <f ca="true">+IF(AND(ISNUMBER(OFFSET('Sanitation Data'!$E$10,0,10*ROW('Sanitation Data'!E184))),'Data Summary'!CR190="Yes"),OFFSET('Sanitation Data'!$E$10,0,10*ROW('Sanitation Data'!E184)),NA())</f>
        <v>#N/A</v>
      </c>
      <c r="AD190" s="96" t="e">
        <f ca="true">+IF(AND(ISNUMBER(OFFSET('Sanitation Data'!$E$11,0,10*ROW('Sanitation Data'!E184))),'Data Summary'!CS190="Yes"),OFFSET('Sanitation Data'!$E$11,0,10*ROW('Sanitation Data'!E184)),NA())</f>
        <v>#N/A</v>
      </c>
      <c r="AE190" s="96" t="e">
        <f ca="true">+IF(AND(ISNUMBER(OFFSET('Sanitation Data'!$E$12,0,10*ROW('Sanitation Data'!E184))),'Data Summary'!CT190="Yes"),OFFSET('Sanitation Data'!$E$12,0,10*ROW('Sanitation Data'!E184)),NA())</f>
        <v>#N/A</v>
      </c>
      <c r="AF190" s="96" t="e">
        <f ca="true">+IF(AND(ISNUMBER(OFFSET('Sanitation Data'!$F$4,0,10*ROW('Sanitation Data'!F184))),'Data Summary'!CU190="Yes"),100-OFFSET('Sanitation Data'!$F$4,0,10*ROW('Sanitation Data'!F184)),NA())</f>
        <v>#N/A</v>
      </c>
      <c r="AG190" s="96" t="e">
        <f ca="true">+IF(AND(ISNUMBER(OFFSET('Sanitation Data'!$F$6,0,10*ROW('Sanitation Data'!F184))),'Data Summary'!CV190="Yes"),OFFSET('Sanitation Data'!$F$6,0,10*ROW('Sanitation Data'!F184)),NA())</f>
        <v>#N/A</v>
      </c>
      <c r="AH190" s="96" t="e">
        <f ca="true">+IF(AND(ISNUMBER(OFFSET('Sanitation Data'!$F$10,0,10*ROW('Sanitation Data'!F184))),'Data Summary'!CW190="Yes"),OFFSET('Sanitation Data'!$F$10,0,10*ROW('Sanitation Data'!F184)),NA())</f>
        <v>#N/A</v>
      </c>
      <c r="AI190" s="96" t="e">
        <f ca="true">+IF(AND(ISNUMBER(OFFSET('Sanitation Data'!$F$11,0,10*ROW('Sanitation Data'!F184))),'Data Summary'!CX190="Yes"),OFFSET('Sanitation Data'!$F$11,0,10*ROW('Sanitation Data'!F184)),NA())</f>
        <v>#N/A</v>
      </c>
      <c r="AJ190" s="96" t="e">
        <f ca="true">+IF(AND(ISNUMBER(OFFSET('Sanitation Data'!$F$12,0,10*ROW('Sanitation Data'!F184))),'Data Summary'!CY190="Yes"),OFFSET('Sanitation Data'!$F$12,0,10*ROW('Sanitation Data'!F184)),NA())</f>
        <v>#N/A</v>
      </c>
      <c r="AK190" s="96" t="e">
        <f ca="true">+IF(AND(ISNUMBER(OFFSET('Sanitation Data'!$G$4,0,10*ROW('Sanitation Data'!G184))),'Data Summary'!CZ190="Yes"),100-OFFSET('Sanitation Data'!$G$4,0,10*ROW('Sanitation Data'!G184)),NA())</f>
        <v>#N/A</v>
      </c>
      <c r="AL190" s="96" t="e">
        <f ca="true">+IF(AND(ISNUMBER(OFFSET('Sanitation Data'!$G$6,0,10*ROW('Sanitation Data'!G184))),'Data Summary'!DA190="Yes"),OFFSET('Sanitation Data'!$G$6,0,10*ROW('Sanitation Data'!G184)),NA())</f>
        <v>#N/A</v>
      </c>
      <c r="AM190" s="96" t="e">
        <f ca="true">+IF(AND(ISNUMBER(OFFSET('Sanitation Data'!$G$10,0,10*ROW('Sanitation Data'!G184))),'Data Summary'!DB190="Yes"),OFFSET('Sanitation Data'!$G$10,0,10*ROW('Sanitation Data'!G184)),NA())</f>
        <v>#N/A</v>
      </c>
      <c r="AN190" s="96" t="e">
        <f ca="true">+IF(AND(ISNUMBER(OFFSET('Sanitation Data'!$G$11,0,10*ROW('Sanitation Data'!G184))),'Data Summary'!DC190="Yes"),OFFSET('Sanitation Data'!$G$11,0,10*ROW('Sanitation Data'!G184)),NA())</f>
        <v>#N/A</v>
      </c>
      <c r="AO190" s="96" t="e">
        <f ca="true">+IF(AND(ISNUMBER(OFFSET('Sanitation Data'!$G$12,0,10*ROW('Sanitation Data'!G184))),'Data Summary'!DD190="Yes"),OFFSET('Sanitation Data'!$G$12,0,10*ROW('Sanitation Data'!G184)),NA())</f>
        <v>#N/A</v>
      </c>
      <c r="AP190" s="96" t="e">
        <f ca="true">+IF(AND(ISNUMBER(OFFSET('Sanitation Data'!$H$4,0,10*ROW('Sanitation Data'!H184))),'Data Summary'!DE190="Yes"),100-OFFSET('Sanitation Data'!$H$4,0,10*ROW('Sanitation Data'!H184)),NA())</f>
        <v>#N/A</v>
      </c>
      <c r="AQ190" s="96" t="e">
        <f ca="true">+IF(AND(ISNUMBER(OFFSET('Sanitation Data'!$H$6,0,10*ROW('Sanitation Data'!H184))),'Data Summary'!DF190="Yes"),OFFSET('Sanitation Data'!$H$6,0,10*ROW('Sanitation Data'!H184)),NA())</f>
        <v>#N/A</v>
      </c>
      <c r="AR190" s="96" t="e">
        <f ca="true">+IF(AND(ISNUMBER(OFFSET('Sanitation Data'!$H$10,0,10*ROW('Sanitation Data'!H184))),'Data Summary'!DG190="Yes"),OFFSET('Sanitation Data'!$H$10,0,10*ROW('Sanitation Data'!H184)),NA())</f>
        <v>#N/A</v>
      </c>
      <c r="AS190" s="96" t="e">
        <f ca="true">+IF(AND(ISNUMBER(OFFSET('Sanitation Data'!$H$11,0,10*ROW('Sanitation Data'!H184))),'Data Summary'!DH190="Yes"),OFFSET('Sanitation Data'!$H$11,0,10*ROW('Sanitation Data'!H184)),NA())</f>
        <v>#N/A</v>
      </c>
      <c r="AT190" s="96" t="e">
        <f ca="true">+IF(AND(ISNUMBER(OFFSET('Sanitation Data'!$H$12,0,10*ROW('Sanitation Data'!H184))),'Data Summary'!DI190="Yes"),OFFSET('Sanitation Data'!$H$12,0,10*ROW('Sanitation Data'!H184)),NA())</f>
        <v>#N/A</v>
      </c>
      <c r="AU190" s="96" t="e">
        <f ca="true">+IF(AND(ISNUMBER(OFFSET('Sanitation Data'!$I$4,0,10*ROW('Sanitation Data'!I184))),'Data Summary'!DJ190="Yes"),100-OFFSET('Sanitation Data'!$I$4,0,10*ROW('Sanitation Data'!I184)),NA())</f>
        <v>#N/A</v>
      </c>
      <c r="AV190" s="96" t="e">
        <f ca="true">+IF(AND(ISNUMBER(OFFSET('Sanitation Data'!$I$6,0,10*ROW('Sanitation Data'!I184))),'Data Summary'!DK190="Yes"),OFFSET('Sanitation Data'!$I$6,0,10*ROW('Sanitation Data'!I184)),NA())</f>
        <v>#N/A</v>
      </c>
      <c r="AW190" s="96" t="e">
        <f ca="true">+IF(AND(ISNUMBER(OFFSET('Sanitation Data'!$I$10,0,10*ROW('Sanitation Data'!I184))),'Data Summary'!DL190="Yes"),OFFSET('Sanitation Data'!$I$10,0,10*ROW('Sanitation Data'!I184)),NA())</f>
        <v>#N/A</v>
      </c>
      <c r="AX190" s="96" t="e">
        <f ca="true">+IF(AND(ISNUMBER(OFFSET('Sanitation Data'!$I$11,0,10*ROW('Sanitation Data'!I184))),'Data Summary'!DM190="Yes"),OFFSET('Sanitation Data'!$I$11,0,10*ROW('Sanitation Data'!I184)),NA())</f>
        <v>#N/A</v>
      </c>
      <c r="AY190" s="96" t="e">
        <f ca="true">+IF(AND(ISNUMBER(OFFSET('Sanitation Data'!$I$12,0,10*ROW('Sanitation Data'!I184))),'Data Summary'!DN190="Yes"),OFFSET('Sanitation Data'!$I$12,0,10*ROW('Sanitation Data'!I184)),NA())</f>
        <v>#N/A</v>
      </c>
      <c r="AZ190" s="97" t="e">
        <f ca="true">+IF(AND(ISNUMBER(OFFSET('Hygiene Data'!$D$5,0,10*ROW('Hygiene Data'!D184))),'Data Summary'!DO190="Yes"),OFFSET('Hygiene Data'!$D$5,0,10*ROW('Hygiene Data'!D184)),NA())</f>
        <v>#N/A</v>
      </c>
      <c r="BA190" s="97" t="e">
        <f ca="true">+IF(AND(ISNUMBER(OFFSET('Hygiene Data'!$D$7,0,10*ROW('Hygiene Data'!D184))),'Data Summary'!DP190="Yes"),OFFSET('Hygiene Data'!$D$7,0,10*ROW('Hygiene Data'!D184)),NA())</f>
        <v>#N/A</v>
      </c>
      <c r="BB190" s="97" t="e">
        <f ca="true">+IF(AND(ISNUMBER(OFFSET('Hygiene Data'!$D$9,0,10*ROW('Hygiene Data'!D184))),'Data Summary'!DQ190="Yes"),OFFSET('Hygiene Data'!$D$9,0,10*ROW('Hygiene Data'!D184)),NA())</f>
        <v>#N/A</v>
      </c>
      <c r="BC190" s="97" t="e">
        <f ca="true">+IF(AND(ISNUMBER(OFFSET('Hygiene Data'!$E$5,0,10*ROW('Hygiene Data'!E184))),'Data Summary'!DR190="Yes"),OFFSET('Hygiene Data'!$E$5,0,10*ROW('Hygiene Data'!E184)),NA())</f>
        <v>#N/A</v>
      </c>
      <c r="BD190" s="97" t="e">
        <f ca="true">+IF(AND(ISNUMBER(OFFSET('Hygiene Data'!$E$7,0,10*ROW('Hygiene Data'!E184))),'Data Summary'!DS190="Yes"),OFFSET('Hygiene Data'!$E$7,0,10*ROW('Hygiene Data'!E184)),NA())</f>
        <v>#N/A</v>
      </c>
      <c r="BE190" s="97" t="e">
        <f ca="true">+IF(AND(ISNUMBER(OFFSET('Hygiene Data'!$E$9,0,10*ROW('Hygiene Data'!E184))),'Data Summary'!DT190="Yes"),OFFSET('Hygiene Data'!$E$9,0,10*ROW('Hygiene Data'!E184)),NA())</f>
        <v>#N/A</v>
      </c>
      <c r="BF190" s="97" t="e">
        <f ca="true">+IF(AND(ISNUMBER(OFFSET('Hygiene Data'!$F$5,0,10*ROW('Hygiene Data'!F184))),'Data Summary'!DU190="Yes"),OFFSET('Hygiene Data'!$F$5,0,10*ROW('Hygiene Data'!F184)),NA())</f>
        <v>#N/A</v>
      </c>
      <c r="BG190" s="97" t="e">
        <f ca="true">+IF(AND(ISNUMBER(OFFSET('Hygiene Data'!$F$7,0,10*ROW('Hygiene Data'!F184))),'Data Summary'!DV190="Yes"),OFFSET('Hygiene Data'!$F$7,0,10*ROW('Hygiene Data'!F184)),NA())</f>
        <v>#N/A</v>
      </c>
      <c r="BH190" s="97" t="e">
        <f ca="true">+IF(AND(ISNUMBER(OFFSET('Hygiene Data'!$F$9,0,10*ROW('Hygiene Data'!F184))),'Data Summary'!DW190="Yes"),OFFSET('Hygiene Data'!$F$9,0,10*ROW('Hygiene Data'!F184)),NA())</f>
        <v>#N/A</v>
      </c>
      <c r="BI190" s="97" t="e">
        <f ca="true">+IF(AND(ISNUMBER(OFFSET('Hygiene Data'!$G$5,0,10*ROW('Hygiene Data'!G184))),'Data Summary'!DX190="Yes"),OFFSET('Hygiene Data'!$G$5,0,10*ROW('Hygiene Data'!G184)),NA())</f>
        <v>#N/A</v>
      </c>
      <c r="BJ190" s="97" t="e">
        <f ca="true">+IF(AND(ISNUMBER(OFFSET('Hygiene Data'!$G$7,0,10*ROW('Hygiene Data'!G184))),'Data Summary'!DY190="Yes"),OFFSET('Hygiene Data'!$G$7,0,10*ROW('Hygiene Data'!G184)),NA())</f>
        <v>#N/A</v>
      </c>
      <c r="BK190" s="97" t="e">
        <f ca="true">+IF(AND(ISNUMBER(OFFSET('Hygiene Data'!$G$9,0,10*ROW('Hygiene Data'!G184))),'Data Summary'!DZ190="Yes"),OFFSET('Hygiene Data'!$G$9,0,10*ROW('Hygiene Data'!G184)),NA())</f>
        <v>#N/A</v>
      </c>
      <c r="BL190" s="97" t="e">
        <f ca="true">+IF(AND(ISNUMBER(OFFSET('Hygiene Data'!$H$5,0,10*ROW('Hygiene Data'!H184))),'Data Summary'!EA190="Yes"),OFFSET('Hygiene Data'!$H$5,0,10*ROW('Hygiene Data'!H184)),NA())</f>
        <v>#N/A</v>
      </c>
      <c r="BM190" s="97" t="e">
        <f ca="true">+IF(AND(ISNUMBER(OFFSET('Hygiene Data'!$H$7,0,10*ROW('Hygiene Data'!H184))),'Data Summary'!EB190="Yes"),OFFSET('Hygiene Data'!$H$7,0,10*ROW('Hygiene Data'!H184)),NA())</f>
        <v>#N/A</v>
      </c>
      <c r="BN190" s="97" t="e">
        <f ca="true">+IF(AND(ISNUMBER(OFFSET('Hygiene Data'!$H$9,0,10*ROW('Hygiene Data'!H184))),'Data Summary'!EC190="Yes"),OFFSET('Hygiene Data'!$H$9,0,10*ROW('Hygiene Data'!H184)),NA())</f>
        <v>#N/A</v>
      </c>
      <c r="BO190" s="97" t="e">
        <f ca="true">+IF(AND(ISNUMBER(OFFSET('Hygiene Data'!$I$5,0,10*ROW('Hygiene Data'!I184))),'Data Summary'!ED190="Yes"),OFFSET('Hygiene Data'!$I$5,0,10*ROW('Hygiene Data'!I184)),NA())</f>
        <v>#N/A</v>
      </c>
      <c r="BP190" s="97" t="e">
        <f ca="true">+IF(AND(ISNUMBER(OFFSET('Hygiene Data'!$I$7,0,10*ROW('Hygiene Data'!I184))),'Data Summary'!EE190="Yes"),OFFSET('Hygiene Data'!$I$7,0,10*ROW('Hygiene Data'!I184)),NA())</f>
        <v>#N/A</v>
      </c>
      <c r="BQ190" s="97"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6" t="str">
        <f ca="true">+IF(ISTEXT('Data Summary'!B191),'Data Summary'!B191,"")</f>
        <v/>
      </c>
      <c r="C191" s="330" t="e">
        <f ca="true">+VALUE('Data Summary'!C191)</f>
        <v>#VALUE!</v>
      </c>
      <c r="D191" s="95" t="e">
        <f ca="true">+IF(AND(ISNUMBER(OFFSET('Water Data'!$D$4,0,10*ROW('Water Data'!D185))),'Data Summary'!BS191="Yes"),100-OFFSET('Water Data'!$D$4,0,10*ROW('Water Data'!D185)),NA())</f>
        <v>#N/A</v>
      </c>
      <c r="E191" s="95" t="e">
        <f ca="true">+IF(AND(ISNUMBER(OFFSET('Water Data'!$D$6,0,10*ROW('Water Data'!D185))),'Data Summary'!BT191="Yes"),OFFSET('Water Data'!$D$6,0,10*ROW('Water Data'!D185)),NA())</f>
        <v>#N/A</v>
      </c>
      <c r="F191" s="95" t="e">
        <f ca="true">+IF(AND(ISNUMBER(OFFSET('Water Data'!$D$9,0,10*ROW('Water Data'!D185))),'Data Summary'!BU191="Yes"),OFFSET('Water Data'!$D$9,0,10*ROW('Water Data'!D185)),NA())</f>
        <v>#N/A</v>
      </c>
      <c r="G191" s="95" t="e">
        <f ca="true">+IF(AND(ISNUMBER(OFFSET('Water Data'!$E$4,0,10*ROW('Water Data'!E185))),'Data Summary'!BV191="Yes"),100-OFFSET('Water Data'!$E$4,0,10*ROW('Water Data'!E185)),NA())</f>
        <v>#N/A</v>
      </c>
      <c r="H191" s="95" t="e">
        <f ca="true">+IF(AND(ISNUMBER(OFFSET('Water Data'!$E$6,0,10*ROW('Water Data'!E185))),'Data Summary'!BW191="Yes"),OFFSET('Water Data'!$E$6,0,10*ROW('Water Data'!E185)),NA())</f>
        <v>#N/A</v>
      </c>
      <c r="I191" s="95" t="e">
        <f ca="true">+IF(AND(ISNUMBER(OFFSET('Water Data'!$E$9,0,10*ROW('Water Data'!E185))),'Data Summary'!BX191="Yes"),OFFSET('Water Data'!$E$9,0,10*ROW('Water Data'!E185)),NA())</f>
        <v>#N/A</v>
      </c>
      <c r="J191" s="95" t="e">
        <f ca="true">+IF(AND(ISNUMBER(OFFSET('Water Data'!$F$4,0,10*ROW('Water Data'!F185))),'Data Summary'!BY191="Yes"),100-OFFSET('Water Data'!$F$4,0,10*ROW('Water Data'!F185)),NA())</f>
        <v>#N/A</v>
      </c>
      <c r="K191" s="95" t="e">
        <f ca="true">+IF(AND(ISNUMBER(OFFSET('Water Data'!$F$6,0,10*ROW('Water Data'!F185))),'Data Summary'!BZ191="Yes"),OFFSET('Water Data'!$F$6,0,10*ROW('Water Data'!F185)),NA())</f>
        <v>#N/A</v>
      </c>
      <c r="L191" s="95" t="e">
        <f ca="true">+IF(AND(ISNUMBER(OFFSET('Water Data'!$F$9,0,10*ROW('Water Data'!F185))),'Data Summary'!CA191="Yes"),OFFSET('Water Data'!$F$9,0,10*ROW('Water Data'!F185)),NA())</f>
        <v>#N/A</v>
      </c>
      <c r="M191" s="95" t="e">
        <f ca="true">+IF(AND(ISNUMBER(OFFSET('Water Data'!$G$4,0,10*ROW('Water Data'!G185))),'Data Summary'!CB191="Yes"),100-OFFSET('Water Data'!$G$4,0,10*ROW('Water Data'!G185)),NA())</f>
        <v>#N/A</v>
      </c>
      <c r="N191" s="95" t="e">
        <f ca="true">+IF(AND(ISNUMBER(OFFSET('Water Data'!$G$6,0,10*ROW('Water Data'!G185))),'Data Summary'!CC191="Yes"),OFFSET('Water Data'!$G$6,0,10*ROW('Water Data'!G185)),NA())</f>
        <v>#N/A</v>
      </c>
      <c r="O191" s="95" t="e">
        <f ca="true">+IF(AND(ISNUMBER(OFFSET('Water Data'!$G$9,0,10*ROW('Water Data'!G185))),'Data Summary'!CD191="Yes"),OFFSET('Water Data'!$G$9,0,10*ROW('Water Data'!G185)),NA())</f>
        <v>#N/A</v>
      </c>
      <c r="P191" s="95" t="e">
        <f ca="true">+IF(AND(ISNUMBER(OFFSET('Water Data'!$H$4,0,10*ROW('Water Data'!H185))),'Data Summary'!CE191="Yes"),100-OFFSET('Water Data'!$H$4,0,10*ROW('Water Data'!H185)),NA())</f>
        <v>#N/A</v>
      </c>
      <c r="Q191" s="95" t="e">
        <f ca="true">+IF(AND(ISNUMBER(OFFSET('Water Data'!$H$6,0,10*ROW('Water Data'!H185))),'Data Summary'!CF191="Yes"),OFFSET('Water Data'!$H$6,0,10*ROW('Water Data'!H185)),NA())</f>
        <v>#N/A</v>
      </c>
      <c r="R191" s="95" t="e">
        <f ca="true">+IF(AND(ISNUMBER(OFFSET('Water Data'!$H$9,0,10*ROW('Water Data'!H185))),'Data Summary'!CG191="Yes"),OFFSET('Water Data'!$H$9,0,10*ROW('Water Data'!H185)),NA())</f>
        <v>#N/A</v>
      </c>
      <c r="S191" s="95" t="e">
        <f ca="true">+IF(AND(ISNUMBER(OFFSET('Water Data'!$I$4,0,10*ROW('Water Data'!I185))),'Data Summary'!CH191="Yes"),100-OFFSET('Water Data'!$I$4,0,10*ROW('Water Data'!I185)),NA())</f>
        <v>#N/A</v>
      </c>
      <c r="T191" s="95" t="e">
        <f ca="true">+IF(AND(ISNUMBER(OFFSET('Water Data'!$I$6,0,10*ROW('Water Data'!I185))),'Data Summary'!CI191="Yes"),OFFSET('Water Data'!$I$6,0,10*ROW('Water Data'!I185)),NA())</f>
        <v>#N/A</v>
      </c>
      <c r="U191" s="95" t="e">
        <f ca="true">+IF(AND(ISNUMBER(OFFSET('Water Data'!$I$9,0,10*ROW('Water Data'!I185))),'Data Summary'!CJ191="Yes"),OFFSET('Water Data'!$I$9,0,10*ROW('Water Data'!I185)),NA())</f>
        <v>#N/A</v>
      </c>
      <c r="V191" s="96" t="e">
        <f ca="true">+IF(AND(ISNUMBER(OFFSET('Sanitation Data'!$D$4,0,10*ROW('Sanitation Data'!D185))),'Data Summary'!CK191="Yes"),100-OFFSET('Sanitation Data'!$D$4,0,10*ROW('Sanitation Data'!D185)),NA())</f>
        <v>#N/A</v>
      </c>
      <c r="W191" s="96" t="e">
        <f ca="true">+IF(AND(ISNUMBER(OFFSET('Sanitation Data'!$D$6,0,10*ROW('Sanitation Data'!D185))),'Data Summary'!CL191="Yes"),OFFSET('Sanitation Data'!$D$6,0,10*ROW('Sanitation Data'!D185)),NA())</f>
        <v>#N/A</v>
      </c>
      <c r="X191" s="96" t="e">
        <f ca="true">+IF(AND(ISNUMBER(OFFSET('Sanitation Data'!$D$10,0,10*ROW('Sanitation Data'!D185))),'Data Summary'!CM191="Yes"),OFFSET('Sanitation Data'!$D$10,0,10*ROW('Sanitation Data'!D185)),NA())</f>
        <v>#N/A</v>
      </c>
      <c r="Y191" s="96" t="e">
        <f ca="true">+IF(AND(ISNUMBER(OFFSET('Sanitation Data'!$D$11,0,10*ROW('Sanitation Data'!D185))),'Data Summary'!CN191="Yes"),OFFSET('Sanitation Data'!$D$11,0,10*ROW('Sanitation Data'!D185)),NA())</f>
        <v>#N/A</v>
      </c>
      <c r="Z191" s="96" t="e">
        <f ca="true">+IF(AND(ISNUMBER(OFFSET('Sanitation Data'!$D$12,0,10*ROW('Sanitation Data'!D185))),'Data Summary'!CO191="Yes"),OFFSET('Sanitation Data'!$D$12,0,10*ROW('Sanitation Data'!D185)),NA())</f>
        <v>#N/A</v>
      </c>
      <c r="AA191" s="96" t="e">
        <f ca="true">+IF(AND(ISNUMBER(OFFSET('Sanitation Data'!$E$4,0,10*ROW('Sanitation Data'!E185))),'Data Summary'!CP191="Yes"),100-OFFSET('Sanitation Data'!$E$4,0,10*ROW('Sanitation Data'!E185)),NA())</f>
        <v>#N/A</v>
      </c>
      <c r="AB191" s="96" t="e">
        <f ca="true">+IF(AND(ISNUMBER(OFFSET('Sanitation Data'!$E$6,0,10*ROW('Sanitation Data'!E185))),'Data Summary'!CQ191="Yes"),OFFSET('Sanitation Data'!$E$6,0,10*ROW('Sanitation Data'!E185)),NA())</f>
        <v>#N/A</v>
      </c>
      <c r="AC191" s="96" t="e">
        <f ca="true">+IF(AND(ISNUMBER(OFFSET('Sanitation Data'!$E$10,0,10*ROW('Sanitation Data'!E185))),'Data Summary'!CR191="Yes"),OFFSET('Sanitation Data'!$E$10,0,10*ROW('Sanitation Data'!E185)),NA())</f>
        <v>#N/A</v>
      </c>
      <c r="AD191" s="96" t="e">
        <f ca="true">+IF(AND(ISNUMBER(OFFSET('Sanitation Data'!$E$11,0,10*ROW('Sanitation Data'!E185))),'Data Summary'!CS191="Yes"),OFFSET('Sanitation Data'!$E$11,0,10*ROW('Sanitation Data'!E185)),NA())</f>
        <v>#N/A</v>
      </c>
      <c r="AE191" s="96" t="e">
        <f ca="true">+IF(AND(ISNUMBER(OFFSET('Sanitation Data'!$E$12,0,10*ROW('Sanitation Data'!E185))),'Data Summary'!CT191="Yes"),OFFSET('Sanitation Data'!$E$12,0,10*ROW('Sanitation Data'!E185)),NA())</f>
        <v>#N/A</v>
      </c>
      <c r="AF191" s="96" t="e">
        <f ca="true">+IF(AND(ISNUMBER(OFFSET('Sanitation Data'!$F$4,0,10*ROW('Sanitation Data'!F185))),'Data Summary'!CU191="Yes"),100-OFFSET('Sanitation Data'!$F$4,0,10*ROW('Sanitation Data'!F185)),NA())</f>
        <v>#N/A</v>
      </c>
      <c r="AG191" s="96" t="e">
        <f ca="true">+IF(AND(ISNUMBER(OFFSET('Sanitation Data'!$F$6,0,10*ROW('Sanitation Data'!F185))),'Data Summary'!CV191="Yes"),OFFSET('Sanitation Data'!$F$6,0,10*ROW('Sanitation Data'!F185)),NA())</f>
        <v>#N/A</v>
      </c>
      <c r="AH191" s="96" t="e">
        <f ca="true">+IF(AND(ISNUMBER(OFFSET('Sanitation Data'!$F$10,0,10*ROW('Sanitation Data'!F185))),'Data Summary'!CW191="Yes"),OFFSET('Sanitation Data'!$F$10,0,10*ROW('Sanitation Data'!F185)),NA())</f>
        <v>#N/A</v>
      </c>
      <c r="AI191" s="96" t="e">
        <f ca="true">+IF(AND(ISNUMBER(OFFSET('Sanitation Data'!$F$11,0,10*ROW('Sanitation Data'!F185))),'Data Summary'!CX191="Yes"),OFFSET('Sanitation Data'!$F$11,0,10*ROW('Sanitation Data'!F185)),NA())</f>
        <v>#N/A</v>
      </c>
      <c r="AJ191" s="96" t="e">
        <f ca="true">+IF(AND(ISNUMBER(OFFSET('Sanitation Data'!$F$12,0,10*ROW('Sanitation Data'!F185))),'Data Summary'!CY191="Yes"),OFFSET('Sanitation Data'!$F$12,0,10*ROW('Sanitation Data'!F185)),NA())</f>
        <v>#N/A</v>
      </c>
      <c r="AK191" s="96" t="e">
        <f ca="true">+IF(AND(ISNUMBER(OFFSET('Sanitation Data'!$G$4,0,10*ROW('Sanitation Data'!G185))),'Data Summary'!CZ191="Yes"),100-OFFSET('Sanitation Data'!$G$4,0,10*ROW('Sanitation Data'!G185)),NA())</f>
        <v>#N/A</v>
      </c>
      <c r="AL191" s="96" t="e">
        <f ca="true">+IF(AND(ISNUMBER(OFFSET('Sanitation Data'!$G$6,0,10*ROW('Sanitation Data'!G185))),'Data Summary'!DA191="Yes"),OFFSET('Sanitation Data'!$G$6,0,10*ROW('Sanitation Data'!G185)),NA())</f>
        <v>#N/A</v>
      </c>
      <c r="AM191" s="96" t="e">
        <f ca="true">+IF(AND(ISNUMBER(OFFSET('Sanitation Data'!$G$10,0,10*ROW('Sanitation Data'!G185))),'Data Summary'!DB191="Yes"),OFFSET('Sanitation Data'!$G$10,0,10*ROW('Sanitation Data'!G185)),NA())</f>
        <v>#N/A</v>
      </c>
      <c r="AN191" s="96" t="e">
        <f ca="true">+IF(AND(ISNUMBER(OFFSET('Sanitation Data'!$G$11,0,10*ROW('Sanitation Data'!G185))),'Data Summary'!DC191="Yes"),OFFSET('Sanitation Data'!$G$11,0,10*ROW('Sanitation Data'!G185)),NA())</f>
        <v>#N/A</v>
      </c>
      <c r="AO191" s="96" t="e">
        <f ca="true">+IF(AND(ISNUMBER(OFFSET('Sanitation Data'!$G$12,0,10*ROW('Sanitation Data'!G185))),'Data Summary'!DD191="Yes"),OFFSET('Sanitation Data'!$G$12,0,10*ROW('Sanitation Data'!G185)),NA())</f>
        <v>#N/A</v>
      </c>
      <c r="AP191" s="96" t="e">
        <f ca="true">+IF(AND(ISNUMBER(OFFSET('Sanitation Data'!$H$4,0,10*ROW('Sanitation Data'!H185))),'Data Summary'!DE191="Yes"),100-OFFSET('Sanitation Data'!$H$4,0,10*ROW('Sanitation Data'!H185)),NA())</f>
        <v>#N/A</v>
      </c>
      <c r="AQ191" s="96" t="e">
        <f ca="true">+IF(AND(ISNUMBER(OFFSET('Sanitation Data'!$H$6,0,10*ROW('Sanitation Data'!H185))),'Data Summary'!DF191="Yes"),OFFSET('Sanitation Data'!$H$6,0,10*ROW('Sanitation Data'!H185)),NA())</f>
        <v>#N/A</v>
      </c>
      <c r="AR191" s="96" t="e">
        <f ca="true">+IF(AND(ISNUMBER(OFFSET('Sanitation Data'!$H$10,0,10*ROW('Sanitation Data'!H185))),'Data Summary'!DG191="Yes"),OFFSET('Sanitation Data'!$H$10,0,10*ROW('Sanitation Data'!H185)),NA())</f>
        <v>#N/A</v>
      </c>
      <c r="AS191" s="96" t="e">
        <f ca="true">+IF(AND(ISNUMBER(OFFSET('Sanitation Data'!$H$11,0,10*ROW('Sanitation Data'!H185))),'Data Summary'!DH191="Yes"),OFFSET('Sanitation Data'!$H$11,0,10*ROW('Sanitation Data'!H185)),NA())</f>
        <v>#N/A</v>
      </c>
      <c r="AT191" s="96" t="e">
        <f ca="true">+IF(AND(ISNUMBER(OFFSET('Sanitation Data'!$H$12,0,10*ROW('Sanitation Data'!H185))),'Data Summary'!DI191="Yes"),OFFSET('Sanitation Data'!$H$12,0,10*ROW('Sanitation Data'!H185)),NA())</f>
        <v>#N/A</v>
      </c>
      <c r="AU191" s="96" t="e">
        <f ca="true">+IF(AND(ISNUMBER(OFFSET('Sanitation Data'!$I$4,0,10*ROW('Sanitation Data'!I185))),'Data Summary'!DJ191="Yes"),100-OFFSET('Sanitation Data'!$I$4,0,10*ROW('Sanitation Data'!I185)),NA())</f>
        <v>#N/A</v>
      </c>
      <c r="AV191" s="96" t="e">
        <f ca="true">+IF(AND(ISNUMBER(OFFSET('Sanitation Data'!$I$6,0,10*ROW('Sanitation Data'!I185))),'Data Summary'!DK191="Yes"),OFFSET('Sanitation Data'!$I$6,0,10*ROW('Sanitation Data'!I185)),NA())</f>
        <v>#N/A</v>
      </c>
      <c r="AW191" s="96" t="e">
        <f ca="true">+IF(AND(ISNUMBER(OFFSET('Sanitation Data'!$I$10,0,10*ROW('Sanitation Data'!I185))),'Data Summary'!DL191="Yes"),OFFSET('Sanitation Data'!$I$10,0,10*ROW('Sanitation Data'!I185)),NA())</f>
        <v>#N/A</v>
      </c>
      <c r="AX191" s="96" t="e">
        <f ca="true">+IF(AND(ISNUMBER(OFFSET('Sanitation Data'!$I$11,0,10*ROW('Sanitation Data'!I185))),'Data Summary'!DM191="Yes"),OFFSET('Sanitation Data'!$I$11,0,10*ROW('Sanitation Data'!I185)),NA())</f>
        <v>#N/A</v>
      </c>
      <c r="AY191" s="96" t="e">
        <f ca="true">+IF(AND(ISNUMBER(OFFSET('Sanitation Data'!$I$12,0,10*ROW('Sanitation Data'!I185))),'Data Summary'!DN191="Yes"),OFFSET('Sanitation Data'!$I$12,0,10*ROW('Sanitation Data'!I185)),NA())</f>
        <v>#N/A</v>
      </c>
      <c r="AZ191" s="97" t="e">
        <f ca="true">+IF(AND(ISNUMBER(OFFSET('Hygiene Data'!$D$5,0,10*ROW('Hygiene Data'!D185))),'Data Summary'!DO191="Yes"),OFFSET('Hygiene Data'!$D$5,0,10*ROW('Hygiene Data'!D185)),NA())</f>
        <v>#N/A</v>
      </c>
      <c r="BA191" s="97" t="e">
        <f ca="true">+IF(AND(ISNUMBER(OFFSET('Hygiene Data'!$D$7,0,10*ROW('Hygiene Data'!D185))),'Data Summary'!DP191="Yes"),OFFSET('Hygiene Data'!$D$7,0,10*ROW('Hygiene Data'!D185)),NA())</f>
        <v>#N/A</v>
      </c>
      <c r="BB191" s="97" t="e">
        <f ca="true">+IF(AND(ISNUMBER(OFFSET('Hygiene Data'!$D$9,0,10*ROW('Hygiene Data'!D185))),'Data Summary'!DQ191="Yes"),OFFSET('Hygiene Data'!$D$9,0,10*ROW('Hygiene Data'!D185)),NA())</f>
        <v>#N/A</v>
      </c>
      <c r="BC191" s="97" t="e">
        <f ca="true">+IF(AND(ISNUMBER(OFFSET('Hygiene Data'!$E$5,0,10*ROW('Hygiene Data'!E185))),'Data Summary'!DR191="Yes"),OFFSET('Hygiene Data'!$E$5,0,10*ROW('Hygiene Data'!E185)),NA())</f>
        <v>#N/A</v>
      </c>
      <c r="BD191" s="97" t="e">
        <f ca="true">+IF(AND(ISNUMBER(OFFSET('Hygiene Data'!$E$7,0,10*ROW('Hygiene Data'!E185))),'Data Summary'!DS191="Yes"),OFFSET('Hygiene Data'!$E$7,0,10*ROW('Hygiene Data'!E185)),NA())</f>
        <v>#N/A</v>
      </c>
      <c r="BE191" s="97" t="e">
        <f ca="true">+IF(AND(ISNUMBER(OFFSET('Hygiene Data'!$E$9,0,10*ROW('Hygiene Data'!E185))),'Data Summary'!DT191="Yes"),OFFSET('Hygiene Data'!$E$9,0,10*ROW('Hygiene Data'!E185)),NA())</f>
        <v>#N/A</v>
      </c>
      <c r="BF191" s="97" t="e">
        <f ca="true">+IF(AND(ISNUMBER(OFFSET('Hygiene Data'!$F$5,0,10*ROW('Hygiene Data'!F185))),'Data Summary'!DU191="Yes"),OFFSET('Hygiene Data'!$F$5,0,10*ROW('Hygiene Data'!F185)),NA())</f>
        <v>#N/A</v>
      </c>
      <c r="BG191" s="97" t="e">
        <f ca="true">+IF(AND(ISNUMBER(OFFSET('Hygiene Data'!$F$7,0,10*ROW('Hygiene Data'!F185))),'Data Summary'!DV191="Yes"),OFFSET('Hygiene Data'!$F$7,0,10*ROW('Hygiene Data'!F185)),NA())</f>
        <v>#N/A</v>
      </c>
      <c r="BH191" s="97" t="e">
        <f ca="true">+IF(AND(ISNUMBER(OFFSET('Hygiene Data'!$F$9,0,10*ROW('Hygiene Data'!F185))),'Data Summary'!DW191="Yes"),OFFSET('Hygiene Data'!$F$9,0,10*ROW('Hygiene Data'!F185)),NA())</f>
        <v>#N/A</v>
      </c>
      <c r="BI191" s="97" t="e">
        <f ca="true">+IF(AND(ISNUMBER(OFFSET('Hygiene Data'!$G$5,0,10*ROW('Hygiene Data'!G185))),'Data Summary'!DX191="Yes"),OFFSET('Hygiene Data'!$G$5,0,10*ROW('Hygiene Data'!G185)),NA())</f>
        <v>#N/A</v>
      </c>
      <c r="BJ191" s="97" t="e">
        <f ca="true">+IF(AND(ISNUMBER(OFFSET('Hygiene Data'!$G$7,0,10*ROW('Hygiene Data'!G185))),'Data Summary'!DY191="Yes"),OFFSET('Hygiene Data'!$G$7,0,10*ROW('Hygiene Data'!G185)),NA())</f>
        <v>#N/A</v>
      </c>
      <c r="BK191" s="97" t="e">
        <f ca="true">+IF(AND(ISNUMBER(OFFSET('Hygiene Data'!$G$9,0,10*ROW('Hygiene Data'!G185))),'Data Summary'!DZ191="Yes"),OFFSET('Hygiene Data'!$G$9,0,10*ROW('Hygiene Data'!G185)),NA())</f>
        <v>#N/A</v>
      </c>
      <c r="BL191" s="97" t="e">
        <f ca="true">+IF(AND(ISNUMBER(OFFSET('Hygiene Data'!$H$5,0,10*ROW('Hygiene Data'!H185))),'Data Summary'!EA191="Yes"),OFFSET('Hygiene Data'!$H$5,0,10*ROW('Hygiene Data'!H185)),NA())</f>
        <v>#N/A</v>
      </c>
      <c r="BM191" s="97" t="e">
        <f ca="true">+IF(AND(ISNUMBER(OFFSET('Hygiene Data'!$H$7,0,10*ROW('Hygiene Data'!H185))),'Data Summary'!EB191="Yes"),OFFSET('Hygiene Data'!$H$7,0,10*ROW('Hygiene Data'!H185)),NA())</f>
        <v>#N/A</v>
      </c>
      <c r="BN191" s="97" t="e">
        <f ca="true">+IF(AND(ISNUMBER(OFFSET('Hygiene Data'!$H$9,0,10*ROW('Hygiene Data'!H185))),'Data Summary'!EC191="Yes"),OFFSET('Hygiene Data'!$H$9,0,10*ROW('Hygiene Data'!H185)),NA())</f>
        <v>#N/A</v>
      </c>
      <c r="BO191" s="97" t="e">
        <f ca="true">+IF(AND(ISNUMBER(OFFSET('Hygiene Data'!$I$5,0,10*ROW('Hygiene Data'!I185))),'Data Summary'!ED191="Yes"),OFFSET('Hygiene Data'!$I$5,0,10*ROW('Hygiene Data'!I185)),NA())</f>
        <v>#N/A</v>
      </c>
      <c r="BP191" s="97" t="e">
        <f ca="true">+IF(AND(ISNUMBER(OFFSET('Hygiene Data'!$I$7,0,10*ROW('Hygiene Data'!I185))),'Data Summary'!EE191="Yes"),OFFSET('Hygiene Data'!$I$7,0,10*ROW('Hygiene Data'!I185)),NA())</f>
        <v>#N/A</v>
      </c>
      <c r="BQ191" s="97"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6" t="str">
        <f ca="true">+IF(ISTEXT('Data Summary'!B192),'Data Summary'!B192,"")</f>
        <v/>
      </c>
      <c r="C192" s="330" t="e">
        <f ca="true">+VALUE('Data Summary'!C192)</f>
        <v>#VALUE!</v>
      </c>
      <c r="D192" s="95" t="e">
        <f ca="true">+IF(AND(ISNUMBER(OFFSET('Water Data'!$D$4,0,10*ROW('Water Data'!D186))),'Data Summary'!BS192="Yes"),100-OFFSET('Water Data'!$D$4,0,10*ROW('Water Data'!D186)),NA())</f>
        <v>#N/A</v>
      </c>
      <c r="E192" s="95" t="e">
        <f ca="true">+IF(AND(ISNUMBER(OFFSET('Water Data'!$D$6,0,10*ROW('Water Data'!D186))),'Data Summary'!BT192="Yes"),OFFSET('Water Data'!$D$6,0,10*ROW('Water Data'!D186)),NA())</f>
        <v>#N/A</v>
      </c>
      <c r="F192" s="95" t="e">
        <f ca="true">+IF(AND(ISNUMBER(OFFSET('Water Data'!$D$9,0,10*ROW('Water Data'!D186))),'Data Summary'!BU192="Yes"),OFFSET('Water Data'!$D$9,0,10*ROW('Water Data'!D186)),NA())</f>
        <v>#N/A</v>
      </c>
      <c r="G192" s="95" t="e">
        <f ca="true">+IF(AND(ISNUMBER(OFFSET('Water Data'!$E$4,0,10*ROW('Water Data'!E186))),'Data Summary'!BV192="Yes"),100-OFFSET('Water Data'!$E$4,0,10*ROW('Water Data'!E186)),NA())</f>
        <v>#N/A</v>
      </c>
      <c r="H192" s="95" t="e">
        <f ca="true">+IF(AND(ISNUMBER(OFFSET('Water Data'!$E$6,0,10*ROW('Water Data'!E186))),'Data Summary'!BW192="Yes"),OFFSET('Water Data'!$E$6,0,10*ROW('Water Data'!E186)),NA())</f>
        <v>#N/A</v>
      </c>
      <c r="I192" s="95" t="e">
        <f ca="true">+IF(AND(ISNUMBER(OFFSET('Water Data'!$E$9,0,10*ROW('Water Data'!E186))),'Data Summary'!BX192="Yes"),OFFSET('Water Data'!$E$9,0,10*ROW('Water Data'!E186)),NA())</f>
        <v>#N/A</v>
      </c>
      <c r="J192" s="95" t="e">
        <f ca="true">+IF(AND(ISNUMBER(OFFSET('Water Data'!$F$4,0,10*ROW('Water Data'!F186))),'Data Summary'!BY192="Yes"),100-OFFSET('Water Data'!$F$4,0,10*ROW('Water Data'!F186)),NA())</f>
        <v>#N/A</v>
      </c>
      <c r="K192" s="95" t="e">
        <f ca="true">+IF(AND(ISNUMBER(OFFSET('Water Data'!$F$6,0,10*ROW('Water Data'!F186))),'Data Summary'!BZ192="Yes"),OFFSET('Water Data'!$F$6,0,10*ROW('Water Data'!F186)),NA())</f>
        <v>#N/A</v>
      </c>
      <c r="L192" s="95" t="e">
        <f ca="true">+IF(AND(ISNUMBER(OFFSET('Water Data'!$F$9,0,10*ROW('Water Data'!F186))),'Data Summary'!CA192="Yes"),OFFSET('Water Data'!$F$9,0,10*ROW('Water Data'!F186)),NA())</f>
        <v>#N/A</v>
      </c>
      <c r="M192" s="95" t="e">
        <f ca="true">+IF(AND(ISNUMBER(OFFSET('Water Data'!$G$4,0,10*ROW('Water Data'!G186))),'Data Summary'!CB192="Yes"),100-OFFSET('Water Data'!$G$4,0,10*ROW('Water Data'!G186)),NA())</f>
        <v>#N/A</v>
      </c>
      <c r="N192" s="95" t="e">
        <f ca="true">+IF(AND(ISNUMBER(OFFSET('Water Data'!$G$6,0,10*ROW('Water Data'!G186))),'Data Summary'!CC192="Yes"),OFFSET('Water Data'!$G$6,0,10*ROW('Water Data'!G186)),NA())</f>
        <v>#N/A</v>
      </c>
      <c r="O192" s="95" t="e">
        <f ca="true">+IF(AND(ISNUMBER(OFFSET('Water Data'!$G$9,0,10*ROW('Water Data'!G186))),'Data Summary'!CD192="Yes"),OFFSET('Water Data'!$G$9,0,10*ROW('Water Data'!G186)),NA())</f>
        <v>#N/A</v>
      </c>
      <c r="P192" s="95" t="e">
        <f ca="true">+IF(AND(ISNUMBER(OFFSET('Water Data'!$H$4,0,10*ROW('Water Data'!H186))),'Data Summary'!CE192="Yes"),100-OFFSET('Water Data'!$H$4,0,10*ROW('Water Data'!H186)),NA())</f>
        <v>#N/A</v>
      </c>
      <c r="Q192" s="95" t="e">
        <f ca="true">+IF(AND(ISNUMBER(OFFSET('Water Data'!$H$6,0,10*ROW('Water Data'!H186))),'Data Summary'!CF192="Yes"),OFFSET('Water Data'!$H$6,0,10*ROW('Water Data'!H186)),NA())</f>
        <v>#N/A</v>
      </c>
      <c r="R192" s="95" t="e">
        <f ca="true">+IF(AND(ISNUMBER(OFFSET('Water Data'!$H$9,0,10*ROW('Water Data'!H186))),'Data Summary'!CG192="Yes"),OFFSET('Water Data'!$H$9,0,10*ROW('Water Data'!H186)),NA())</f>
        <v>#N/A</v>
      </c>
      <c r="S192" s="95" t="e">
        <f ca="true">+IF(AND(ISNUMBER(OFFSET('Water Data'!$I$4,0,10*ROW('Water Data'!I186))),'Data Summary'!CH192="Yes"),100-OFFSET('Water Data'!$I$4,0,10*ROW('Water Data'!I186)),NA())</f>
        <v>#N/A</v>
      </c>
      <c r="T192" s="95" t="e">
        <f ca="true">+IF(AND(ISNUMBER(OFFSET('Water Data'!$I$6,0,10*ROW('Water Data'!I186))),'Data Summary'!CI192="Yes"),OFFSET('Water Data'!$I$6,0,10*ROW('Water Data'!I186)),NA())</f>
        <v>#N/A</v>
      </c>
      <c r="U192" s="95" t="e">
        <f ca="true">+IF(AND(ISNUMBER(OFFSET('Water Data'!$I$9,0,10*ROW('Water Data'!I186))),'Data Summary'!CJ192="Yes"),OFFSET('Water Data'!$I$9,0,10*ROW('Water Data'!I186)),NA())</f>
        <v>#N/A</v>
      </c>
      <c r="V192" s="96" t="e">
        <f ca="true">+IF(AND(ISNUMBER(OFFSET('Sanitation Data'!$D$4,0,10*ROW('Sanitation Data'!D186))),'Data Summary'!CK192="Yes"),100-OFFSET('Sanitation Data'!$D$4,0,10*ROW('Sanitation Data'!D186)),NA())</f>
        <v>#N/A</v>
      </c>
      <c r="W192" s="96" t="e">
        <f ca="true">+IF(AND(ISNUMBER(OFFSET('Sanitation Data'!$D$6,0,10*ROW('Sanitation Data'!D186))),'Data Summary'!CL192="Yes"),OFFSET('Sanitation Data'!$D$6,0,10*ROW('Sanitation Data'!D186)),NA())</f>
        <v>#N/A</v>
      </c>
      <c r="X192" s="96" t="e">
        <f ca="true">+IF(AND(ISNUMBER(OFFSET('Sanitation Data'!$D$10,0,10*ROW('Sanitation Data'!D186))),'Data Summary'!CM192="Yes"),OFFSET('Sanitation Data'!$D$10,0,10*ROW('Sanitation Data'!D186)),NA())</f>
        <v>#N/A</v>
      </c>
      <c r="Y192" s="96" t="e">
        <f ca="true">+IF(AND(ISNUMBER(OFFSET('Sanitation Data'!$D$11,0,10*ROW('Sanitation Data'!D186))),'Data Summary'!CN192="Yes"),OFFSET('Sanitation Data'!$D$11,0,10*ROW('Sanitation Data'!D186)),NA())</f>
        <v>#N/A</v>
      </c>
      <c r="Z192" s="96" t="e">
        <f ca="true">+IF(AND(ISNUMBER(OFFSET('Sanitation Data'!$D$12,0,10*ROW('Sanitation Data'!D186))),'Data Summary'!CO192="Yes"),OFFSET('Sanitation Data'!$D$12,0,10*ROW('Sanitation Data'!D186)),NA())</f>
        <v>#N/A</v>
      </c>
      <c r="AA192" s="96" t="e">
        <f ca="true">+IF(AND(ISNUMBER(OFFSET('Sanitation Data'!$E$4,0,10*ROW('Sanitation Data'!E186))),'Data Summary'!CP192="Yes"),100-OFFSET('Sanitation Data'!$E$4,0,10*ROW('Sanitation Data'!E186)),NA())</f>
        <v>#N/A</v>
      </c>
      <c r="AB192" s="96" t="e">
        <f ca="true">+IF(AND(ISNUMBER(OFFSET('Sanitation Data'!$E$6,0,10*ROW('Sanitation Data'!E186))),'Data Summary'!CQ192="Yes"),OFFSET('Sanitation Data'!$E$6,0,10*ROW('Sanitation Data'!E186)),NA())</f>
        <v>#N/A</v>
      </c>
      <c r="AC192" s="96" t="e">
        <f ca="true">+IF(AND(ISNUMBER(OFFSET('Sanitation Data'!$E$10,0,10*ROW('Sanitation Data'!E186))),'Data Summary'!CR192="Yes"),OFFSET('Sanitation Data'!$E$10,0,10*ROW('Sanitation Data'!E186)),NA())</f>
        <v>#N/A</v>
      </c>
      <c r="AD192" s="96" t="e">
        <f ca="true">+IF(AND(ISNUMBER(OFFSET('Sanitation Data'!$E$11,0,10*ROW('Sanitation Data'!E186))),'Data Summary'!CS192="Yes"),OFFSET('Sanitation Data'!$E$11,0,10*ROW('Sanitation Data'!E186)),NA())</f>
        <v>#N/A</v>
      </c>
      <c r="AE192" s="96" t="e">
        <f ca="true">+IF(AND(ISNUMBER(OFFSET('Sanitation Data'!$E$12,0,10*ROW('Sanitation Data'!E186))),'Data Summary'!CT192="Yes"),OFFSET('Sanitation Data'!$E$12,0,10*ROW('Sanitation Data'!E186)),NA())</f>
        <v>#N/A</v>
      </c>
      <c r="AF192" s="96" t="e">
        <f ca="true">+IF(AND(ISNUMBER(OFFSET('Sanitation Data'!$F$4,0,10*ROW('Sanitation Data'!F186))),'Data Summary'!CU192="Yes"),100-OFFSET('Sanitation Data'!$F$4,0,10*ROW('Sanitation Data'!F186)),NA())</f>
        <v>#N/A</v>
      </c>
      <c r="AG192" s="96" t="e">
        <f ca="true">+IF(AND(ISNUMBER(OFFSET('Sanitation Data'!$F$6,0,10*ROW('Sanitation Data'!F186))),'Data Summary'!CV192="Yes"),OFFSET('Sanitation Data'!$F$6,0,10*ROW('Sanitation Data'!F186)),NA())</f>
        <v>#N/A</v>
      </c>
      <c r="AH192" s="96" t="e">
        <f ca="true">+IF(AND(ISNUMBER(OFFSET('Sanitation Data'!$F$10,0,10*ROW('Sanitation Data'!F186))),'Data Summary'!CW192="Yes"),OFFSET('Sanitation Data'!$F$10,0,10*ROW('Sanitation Data'!F186)),NA())</f>
        <v>#N/A</v>
      </c>
      <c r="AI192" s="96" t="e">
        <f ca="true">+IF(AND(ISNUMBER(OFFSET('Sanitation Data'!$F$11,0,10*ROW('Sanitation Data'!F186))),'Data Summary'!CX192="Yes"),OFFSET('Sanitation Data'!$F$11,0,10*ROW('Sanitation Data'!F186)),NA())</f>
        <v>#N/A</v>
      </c>
      <c r="AJ192" s="96" t="e">
        <f ca="true">+IF(AND(ISNUMBER(OFFSET('Sanitation Data'!$F$12,0,10*ROW('Sanitation Data'!F186))),'Data Summary'!CY192="Yes"),OFFSET('Sanitation Data'!$F$12,0,10*ROW('Sanitation Data'!F186)),NA())</f>
        <v>#N/A</v>
      </c>
      <c r="AK192" s="96" t="e">
        <f ca="true">+IF(AND(ISNUMBER(OFFSET('Sanitation Data'!$G$4,0,10*ROW('Sanitation Data'!G186))),'Data Summary'!CZ192="Yes"),100-OFFSET('Sanitation Data'!$G$4,0,10*ROW('Sanitation Data'!G186)),NA())</f>
        <v>#N/A</v>
      </c>
      <c r="AL192" s="96" t="e">
        <f ca="true">+IF(AND(ISNUMBER(OFFSET('Sanitation Data'!$G$6,0,10*ROW('Sanitation Data'!G186))),'Data Summary'!DA192="Yes"),OFFSET('Sanitation Data'!$G$6,0,10*ROW('Sanitation Data'!G186)),NA())</f>
        <v>#N/A</v>
      </c>
      <c r="AM192" s="96" t="e">
        <f ca="true">+IF(AND(ISNUMBER(OFFSET('Sanitation Data'!$G$10,0,10*ROW('Sanitation Data'!G186))),'Data Summary'!DB192="Yes"),OFFSET('Sanitation Data'!$G$10,0,10*ROW('Sanitation Data'!G186)),NA())</f>
        <v>#N/A</v>
      </c>
      <c r="AN192" s="96" t="e">
        <f ca="true">+IF(AND(ISNUMBER(OFFSET('Sanitation Data'!$G$11,0,10*ROW('Sanitation Data'!G186))),'Data Summary'!DC192="Yes"),OFFSET('Sanitation Data'!$G$11,0,10*ROW('Sanitation Data'!G186)),NA())</f>
        <v>#N/A</v>
      </c>
      <c r="AO192" s="96" t="e">
        <f ca="true">+IF(AND(ISNUMBER(OFFSET('Sanitation Data'!$G$12,0,10*ROW('Sanitation Data'!G186))),'Data Summary'!DD192="Yes"),OFFSET('Sanitation Data'!$G$12,0,10*ROW('Sanitation Data'!G186)),NA())</f>
        <v>#N/A</v>
      </c>
      <c r="AP192" s="96" t="e">
        <f ca="true">+IF(AND(ISNUMBER(OFFSET('Sanitation Data'!$H$4,0,10*ROW('Sanitation Data'!H186))),'Data Summary'!DE192="Yes"),100-OFFSET('Sanitation Data'!$H$4,0,10*ROW('Sanitation Data'!H186)),NA())</f>
        <v>#N/A</v>
      </c>
      <c r="AQ192" s="96" t="e">
        <f ca="true">+IF(AND(ISNUMBER(OFFSET('Sanitation Data'!$H$6,0,10*ROW('Sanitation Data'!H186))),'Data Summary'!DF192="Yes"),OFFSET('Sanitation Data'!$H$6,0,10*ROW('Sanitation Data'!H186)),NA())</f>
        <v>#N/A</v>
      </c>
      <c r="AR192" s="96" t="e">
        <f ca="true">+IF(AND(ISNUMBER(OFFSET('Sanitation Data'!$H$10,0,10*ROW('Sanitation Data'!H186))),'Data Summary'!DG192="Yes"),OFFSET('Sanitation Data'!$H$10,0,10*ROW('Sanitation Data'!H186)),NA())</f>
        <v>#N/A</v>
      </c>
      <c r="AS192" s="96" t="e">
        <f ca="true">+IF(AND(ISNUMBER(OFFSET('Sanitation Data'!$H$11,0,10*ROW('Sanitation Data'!H186))),'Data Summary'!DH192="Yes"),OFFSET('Sanitation Data'!$H$11,0,10*ROW('Sanitation Data'!H186)),NA())</f>
        <v>#N/A</v>
      </c>
      <c r="AT192" s="96" t="e">
        <f ca="true">+IF(AND(ISNUMBER(OFFSET('Sanitation Data'!$H$12,0,10*ROW('Sanitation Data'!H186))),'Data Summary'!DI192="Yes"),OFFSET('Sanitation Data'!$H$12,0,10*ROW('Sanitation Data'!H186)),NA())</f>
        <v>#N/A</v>
      </c>
      <c r="AU192" s="96" t="e">
        <f ca="true">+IF(AND(ISNUMBER(OFFSET('Sanitation Data'!$I$4,0,10*ROW('Sanitation Data'!I186))),'Data Summary'!DJ192="Yes"),100-OFFSET('Sanitation Data'!$I$4,0,10*ROW('Sanitation Data'!I186)),NA())</f>
        <v>#N/A</v>
      </c>
      <c r="AV192" s="96" t="e">
        <f ca="true">+IF(AND(ISNUMBER(OFFSET('Sanitation Data'!$I$6,0,10*ROW('Sanitation Data'!I186))),'Data Summary'!DK192="Yes"),OFFSET('Sanitation Data'!$I$6,0,10*ROW('Sanitation Data'!I186)),NA())</f>
        <v>#N/A</v>
      </c>
      <c r="AW192" s="96" t="e">
        <f ca="true">+IF(AND(ISNUMBER(OFFSET('Sanitation Data'!$I$10,0,10*ROW('Sanitation Data'!I186))),'Data Summary'!DL192="Yes"),OFFSET('Sanitation Data'!$I$10,0,10*ROW('Sanitation Data'!I186)),NA())</f>
        <v>#N/A</v>
      </c>
      <c r="AX192" s="96" t="e">
        <f ca="true">+IF(AND(ISNUMBER(OFFSET('Sanitation Data'!$I$11,0,10*ROW('Sanitation Data'!I186))),'Data Summary'!DM192="Yes"),OFFSET('Sanitation Data'!$I$11,0,10*ROW('Sanitation Data'!I186)),NA())</f>
        <v>#N/A</v>
      </c>
      <c r="AY192" s="96" t="e">
        <f ca="true">+IF(AND(ISNUMBER(OFFSET('Sanitation Data'!$I$12,0,10*ROW('Sanitation Data'!I186))),'Data Summary'!DN192="Yes"),OFFSET('Sanitation Data'!$I$12,0,10*ROW('Sanitation Data'!I186)),NA())</f>
        <v>#N/A</v>
      </c>
      <c r="AZ192" s="97" t="e">
        <f ca="true">+IF(AND(ISNUMBER(OFFSET('Hygiene Data'!$D$5,0,10*ROW('Hygiene Data'!D186))),'Data Summary'!DO192="Yes"),OFFSET('Hygiene Data'!$D$5,0,10*ROW('Hygiene Data'!D186)),NA())</f>
        <v>#N/A</v>
      </c>
      <c r="BA192" s="97" t="e">
        <f ca="true">+IF(AND(ISNUMBER(OFFSET('Hygiene Data'!$D$7,0,10*ROW('Hygiene Data'!D186))),'Data Summary'!DP192="Yes"),OFFSET('Hygiene Data'!$D$7,0,10*ROW('Hygiene Data'!D186)),NA())</f>
        <v>#N/A</v>
      </c>
      <c r="BB192" s="97" t="e">
        <f ca="true">+IF(AND(ISNUMBER(OFFSET('Hygiene Data'!$D$9,0,10*ROW('Hygiene Data'!D186))),'Data Summary'!DQ192="Yes"),OFFSET('Hygiene Data'!$D$9,0,10*ROW('Hygiene Data'!D186)),NA())</f>
        <v>#N/A</v>
      </c>
      <c r="BC192" s="97" t="e">
        <f ca="true">+IF(AND(ISNUMBER(OFFSET('Hygiene Data'!$E$5,0,10*ROW('Hygiene Data'!E186))),'Data Summary'!DR192="Yes"),OFFSET('Hygiene Data'!$E$5,0,10*ROW('Hygiene Data'!E186)),NA())</f>
        <v>#N/A</v>
      </c>
      <c r="BD192" s="97" t="e">
        <f ca="true">+IF(AND(ISNUMBER(OFFSET('Hygiene Data'!$E$7,0,10*ROW('Hygiene Data'!E186))),'Data Summary'!DS192="Yes"),OFFSET('Hygiene Data'!$E$7,0,10*ROW('Hygiene Data'!E186)),NA())</f>
        <v>#N/A</v>
      </c>
      <c r="BE192" s="97" t="e">
        <f ca="true">+IF(AND(ISNUMBER(OFFSET('Hygiene Data'!$E$9,0,10*ROW('Hygiene Data'!E186))),'Data Summary'!DT192="Yes"),OFFSET('Hygiene Data'!$E$9,0,10*ROW('Hygiene Data'!E186)),NA())</f>
        <v>#N/A</v>
      </c>
      <c r="BF192" s="97" t="e">
        <f ca="true">+IF(AND(ISNUMBER(OFFSET('Hygiene Data'!$F$5,0,10*ROW('Hygiene Data'!F186))),'Data Summary'!DU192="Yes"),OFFSET('Hygiene Data'!$F$5,0,10*ROW('Hygiene Data'!F186)),NA())</f>
        <v>#N/A</v>
      </c>
      <c r="BG192" s="97" t="e">
        <f ca="true">+IF(AND(ISNUMBER(OFFSET('Hygiene Data'!$F$7,0,10*ROW('Hygiene Data'!F186))),'Data Summary'!DV192="Yes"),OFFSET('Hygiene Data'!$F$7,0,10*ROW('Hygiene Data'!F186)),NA())</f>
        <v>#N/A</v>
      </c>
      <c r="BH192" s="97" t="e">
        <f ca="true">+IF(AND(ISNUMBER(OFFSET('Hygiene Data'!$F$9,0,10*ROW('Hygiene Data'!F186))),'Data Summary'!DW192="Yes"),OFFSET('Hygiene Data'!$F$9,0,10*ROW('Hygiene Data'!F186)),NA())</f>
        <v>#N/A</v>
      </c>
      <c r="BI192" s="97" t="e">
        <f ca="true">+IF(AND(ISNUMBER(OFFSET('Hygiene Data'!$G$5,0,10*ROW('Hygiene Data'!G186))),'Data Summary'!DX192="Yes"),OFFSET('Hygiene Data'!$G$5,0,10*ROW('Hygiene Data'!G186)),NA())</f>
        <v>#N/A</v>
      </c>
      <c r="BJ192" s="97" t="e">
        <f ca="true">+IF(AND(ISNUMBER(OFFSET('Hygiene Data'!$G$7,0,10*ROW('Hygiene Data'!G186))),'Data Summary'!DY192="Yes"),OFFSET('Hygiene Data'!$G$7,0,10*ROW('Hygiene Data'!G186)),NA())</f>
        <v>#N/A</v>
      </c>
      <c r="BK192" s="97" t="e">
        <f ca="true">+IF(AND(ISNUMBER(OFFSET('Hygiene Data'!$G$9,0,10*ROW('Hygiene Data'!G186))),'Data Summary'!DZ192="Yes"),OFFSET('Hygiene Data'!$G$9,0,10*ROW('Hygiene Data'!G186)),NA())</f>
        <v>#N/A</v>
      </c>
      <c r="BL192" s="97" t="e">
        <f ca="true">+IF(AND(ISNUMBER(OFFSET('Hygiene Data'!$H$5,0,10*ROW('Hygiene Data'!H186))),'Data Summary'!EA192="Yes"),OFFSET('Hygiene Data'!$H$5,0,10*ROW('Hygiene Data'!H186)),NA())</f>
        <v>#N/A</v>
      </c>
      <c r="BM192" s="97" t="e">
        <f ca="true">+IF(AND(ISNUMBER(OFFSET('Hygiene Data'!$H$7,0,10*ROW('Hygiene Data'!H186))),'Data Summary'!EB192="Yes"),OFFSET('Hygiene Data'!$H$7,0,10*ROW('Hygiene Data'!H186)),NA())</f>
        <v>#N/A</v>
      </c>
      <c r="BN192" s="97" t="e">
        <f ca="true">+IF(AND(ISNUMBER(OFFSET('Hygiene Data'!$H$9,0,10*ROW('Hygiene Data'!H186))),'Data Summary'!EC192="Yes"),OFFSET('Hygiene Data'!$H$9,0,10*ROW('Hygiene Data'!H186)),NA())</f>
        <v>#N/A</v>
      </c>
      <c r="BO192" s="97" t="e">
        <f ca="true">+IF(AND(ISNUMBER(OFFSET('Hygiene Data'!$I$5,0,10*ROW('Hygiene Data'!I186))),'Data Summary'!ED192="Yes"),OFFSET('Hygiene Data'!$I$5,0,10*ROW('Hygiene Data'!I186)),NA())</f>
        <v>#N/A</v>
      </c>
      <c r="BP192" s="97" t="e">
        <f ca="true">+IF(AND(ISNUMBER(OFFSET('Hygiene Data'!$I$7,0,10*ROW('Hygiene Data'!I186))),'Data Summary'!EE192="Yes"),OFFSET('Hygiene Data'!$I$7,0,10*ROW('Hygiene Data'!I186)),NA())</f>
        <v>#N/A</v>
      </c>
      <c r="BQ192" s="97"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6" t="str">
        <f ca="true">+IF(ISTEXT('Data Summary'!B193),'Data Summary'!B193,"")</f>
        <v/>
      </c>
      <c r="C193" s="330" t="e">
        <f ca="true">+VALUE('Data Summary'!C193)</f>
        <v>#VALUE!</v>
      </c>
      <c r="D193" s="95" t="e">
        <f ca="true">+IF(AND(ISNUMBER(OFFSET('Water Data'!$D$4,0,10*ROW('Water Data'!D187))),'Data Summary'!BS193="Yes"),100-OFFSET('Water Data'!$D$4,0,10*ROW('Water Data'!D187)),NA())</f>
        <v>#N/A</v>
      </c>
      <c r="E193" s="95" t="e">
        <f ca="true">+IF(AND(ISNUMBER(OFFSET('Water Data'!$D$6,0,10*ROW('Water Data'!D187))),'Data Summary'!BT193="Yes"),OFFSET('Water Data'!$D$6,0,10*ROW('Water Data'!D187)),NA())</f>
        <v>#N/A</v>
      </c>
      <c r="F193" s="95" t="e">
        <f ca="true">+IF(AND(ISNUMBER(OFFSET('Water Data'!$D$9,0,10*ROW('Water Data'!D187))),'Data Summary'!BU193="Yes"),OFFSET('Water Data'!$D$9,0,10*ROW('Water Data'!D187)),NA())</f>
        <v>#N/A</v>
      </c>
      <c r="G193" s="95" t="e">
        <f ca="true">+IF(AND(ISNUMBER(OFFSET('Water Data'!$E$4,0,10*ROW('Water Data'!E187))),'Data Summary'!BV193="Yes"),100-OFFSET('Water Data'!$E$4,0,10*ROW('Water Data'!E187)),NA())</f>
        <v>#N/A</v>
      </c>
      <c r="H193" s="95" t="e">
        <f ca="true">+IF(AND(ISNUMBER(OFFSET('Water Data'!$E$6,0,10*ROW('Water Data'!E187))),'Data Summary'!BW193="Yes"),OFFSET('Water Data'!$E$6,0,10*ROW('Water Data'!E187)),NA())</f>
        <v>#N/A</v>
      </c>
      <c r="I193" s="95" t="e">
        <f ca="true">+IF(AND(ISNUMBER(OFFSET('Water Data'!$E$9,0,10*ROW('Water Data'!E187))),'Data Summary'!BX193="Yes"),OFFSET('Water Data'!$E$9,0,10*ROW('Water Data'!E187)),NA())</f>
        <v>#N/A</v>
      </c>
      <c r="J193" s="95" t="e">
        <f ca="true">+IF(AND(ISNUMBER(OFFSET('Water Data'!$F$4,0,10*ROW('Water Data'!F187))),'Data Summary'!BY193="Yes"),100-OFFSET('Water Data'!$F$4,0,10*ROW('Water Data'!F187)),NA())</f>
        <v>#N/A</v>
      </c>
      <c r="K193" s="95" t="e">
        <f ca="true">+IF(AND(ISNUMBER(OFFSET('Water Data'!$F$6,0,10*ROW('Water Data'!F187))),'Data Summary'!BZ193="Yes"),OFFSET('Water Data'!$F$6,0,10*ROW('Water Data'!F187)),NA())</f>
        <v>#N/A</v>
      </c>
      <c r="L193" s="95" t="e">
        <f ca="true">+IF(AND(ISNUMBER(OFFSET('Water Data'!$F$9,0,10*ROW('Water Data'!F187))),'Data Summary'!CA193="Yes"),OFFSET('Water Data'!$F$9,0,10*ROW('Water Data'!F187)),NA())</f>
        <v>#N/A</v>
      </c>
      <c r="M193" s="95" t="e">
        <f ca="true">+IF(AND(ISNUMBER(OFFSET('Water Data'!$G$4,0,10*ROW('Water Data'!G187))),'Data Summary'!CB193="Yes"),100-OFFSET('Water Data'!$G$4,0,10*ROW('Water Data'!G187)),NA())</f>
        <v>#N/A</v>
      </c>
      <c r="N193" s="95" t="e">
        <f ca="true">+IF(AND(ISNUMBER(OFFSET('Water Data'!$G$6,0,10*ROW('Water Data'!G187))),'Data Summary'!CC193="Yes"),OFFSET('Water Data'!$G$6,0,10*ROW('Water Data'!G187)),NA())</f>
        <v>#N/A</v>
      </c>
      <c r="O193" s="95" t="e">
        <f ca="true">+IF(AND(ISNUMBER(OFFSET('Water Data'!$G$9,0,10*ROW('Water Data'!G187))),'Data Summary'!CD193="Yes"),OFFSET('Water Data'!$G$9,0,10*ROW('Water Data'!G187)),NA())</f>
        <v>#N/A</v>
      </c>
      <c r="P193" s="95" t="e">
        <f ca="true">+IF(AND(ISNUMBER(OFFSET('Water Data'!$H$4,0,10*ROW('Water Data'!H187))),'Data Summary'!CE193="Yes"),100-OFFSET('Water Data'!$H$4,0,10*ROW('Water Data'!H187)),NA())</f>
        <v>#N/A</v>
      </c>
      <c r="Q193" s="95" t="e">
        <f ca="true">+IF(AND(ISNUMBER(OFFSET('Water Data'!$H$6,0,10*ROW('Water Data'!H187))),'Data Summary'!CF193="Yes"),OFFSET('Water Data'!$H$6,0,10*ROW('Water Data'!H187)),NA())</f>
        <v>#N/A</v>
      </c>
      <c r="R193" s="95" t="e">
        <f ca="true">+IF(AND(ISNUMBER(OFFSET('Water Data'!$H$9,0,10*ROW('Water Data'!H187))),'Data Summary'!CG193="Yes"),OFFSET('Water Data'!$H$9,0,10*ROW('Water Data'!H187)),NA())</f>
        <v>#N/A</v>
      </c>
      <c r="S193" s="95" t="e">
        <f ca="true">+IF(AND(ISNUMBER(OFFSET('Water Data'!$I$4,0,10*ROW('Water Data'!I187))),'Data Summary'!CH193="Yes"),100-OFFSET('Water Data'!$I$4,0,10*ROW('Water Data'!I187)),NA())</f>
        <v>#N/A</v>
      </c>
      <c r="T193" s="95" t="e">
        <f ca="true">+IF(AND(ISNUMBER(OFFSET('Water Data'!$I$6,0,10*ROW('Water Data'!I187))),'Data Summary'!CI193="Yes"),OFFSET('Water Data'!$I$6,0,10*ROW('Water Data'!I187)),NA())</f>
        <v>#N/A</v>
      </c>
      <c r="U193" s="95" t="e">
        <f ca="true">+IF(AND(ISNUMBER(OFFSET('Water Data'!$I$9,0,10*ROW('Water Data'!I187))),'Data Summary'!CJ193="Yes"),OFFSET('Water Data'!$I$9,0,10*ROW('Water Data'!I187)),NA())</f>
        <v>#N/A</v>
      </c>
      <c r="V193" s="96" t="e">
        <f ca="true">+IF(AND(ISNUMBER(OFFSET('Sanitation Data'!$D$4,0,10*ROW('Sanitation Data'!D187))),'Data Summary'!CK193="Yes"),100-OFFSET('Sanitation Data'!$D$4,0,10*ROW('Sanitation Data'!D187)),NA())</f>
        <v>#N/A</v>
      </c>
      <c r="W193" s="96" t="e">
        <f ca="true">+IF(AND(ISNUMBER(OFFSET('Sanitation Data'!$D$6,0,10*ROW('Sanitation Data'!D187))),'Data Summary'!CL193="Yes"),OFFSET('Sanitation Data'!$D$6,0,10*ROW('Sanitation Data'!D187)),NA())</f>
        <v>#N/A</v>
      </c>
      <c r="X193" s="96" t="e">
        <f ca="true">+IF(AND(ISNUMBER(OFFSET('Sanitation Data'!$D$10,0,10*ROW('Sanitation Data'!D187))),'Data Summary'!CM193="Yes"),OFFSET('Sanitation Data'!$D$10,0,10*ROW('Sanitation Data'!D187)),NA())</f>
        <v>#N/A</v>
      </c>
      <c r="Y193" s="96" t="e">
        <f ca="true">+IF(AND(ISNUMBER(OFFSET('Sanitation Data'!$D$11,0,10*ROW('Sanitation Data'!D187))),'Data Summary'!CN193="Yes"),OFFSET('Sanitation Data'!$D$11,0,10*ROW('Sanitation Data'!D187)),NA())</f>
        <v>#N/A</v>
      </c>
      <c r="Z193" s="96" t="e">
        <f ca="true">+IF(AND(ISNUMBER(OFFSET('Sanitation Data'!$D$12,0,10*ROW('Sanitation Data'!D187))),'Data Summary'!CO193="Yes"),OFFSET('Sanitation Data'!$D$12,0,10*ROW('Sanitation Data'!D187)),NA())</f>
        <v>#N/A</v>
      </c>
      <c r="AA193" s="96" t="e">
        <f ca="true">+IF(AND(ISNUMBER(OFFSET('Sanitation Data'!$E$4,0,10*ROW('Sanitation Data'!E187))),'Data Summary'!CP193="Yes"),100-OFFSET('Sanitation Data'!$E$4,0,10*ROW('Sanitation Data'!E187)),NA())</f>
        <v>#N/A</v>
      </c>
      <c r="AB193" s="96" t="e">
        <f ca="true">+IF(AND(ISNUMBER(OFFSET('Sanitation Data'!$E$6,0,10*ROW('Sanitation Data'!E187))),'Data Summary'!CQ193="Yes"),OFFSET('Sanitation Data'!$E$6,0,10*ROW('Sanitation Data'!E187)),NA())</f>
        <v>#N/A</v>
      </c>
      <c r="AC193" s="96" t="e">
        <f ca="true">+IF(AND(ISNUMBER(OFFSET('Sanitation Data'!$E$10,0,10*ROW('Sanitation Data'!E187))),'Data Summary'!CR193="Yes"),OFFSET('Sanitation Data'!$E$10,0,10*ROW('Sanitation Data'!E187)),NA())</f>
        <v>#N/A</v>
      </c>
      <c r="AD193" s="96" t="e">
        <f ca="true">+IF(AND(ISNUMBER(OFFSET('Sanitation Data'!$E$11,0,10*ROW('Sanitation Data'!E187))),'Data Summary'!CS193="Yes"),OFFSET('Sanitation Data'!$E$11,0,10*ROW('Sanitation Data'!E187)),NA())</f>
        <v>#N/A</v>
      </c>
      <c r="AE193" s="96" t="e">
        <f ca="true">+IF(AND(ISNUMBER(OFFSET('Sanitation Data'!$E$12,0,10*ROW('Sanitation Data'!E187))),'Data Summary'!CT193="Yes"),OFFSET('Sanitation Data'!$E$12,0,10*ROW('Sanitation Data'!E187)),NA())</f>
        <v>#N/A</v>
      </c>
      <c r="AF193" s="96" t="e">
        <f ca="true">+IF(AND(ISNUMBER(OFFSET('Sanitation Data'!$F$4,0,10*ROW('Sanitation Data'!F187))),'Data Summary'!CU193="Yes"),100-OFFSET('Sanitation Data'!$F$4,0,10*ROW('Sanitation Data'!F187)),NA())</f>
        <v>#N/A</v>
      </c>
      <c r="AG193" s="96" t="e">
        <f ca="true">+IF(AND(ISNUMBER(OFFSET('Sanitation Data'!$F$6,0,10*ROW('Sanitation Data'!F187))),'Data Summary'!CV193="Yes"),OFFSET('Sanitation Data'!$F$6,0,10*ROW('Sanitation Data'!F187)),NA())</f>
        <v>#N/A</v>
      </c>
      <c r="AH193" s="96" t="e">
        <f ca="true">+IF(AND(ISNUMBER(OFFSET('Sanitation Data'!$F$10,0,10*ROW('Sanitation Data'!F187))),'Data Summary'!CW193="Yes"),OFFSET('Sanitation Data'!$F$10,0,10*ROW('Sanitation Data'!F187)),NA())</f>
        <v>#N/A</v>
      </c>
      <c r="AI193" s="96" t="e">
        <f ca="true">+IF(AND(ISNUMBER(OFFSET('Sanitation Data'!$F$11,0,10*ROW('Sanitation Data'!F187))),'Data Summary'!CX193="Yes"),OFFSET('Sanitation Data'!$F$11,0,10*ROW('Sanitation Data'!F187)),NA())</f>
        <v>#N/A</v>
      </c>
      <c r="AJ193" s="96" t="e">
        <f ca="true">+IF(AND(ISNUMBER(OFFSET('Sanitation Data'!$F$12,0,10*ROW('Sanitation Data'!F187))),'Data Summary'!CY193="Yes"),OFFSET('Sanitation Data'!$F$12,0,10*ROW('Sanitation Data'!F187)),NA())</f>
        <v>#N/A</v>
      </c>
      <c r="AK193" s="96" t="e">
        <f ca="true">+IF(AND(ISNUMBER(OFFSET('Sanitation Data'!$G$4,0,10*ROW('Sanitation Data'!G187))),'Data Summary'!CZ193="Yes"),100-OFFSET('Sanitation Data'!$G$4,0,10*ROW('Sanitation Data'!G187)),NA())</f>
        <v>#N/A</v>
      </c>
      <c r="AL193" s="96" t="e">
        <f ca="true">+IF(AND(ISNUMBER(OFFSET('Sanitation Data'!$G$6,0,10*ROW('Sanitation Data'!G187))),'Data Summary'!DA193="Yes"),OFFSET('Sanitation Data'!$G$6,0,10*ROW('Sanitation Data'!G187)),NA())</f>
        <v>#N/A</v>
      </c>
      <c r="AM193" s="96" t="e">
        <f ca="true">+IF(AND(ISNUMBER(OFFSET('Sanitation Data'!$G$10,0,10*ROW('Sanitation Data'!G187))),'Data Summary'!DB193="Yes"),OFFSET('Sanitation Data'!$G$10,0,10*ROW('Sanitation Data'!G187)),NA())</f>
        <v>#N/A</v>
      </c>
      <c r="AN193" s="96" t="e">
        <f ca="true">+IF(AND(ISNUMBER(OFFSET('Sanitation Data'!$G$11,0,10*ROW('Sanitation Data'!G187))),'Data Summary'!DC193="Yes"),OFFSET('Sanitation Data'!$G$11,0,10*ROW('Sanitation Data'!G187)),NA())</f>
        <v>#N/A</v>
      </c>
      <c r="AO193" s="96" t="e">
        <f ca="true">+IF(AND(ISNUMBER(OFFSET('Sanitation Data'!$G$12,0,10*ROW('Sanitation Data'!G187))),'Data Summary'!DD193="Yes"),OFFSET('Sanitation Data'!$G$12,0,10*ROW('Sanitation Data'!G187)),NA())</f>
        <v>#N/A</v>
      </c>
      <c r="AP193" s="96" t="e">
        <f ca="true">+IF(AND(ISNUMBER(OFFSET('Sanitation Data'!$H$4,0,10*ROW('Sanitation Data'!H187))),'Data Summary'!DE193="Yes"),100-OFFSET('Sanitation Data'!$H$4,0,10*ROW('Sanitation Data'!H187)),NA())</f>
        <v>#N/A</v>
      </c>
      <c r="AQ193" s="96" t="e">
        <f ca="true">+IF(AND(ISNUMBER(OFFSET('Sanitation Data'!$H$6,0,10*ROW('Sanitation Data'!H187))),'Data Summary'!DF193="Yes"),OFFSET('Sanitation Data'!$H$6,0,10*ROW('Sanitation Data'!H187)),NA())</f>
        <v>#N/A</v>
      </c>
      <c r="AR193" s="96" t="e">
        <f ca="true">+IF(AND(ISNUMBER(OFFSET('Sanitation Data'!$H$10,0,10*ROW('Sanitation Data'!H187))),'Data Summary'!DG193="Yes"),OFFSET('Sanitation Data'!$H$10,0,10*ROW('Sanitation Data'!H187)),NA())</f>
        <v>#N/A</v>
      </c>
      <c r="AS193" s="96" t="e">
        <f ca="true">+IF(AND(ISNUMBER(OFFSET('Sanitation Data'!$H$11,0,10*ROW('Sanitation Data'!H187))),'Data Summary'!DH193="Yes"),OFFSET('Sanitation Data'!$H$11,0,10*ROW('Sanitation Data'!H187)),NA())</f>
        <v>#N/A</v>
      </c>
      <c r="AT193" s="96" t="e">
        <f ca="true">+IF(AND(ISNUMBER(OFFSET('Sanitation Data'!$H$12,0,10*ROW('Sanitation Data'!H187))),'Data Summary'!DI193="Yes"),OFFSET('Sanitation Data'!$H$12,0,10*ROW('Sanitation Data'!H187)),NA())</f>
        <v>#N/A</v>
      </c>
      <c r="AU193" s="96" t="e">
        <f ca="true">+IF(AND(ISNUMBER(OFFSET('Sanitation Data'!$I$4,0,10*ROW('Sanitation Data'!I187))),'Data Summary'!DJ193="Yes"),100-OFFSET('Sanitation Data'!$I$4,0,10*ROW('Sanitation Data'!I187)),NA())</f>
        <v>#N/A</v>
      </c>
      <c r="AV193" s="96" t="e">
        <f ca="true">+IF(AND(ISNUMBER(OFFSET('Sanitation Data'!$I$6,0,10*ROW('Sanitation Data'!I187))),'Data Summary'!DK193="Yes"),OFFSET('Sanitation Data'!$I$6,0,10*ROW('Sanitation Data'!I187)),NA())</f>
        <v>#N/A</v>
      </c>
      <c r="AW193" s="96" t="e">
        <f ca="true">+IF(AND(ISNUMBER(OFFSET('Sanitation Data'!$I$10,0,10*ROW('Sanitation Data'!I187))),'Data Summary'!DL193="Yes"),OFFSET('Sanitation Data'!$I$10,0,10*ROW('Sanitation Data'!I187)),NA())</f>
        <v>#N/A</v>
      </c>
      <c r="AX193" s="96" t="e">
        <f ca="true">+IF(AND(ISNUMBER(OFFSET('Sanitation Data'!$I$11,0,10*ROW('Sanitation Data'!I187))),'Data Summary'!DM193="Yes"),OFFSET('Sanitation Data'!$I$11,0,10*ROW('Sanitation Data'!I187)),NA())</f>
        <v>#N/A</v>
      </c>
      <c r="AY193" s="96" t="e">
        <f ca="true">+IF(AND(ISNUMBER(OFFSET('Sanitation Data'!$I$12,0,10*ROW('Sanitation Data'!I187))),'Data Summary'!DN193="Yes"),OFFSET('Sanitation Data'!$I$12,0,10*ROW('Sanitation Data'!I187)),NA())</f>
        <v>#N/A</v>
      </c>
      <c r="AZ193" s="97" t="e">
        <f ca="true">+IF(AND(ISNUMBER(OFFSET('Hygiene Data'!$D$5,0,10*ROW('Hygiene Data'!D187))),'Data Summary'!DO193="Yes"),OFFSET('Hygiene Data'!$D$5,0,10*ROW('Hygiene Data'!D187)),NA())</f>
        <v>#N/A</v>
      </c>
      <c r="BA193" s="97" t="e">
        <f ca="true">+IF(AND(ISNUMBER(OFFSET('Hygiene Data'!$D$7,0,10*ROW('Hygiene Data'!D187))),'Data Summary'!DP193="Yes"),OFFSET('Hygiene Data'!$D$7,0,10*ROW('Hygiene Data'!D187)),NA())</f>
        <v>#N/A</v>
      </c>
      <c r="BB193" s="97" t="e">
        <f ca="true">+IF(AND(ISNUMBER(OFFSET('Hygiene Data'!$D$9,0,10*ROW('Hygiene Data'!D187))),'Data Summary'!DQ193="Yes"),OFFSET('Hygiene Data'!$D$9,0,10*ROW('Hygiene Data'!D187)),NA())</f>
        <v>#N/A</v>
      </c>
      <c r="BC193" s="97" t="e">
        <f ca="true">+IF(AND(ISNUMBER(OFFSET('Hygiene Data'!$E$5,0,10*ROW('Hygiene Data'!E187))),'Data Summary'!DR193="Yes"),OFFSET('Hygiene Data'!$E$5,0,10*ROW('Hygiene Data'!E187)),NA())</f>
        <v>#N/A</v>
      </c>
      <c r="BD193" s="97" t="e">
        <f ca="true">+IF(AND(ISNUMBER(OFFSET('Hygiene Data'!$E$7,0,10*ROW('Hygiene Data'!E187))),'Data Summary'!DS193="Yes"),OFFSET('Hygiene Data'!$E$7,0,10*ROW('Hygiene Data'!E187)),NA())</f>
        <v>#N/A</v>
      </c>
      <c r="BE193" s="97" t="e">
        <f ca="true">+IF(AND(ISNUMBER(OFFSET('Hygiene Data'!$E$9,0,10*ROW('Hygiene Data'!E187))),'Data Summary'!DT193="Yes"),OFFSET('Hygiene Data'!$E$9,0,10*ROW('Hygiene Data'!E187)),NA())</f>
        <v>#N/A</v>
      </c>
      <c r="BF193" s="97" t="e">
        <f ca="true">+IF(AND(ISNUMBER(OFFSET('Hygiene Data'!$F$5,0,10*ROW('Hygiene Data'!F187))),'Data Summary'!DU193="Yes"),OFFSET('Hygiene Data'!$F$5,0,10*ROW('Hygiene Data'!F187)),NA())</f>
        <v>#N/A</v>
      </c>
      <c r="BG193" s="97" t="e">
        <f ca="true">+IF(AND(ISNUMBER(OFFSET('Hygiene Data'!$F$7,0,10*ROW('Hygiene Data'!F187))),'Data Summary'!DV193="Yes"),OFFSET('Hygiene Data'!$F$7,0,10*ROW('Hygiene Data'!F187)),NA())</f>
        <v>#N/A</v>
      </c>
      <c r="BH193" s="97" t="e">
        <f ca="true">+IF(AND(ISNUMBER(OFFSET('Hygiene Data'!$F$9,0,10*ROW('Hygiene Data'!F187))),'Data Summary'!DW193="Yes"),OFFSET('Hygiene Data'!$F$9,0,10*ROW('Hygiene Data'!F187)),NA())</f>
        <v>#N/A</v>
      </c>
      <c r="BI193" s="97" t="e">
        <f ca="true">+IF(AND(ISNUMBER(OFFSET('Hygiene Data'!$G$5,0,10*ROW('Hygiene Data'!G187))),'Data Summary'!DX193="Yes"),OFFSET('Hygiene Data'!$G$5,0,10*ROW('Hygiene Data'!G187)),NA())</f>
        <v>#N/A</v>
      </c>
      <c r="BJ193" s="97" t="e">
        <f ca="true">+IF(AND(ISNUMBER(OFFSET('Hygiene Data'!$G$7,0,10*ROW('Hygiene Data'!G187))),'Data Summary'!DY193="Yes"),OFFSET('Hygiene Data'!$G$7,0,10*ROW('Hygiene Data'!G187)),NA())</f>
        <v>#N/A</v>
      </c>
      <c r="BK193" s="97" t="e">
        <f ca="true">+IF(AND(ISNUMBER(OFFSET('Hygiene Data'!$G$9,0,10*ROW('Hygiene Data'!G187))),'Data Summary'!DZ193="Yes"),OFFSET('Hygiene Data'!$G$9,0,10*ROW('Hygiene Data'!G187)),NA())</f>
        <v>#N/A</v>
      </c>
      <c r="BL193" s="97" t="e">
        <f ca="true">+IF(AND(ISNUMBER(OFFSET('Hygiene Data'!$H$5,0,10*ROW('Hygiene Data'!H187))),'Data Summary'!EA193="Yes"),OFFSET('Hygiene Data'!$H$5,0,10*ROW('Hygiene Data'!H187)),NA())</f>
        <v>#N/A</v>
      </c>
      <c r="BM193" s="97" t="e">
        <f ca="true">+IF(AND(ISNUMBER(OFFSET('Hygiene Data'!$H$7,0,10*ROW('Hygiene Data'!H187))),'Data Summary'!EB193="Yes"),OFFSET('Hygiene Data'!$H$7,0,10*ROW('Hygiene Data'!H187)),NA())</f>
        <v>#N/A</v>
      </c>
      <c r="BN193" s="97" t="e">
        <f ca="true">+IF(AND(ISNUMBER(OFFSET('Hygiene Data'!$H$9,0,10*ROW('Hygiene Data'!H187))),'Data Summary'!EC193="Yes"),OFFSET('Hygiene Data'!$H$9,0,10*ROW('Hygiene Data'!H187)),NA())</f>
        <v>#N/A</v>
      </c>
      <c r="BO193" s="97" t="e">
        <f ca="true">+IF(AND(ISNUMBER(OFFSET('Hygiene Data'!$I$5,0,10*ROW('Hygiene Data'!I187))),'Data Summary'!ED193="Yes"),OFFSET('Hygiene Data'!$I$5,0,10*ROW('Hygiene Data'!I187)),NA())</f>
        <v>#N/A</v>
      </c>
      <c r="BP193" s="97" t="e">
        <f ca="true">+IF(AND(ISNUMBER(OFFSET('Hygiene Data'!$I$7,0,10*ROW('Hygiene Data'!I187))),'Data Summary'!EE193="Yes"),OFFSET('Hygiene Data'!$I$7,0,10*ROW('Hygiene Data'!I187)),NA())</f>
        <v>#N/A</v>
      </c>
      <c r="BQ193" s="97"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6" t="str">
        <f ca="true">+IF(ISTEXT('Data Summary'!B194),'Data Summary'!B194,"")</f>
        <v/>
      </c>
      <c r="C194" s="330" t="e">
        <f ca="true">+VALUE('Data Summary'!C194)</f>
        <v>#VALUE!</v>
      </c>
      <c r="D194" s="95" t="e">
        <f ca="true">+IF(AND(ISNUMBER(OFFSET('Water Data'!$D$4,0,10*ROW('Water Data'!D188))),'Data Summary'!BS194="Yes"),100-OFFSET('Water Data'!$D$4,0,10*ROW('Water Data'!D188)),NA())</f>
        <v>#N/A</v>
      </c>
      <c r="E194" s="95" t="e">
        <f ca="true">+IF(AND(ISNUMBER(OFFSET('Water Data'!$D$6,0,10*ROW('Water Data'!D188))),'Data Summary'!BT194="Yes"),OFFSET('Water Data'!$D$6,0,10*ROW('Water Data'!D188)),NA())</f>
        <v>#N/A</v>
      </c>
      <c r="F194" s="95" t="e">
        <f ca="true">+IF(AND(ISNUMBER(OFFSET('Water Data'!$D$9,0,10*ROW('Water Data'!D188))),'Data Summary'!BU194="Yes"),OFFSET('Water Data'!$D$9,0,10*ROW('Water Data'!D188)),NA())</f>
        <v>#N/A</v>
      </c>
      <c r="G194" s="95" t="e">
        <f ca="true">+IF(AND(ISNUMBER(OFFSET('Water Data'!$E$4,0,10*ROW('Water Data'!E188))),'Data Summary'!BV194="Yes"),100-OFFSET('Water Data'!$E$4,0,10*ROW('Water Data'!E188)),NA())</f>
        <v>#N/A</v>
      </c>
      <c r="H194" s="95" t="e">
        <f ca="true">+IF(AND(ISNUMBER(OFFSET('Water Data'!$E$6,0,10*ROW('Water Data'!E188))),'Data Summary'!BW194="Yes"),OFFSET('Water Data'!$E$6,0,10*ROW('Water Data'!E188)),NA())</f>
        <v>#N/A</v>
      </c>
      <c r="I194" s="95" t="e">
        <f ca="true">+IF(AND(ISNUMBER(OFFSET('Water Data'!$E$9,0,10*ROW('Water Data'!E188))),'Data Summary'!BX194="Yes"),OFFSET('Water Data'!$E$9,0,10*ROW('Water Data'!E188)),NA())</f>
        <v>#N/A</v>
      </c>
      <c r="J194" s="95" t="e">
        <f ca="true">+IF(AND(ISNUMBER(OFFSET('Water Data'!$F$4,0,10*ROW('Water Data'!F188))),'Data Summary'!BY194="Yes"),100-OFFSET('Water Data'!$F$4,0,10*ROW('Water Data'!F188)),NA())</f>
        <v>#N/A</v>
      </c>
      <c r="K194" s="95" t="e">
        <f ca="true">+IF(AND(ISNUMBER(OFFSET('Water Data'!$F$6,0,10*ROW('Water Data'!F188))),'Data Summary'!BZ194="Yes"),OFFSET('Water Data'!$F$6,0,10*ROW('Water Data'!F188)),NA())</f>
        <v>#N/A</v>
      </c>
      <c r="L194" s="95" t="e">
        <f ca="true">+IF(AND(ISNUMBER(OFFSET('Water Data'!$F$9,0,10*ROW('Water Data'!F188))),'Data Summary'!CA194="Yes"),OFFSET('Water Data'!$F$9,0,10*ROW('Water Data'!F188)),NA())</f>
        <v>#N/A</v>
      </c>
      <c r="M194" s="95" t="e">
        <f ca="true">+IF(AND(ISNUMBER(OFFSET('Water Data'!$G$4,0,10*ROW('Water Data'!G188))),'Data Summary'!CB194="Yes"),100-OFFSET('Water Data'!$G$4,0,10*ROW('Water Data'!G188)),NA())</f>
        <v>#N/A</v>
      </c>
      <c r="N194" s="95" t="e">
        <f ca="true">+IF(AND(ISNUMBER(OFFSET('Water Data'!$G$6,0,10*ROW('Water Data'!G188))),'Data Summary'!CC194="Yes"),OFFSET('Water Data'!$G$6,0,10*ROW('Water Data'!G188)),NA())</f>
        <v>#N/A</v>
      </c>
      <c r="O194" s="95" t="e">
        <f ca="true">+IF(AND(ISNUMBER(OFFSET('Water Data'!$G$9,0,10*ROW('Water Data'!G188))),'Data Summary'!CD194="Yes"),OFFSET('Water Data'!$G$9,0,10*ROW('Water Data'!G188)),NA())</f>
        <v>#N/A</v>
      </c>
      <c r="P194" s="95" t="e">
        <f ca="true">+IF(AND(ISNUMBER(OFFSET('Water Data'!$H$4,0,10*ROW('Water Data'!H188))),'Data Summary'!CE194="Yes"),100-OFFSET('Water Data'!$H$4,0,10*ROW('Water Data'!H188)),NA())</f>
        <v>#N/A</v>
      </c>
      <c r="Q194" s="95" t="e">
        <f ca="true">+IF(AND(ISNUMBER(OFFSET('Water Data'!$H$6,0,10*ROW('Water Data'!H188))),'Data Summary'!CF194="Yes"),OFFSET('Water Data'!$H$6,0,10*ROW('Water Data'!H188)),NA())</f>
        <v>#N/A</v>
      </c>
      <c r="R194" s="95" t="e">
        <f ca="true">+IF(AND(ISNUMBER(OFFSET('Water Data'!$H$9,0,10*ROW('Water Data'!H188))),'Data Summary'!CG194="Yes"),OFFSET('Water Data'!$H$9,0,10*ROW('Water Data'!H188)),NA())</f>
        <v>#N/A</v>
      </c>
      <c r="S194" s="95" t="e">
        <f ca="true">+IF(AND(ISNUMBER(OFFSET('Water Data'!$I$4,0,10*ROW('Water Data'!I188))),'Data Summary'!CH194="Yes"),100-OFFSET('Water Data'!$I$4,0,10*ROW('Water Data'!I188)),NA())</f>
        <v>#N/A</v>
      </c>
      <c r="T194" s="95" t="e">
        <f ca="true">+IF(AND(ISNUMBER(OFFSET('Water Data'!$I$6,0,10*ROW('Water Data'!I188))),'Data Summary'!CI194="Yes"),OFFSET('Water Data'!$I$6,0,10*ROW('Water Data'!I188)),NA())</f>
        <v>#N/A</v>
      </c>
      <c r="U194" s="95" t="e">
        <f ca="true">+IF(AND(ISNUMBER(OFFSET('Water Data'!$I$9,0,10*ROW('Water Data'!I188))),'Data Summary'!CJ194="Yes"),OFFSET('Water Data'!$I$9,0,10*ROW('Water Data'!I188)),NA())</f>
        <v>#N/A</v>
      </c>
      <c r="V194" s="96" t="e">
        <f ca="true">+IF(AND(ISNUMBER(OFFSET('Sanitation Data'!$D$4,0,10*ROW('Sanitation Data'!D188))),'Data Summary'!CK194="Yes"),100-OFFSET('Sanitation Data'!$D$4,0,10*ROW('Sanitation Data'!D188)),NA())</f>
        <v>#N/A</v>
      </c>
      <c r="W194" s="96" t="e">
        <f ca="true">+IF(AND(ISNUMBER(OFFSET('Sanitation Data'!$D$6,0,10*ROW('Sanitation Data'!D188))),'Data Summary'!CL194="Yes"),OFFSET('Sanitation Data'!$D$6,0,10*ROW('Sanitation Data'!D188)),NA())</f>
        <v>#N/A</v>
      </c>
      <c r="X194" s="96" t="e">
        <f ca="true">+IF(AND(ISNUMBER(OFFSET('Sanitation Data'!$D$10,0,10*ROW('Sanitation Data'!D188))),'Data Summary'!CM194="Yes"),OFFSET('Sanitation Data'!$D$10,0,10*ROW('Sanitation Data'!D188)),NA())</f>
        <v>#N/A</v>
      </c>
      <c r="Y194" s="96" t="e">
        <f ca="true">+IF(AND(ISNUMBER(OFFSET('Sanitation Data'!$D$11,0,10*ROW('Sanitation Data'!D188))),'Data Summary'!CN194="Yes"),OFFSET('Sanitation Data'!$D$11,0,10*ROW('Sanitation Data'!D188)),NA())</f>
        <v>#N/A</v>
      </c>
      <c r="Z194" s="96" t="e">
        <f ca="true">+IF(AND(ISNUMBER(OFFSET('Sanitation Data'!$D$12,0,10*ROW('Sanitation Data'!D188))),'Data Summary'!CO194="Yes"),OFFSET('Sanitation Data'!$D$12,0,10*ROW('Sanitation Data'!D188)),NA())</f>
        <v>#N/A</v>
      </c>
      <c r="AA194" s="96" t="e">
        <f ca="true">+IF(AND(ISNUMBER(OFFSET('Sanitation Data'!$E$4,0,10*ROW('Sanitation Data'!E188))),'Data Summary'!CP194="Yes"),100-OFFSET('Sanitation Data'!$E$4,0,10*ROW('Sanitation Data'!E188)),NA())</f>
        <v>#N/A</v>
      </c>
      <c r="AB194" s="96" t="e">
        <f ca="true">+IF(AND(ISNUMBER(OFFSET('Sanitation Data'!$E$6,0,10*ROW('Sanitation Data'!E188))),'Data Summary'!CQ194="Yes"),OFFSET('Sanitation Data'!$E$6,0,10*ROW('Sanitation Data'!E188)),NA())</f>
        <v>#N/A</v>
      </c>
      <c r="AC194" s="96" t="e">
        <f ca="true">+IF(AND(ISNUMBER(OFFSET('Sanitation Data'!$E$10,0,10*ROW('Sanitation Data'!E188))),'Data Summary'!CR194="Yes"),OFFSET('Sanitation Data'!$E$10,0,10*ROW('Sanitation Data'!E188)),NA())</f>
        <v>#N/A</v>
      </c>
      <c r="AD194" s="96" t="e">
        <f ca="true">+IF(AND(ISNUMBER(OFFSET('Sanitation Data'!$E$11,0,10*ROW('Sanitation Data'!E188))),'Data Summary'!CS194="Yes"),OFFSET('Sanitation Data'!$E$11,0,10*ROW('Sanitation Data'!E188)),NA())</f>
        <v>#N/A</v>
      </c>
      <c r="AE194" s="96" t="e">
        <f ca="true">+IF(AND(ISNUMBER(OFFSET('Sanitation Data'!$E$12,0,10*ROW('Sanitation Data'!E188))),'Data Summary'!CT194="Yes"),OFFSET('Sanitation Data'!$E$12,0,10*ROW('Sanitation Data'!E188)),NA())</f>
        <v>#N/A</v>
      </c>
      <c r="AF194" s="96" t="e">
        <f ca="true">+IF(AND(ISNUMBER(OFFSET('Sanitation Data'!$F$4,0,10*ROW('Sanitation Data'!F188))),'Data Summary'!CU194="Yes"),100-OFFSET('Sanitation Data'!$F$4,0,10*ROW('Sanitation Data'!F188)),NA())</f>
        <v>#N/A</v>
      </c>
      <c r="AG194" s="96" t="e">
        <f ca="true">+IF(AND(ISNUMBER(OFFSET('Sanitation Data'!$F$6,0,10*ROW('Sanitation Data'!F188))),'Data Summary'!CV194="Yes"),OFFSET('Sanitation Data'!$F$6,0,10*ROW('Sanitation Data'!F188)),NA())</f>
        <v>#N/A</v>
      </c>
      <c r="AH194" s="96" t="e">
        <f ca="true">+IF(AND(ISNUMBER(OFFSET('Sanitation Data'!$F$10,0,10*ROW('Sanitation Data'!F188))),'Data Summary'!CW194="Yes"),OFFSET('Sanitation Data'!$F$10,0,10*ROW('Sanitation Data'!F188)),NA())</f>
        <v>#N/A</v>
      </c>
      <c r="AI194" s="96" t="e">
        <f ca="true">+IF(AND(ISNUMBER(OFFSET('Sanitation Data'!$F$11,0,10*ROW('Sanitation Data'!F188))),'Data Summary'!CX194="Yes"),OFFSET('Sanitation Data'!$F$11,0,10*ROW('Sanitation Data'!F188)),NA())</f>
        <v>#N/A</v>
      </c>
      <c r="AJ194" s="96" t="e">
        <f ca="true">+IF(AND(ISNUMBER(OFFSET('Sanitation Data'!$F$12,0,10*ROW('Sanitation Data'!F188))),'Data Summary'!CY194="Yes"),OFFSET('Sanitation Data'!$F$12,0,10*ROW('Sanitation Data'!F188)),NA())</f>
        <v>#N/A</v>
      </c>
      <c r="AK194" s="96" t="e">
        <f ca="true">+IF(AND(ISNUMBER(OFFSET('Sanitation Data'!$G$4,0,10*ROW('Sanitation Data'!G188))),'Data Summary'!CZ194="Yes"),100-OFFSET('Sanitation Data'!$G$4,0,10*ROW('Sanitation Data'!G188)),NA())</f>
        <v>#N/A</v>
      </c>
      <c r="AL194" s="96" t="e">
        <f ca="true">+IF(AND(ISNUMBER(OFFSET('Sanitation Data'!$G$6,0,10*ROW('Sanitation Data'!G188))),'Data Summary'!DA194="Yes"),OFFSET('Sanitation Data'!$G$6,0,10*ROW('Sanitation Data'!G188)),NA())</f>
        <v>#N/A</v>
      </c>
      <c r="AM194" s="96" t="e">
        <f ca="true">+IF(AND(ISNUMBER(OFFSET('Sanitation Data'!$G$10,0,10*ROW('Sanitation Data'!G188))),'Data Summary'!DB194="Yes"),OFFSET('Sanitation Data'!$G$10,0,10*ROW('Sanitation Data'!G188)),NA())</f>
        <v>#N/A</v>
      </c>
      <c r="AN194" s="96" t="e">
        <f ca="true">+IF(AND(ISNUMBER(OFFSET('Sanitation Data'!$G$11,0,10*ROW('Sanitation Data'!G188))),'Data Summary'!DC194="Yes"),OFFSET('Sanitation Data'!$G$11,0,10*ROW('Sanitation Data'!G188)),NA())</f>
        <v>#N/A</v>
      </c>
      <c r="AO194" s="96" t="e">
        <f ca="true">+IF(AND(ISNUMBER(OFFSET('Sanitation Data'!$G$12,0,10*ROW('Sanitation Data'!G188))),'Data Summary'!DD194="Yes"),OFFSET('Sanitation Data'!$G$12,0,10*ROW('Sanitation Data'!G188)),NA())</f>
        <v>#N/A</v>
      </c>
      <c r="AP194" s="96" t="e">
        <f ca="true">+IF(AND(ISNUMBER(OFFSET('Sanitation Data'!$H$4,0,10*ROW('Sanitation Data'!H188))),'Data Summary'!DE194="Yes"),100-OFFSET('Sanitation Data'!$H$4,0,10*ROW('Sanitation Data'!H188)),NA())</f>
        <v>#N/A</v>
      </c>
      <c r="AQ194" s="96" t="e">
        <f ca="true">+IF(AND(ISNUMBER(OFFSET('Sanitation Data'!$H$6,0,10*ROW('Sanitation Data'!H188))),'Data Summary'!DF194="Yes"),OFFSET('Sanitation Data'!$H$6,0,10*ROW('Sanitation Data'!H188)),NA())</f>
        <v>#N/A</v>
      </c>
      <c r="AR194" s="96" t="e">
        <f ca="true">+IF(AND(ISNUMBER(OFFSET('Sanitation Data'!$H$10,0,10*ROW('Sanitation Data'!H188))),'Data Summary'!DG194="Yes"),OFFSET('Sanitation Data'!$H$10,0,10*ROW('Sanitation Data'!H188)),NA())</f>
        <v>#N/A</v>
      </c>
      <c r="AS194" s="96" t="e">
        <f ca="true">+IF(AND(ISNUMBER(OFFSET('Sanitation Data'!$H$11,0,10*ROW('Sanitation Data'!H188))),'Data Summary'!DH194="Yes"),OFFSET('Sanitation Data'!$H$11,0,10*ROW('Sanitation Data'!H188)),NA())</f>
        <v>#N/A</v>
      </c>
      <c r="AT194" s="96" t="e">
        <f ca="true">+IF(AND(ISNUMBER(OFFSET('Sanitation Data'!$H$12,0,10*ROW('Sanitation Data'!H188))),'Data Summary'!DI194="Yes"),OFFSET('Sanitation Data'!$H$12,0,10*ROW('Sanitation Data'!H188)),NA())</f>
        <v>#N/A</v>
      </c>
      <c r="AU194" s="96" t="e">
        <f ca="true">+IF(AND(ISNUMBER(OFFSET('Sanitation Data'!$I$4,0,10*ROW('Sanitation Data'!I188))),'Data Summary'!DJ194="Yes"),100-OFFSET('Sanitation Data'!$I$4,0,10*ROW('Sanitation Data'!I188)),NA())</f>
        <v>#N/A</v>
      </c>
      <c r="AV194" s="96" t="e">
        <f ca="true">+IF(AND(ISNUMBER(OFFSET('Sanitation Data'!$I$6,0,10*ROW('Sanitation Data'!I188))),'Data Summary'!DK194="Yes"),OFFSET('Sanitation Data'!$I$6,0,10*ROW('Sanitation Data'!I188)),NA())</f>
        <v>#N/A</v>
      </c>
      <c r="AW194" s="96" t="e">
        <f ca="true">+IF(AND(ISNUMBER(OFFSET('Sanitation Data'!$I$10,0,10*ROW('Sanitation Data'!I188))),'Data Summary'!DL194="Yes"),OFFSET('Sanitation Data'!$I$10,0,10*ROW('Sanitation Data'!I188)),NA())</f>
        <v>#N/A</v>
      </c>
      <c r="AX194" s="96" t="e">
        <f ca="true">+IF(AND(ISNUMBER(OFFSET('Sanitation Data'!$I$11,0,10*ROW('Sanitation Data'!I188))),'Data Summary'!DM194="Yes"),OFFSET('Sanitation Data'!$I$11,0,10*ROW('Sanitation Data'!I188)),NA())</f>
        <v>#N/A</v>
      </c>
      <c r="AY194" s="96" t="e">
        <f ca="true">+IF(AND(ISNUMBER(OFFSET('Sanitation Data'!$I$12,0,10*ROW('Sanitation Data'!I188))),'Data Summary'!DN194="Yes"),OFFSET('Sanitation Data'!$I$12,0,10*ROW('Sanitation Data'!I188)),NA())</f>
        <v>#N/A</v>
      </c>
      <c r="AZ194" s="97" t="e">
        <f ca="true">+IF(AND(ISNUMBER(OFFSET('Hygiene Data'!$D$5,0,10*ROW('Hygiene Data'!D188))),'Data Summary'!DO194="Yes"),OFFSET('Hygiene Data'!$D$5,0,10*ROW('Hygiene Data'!D188)),NA())</f>
        <v>#N/A</v>
      </c>
      <c r="BA194" s="97" t="e">
        <f ca="true">+IF(AND(ISNUMBER(OFFSET('Hygiene Data'!$D$7,0,10*ROW('Hygiene Data'!D188))),'Data Summary'!DP194="Yes"),OFFSET('Hygiene Data'!$D$7,0,10*ROW('Hygiene Data'!D188)),NA())</f>
        <v>#N/A</v>
      </c>
      <c r="BB194" s="97" t="e">
        <f ca="true">+IF(AND(ISNUMBER(OFFSET('Hygiene Data'!$D$9,0,10*ROW('Hygiene Data'!D188))),'Data Summary'!DQ194="Yes"),OFFSET('Hygiene Data'!$D$9,0,10*ROW('Hygiene Data'!D188)),NA())</f>
        <v>#N/A</v>
      </c>
      <c r="BC194" s="97" t="e">
        <f ca="true">+IF(AND(ISNUMBER(OFFSET('Hygiene Data'!$E$5,0,10*ROW('Hygiene Data'!E188))),'Data Summary'!DR194="Yes"),OFFSET('Hygiene Data'!$E$5,0,10*ROW('Hygiene Data'!E188)),NA())</f>
        <v>#N/A</v>
      </c>
      <c r="BD194" s="97" t="e">
        <f ca="true">+IF(AND(ISNUMBER(OFFSET('Hygiene Data'!$E$7,0,10*ROW('Hygiene Data'!E188))),'Data Summary'!DS194="Yes"),OFFSET('Hygiene Data'!$E$7,0,10*ROW('Hygiene Data'!E188)),NA())</f>
        <v>#N/A</v>
      </c>
      <c r="BE194" s="97" t="e">
        <f ca="true">+IF(AND(ISNUMBER(OFFSET('Hygiene Data'!$E$9,0,10*ROW('Hygiene Data'!E188))),'Data Summary'!DT194="Yes"),OFFSET('Hygiene Data'!$E$9,0,10*ROW('Hygiene Data'!E188)),NA())</f>
        <v>#N/A</v>
      </c>
      <c r="BF194" s="97" t="e">
        <f ca="true">+IF(AND(ISNUMBER(OFFSET('Hygiene Data'!$F$5,0,10*ROW('Hygiene Data'!F188))),'Data Summary'!DU194="Yes"),OFFSET('Hygiene Data'!$F$5,0,10*ROW('Hygiene Data'!F188)),NA())</f>
        <v>#N/A</v>
      </c>
      <c r="BG194" s="97" t="e">
        <f ca="true">+IF(AND(ISNUMBER(OFFSET('Hygiene Data'!$F$7,0,10*ROW('Hygiene Data'!F188))),'Data Summary'!DV194="Yes"),OFFSET('Hygiene Data'!$F$7,0,10*ROW('Hygiene Data'!F188)),NA())</f>
        <v>#N/A</v>
      </c>
      <c r="BH194" s="97" t="e">
        <f ca="true">+IF(AND(ISNUMBER(OFFSET('Hygiene Data'!$F$9,0,10*ROW('Hygiene Data'!F188))),'Data Summary'!DW194="Yes"),OFFSET('Hygiene Data'!$F$9,0,10*ROW('Hygiene Data'!F188)),NA())</f>
        <v>#N/A</v>
      </c>
      <c r="BI194" s="97" t="e">
        <f ca="true">+IF(AND(ISNUMBER(OFFSET('Hygiene Data'!$G$5,0,10*ROW('Hygiene Data'!G188))),'Data Summary'!DX194="Yes"),OFFSET('Hygiene Data'!$G$5,0,10*ROW('Hygiene Data'!G188)),NA())</f>
        <v>#N/A</v>
      </c>
      <c r="BJ194" s="97" t="e">
        <f ca="true">+IF(AND(ISNUMBER(OFFSET('Hygiene Data'!$G$7,0,10*ROW('Hygiene Data'!G188))),'Data Summary'!DY194="Yes"),OFFSET('Hygiene Data'!$G$7,0,10*ROW('Hygiene Data'!G188)),NA())</f>
        <v>#N/A</v>
      </c>
      <c r="BK194" s="97" t="e">
        <f ca="true">+IF(AND(ISNUMBER(OFFSET('Hygiene Data'!$G$9,0,10*ROW('Hygiene Data'!G188))),'Data Summary'!DZ194="Yes"),OFFSET('Hygiene Data'!$G$9,0,10*ROW('Hygiene Data'!G188)),NA())</f>
        <v>#N/A</v>
      </c>
      <c r="BL194" s="97" t="e">
        <f ca="true">+IF(AND(ISNUMBER(OFFSET('Hygiene Data'!$H$5,0,10*ROW('Hygiene Data'!H188))),'Data Summary'!EA194="Yes"),OFFSET('Hygiene Data'!$H$5,0,10*ROW('Hygiene Data'!H188)),NA())</f>
        <v>#N/A</v>
      </c>
      <c r="BM194" s="97" t="e">
        <f ca="true">+IF(AND(ISNUMBER(OFFSET('Hygiene Data'!$H$7,0,10*ROW('Hygiene Data'!H188))),'Data Summary'!EB194="Yes"),OFFSET('Hygiene Data'!$H$7,0,10*ROW('Hygiene Data'!H188)),NA())</f>
        <v>#N/A</v>
      </c>
      <c r="BN194" s="97" t="e">
        <f ca="true">+IF(AND(ISNUMBER(OFFSET('Hygiene Data'!$H$9,0,10*ROW('Hygiene Data'!H188))),'Data Summary'!EC194="Yes"),OFFSET('Hygiene Data'!$H$9,0,10*ROW('Hygiene Data'!H188)),NA())</f>
        <v>#N/A</v>
      </c>
      <c r="BO194" s="97" t="e">
        <f ca="true">+IF(AND(ISNUMBER(OFFSET('Hygiene Data'!$I$5,0,10*ROW('Hygiene Data'!I188))),'Data Summary'!ED194="Yes"),OFFSET('Hygiene Data'!$I$5,0,10*ROW('Hygiene Data'!I188)),NA())</f>
        <v>#N/A</v>
      </c>
      <c r="BP194" s="97" t="e">
        <f ca="true">+IF(AND(ISNUMBER(OFFSET('Hygiene Data'!$I$7,0,10*ROW('Hygiene Data'!I188))),'Data Summary'!EE194="Yes"),OFFSET('Hygiene Data'!$I$7,0,10*ROW('Hygiene Data'!I188)),NA())</f>
        <v>#N/A</v>
      </c>
      <c r="BQ194" s="97"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6" t="str">
        <f ca="true">+IF(ISTEXT('Data Summary'!B195),'Data Summary'!B195,"")</f>
        <v/>
      </c>
      <c r="C195" s="330" t="e">
        <f ca="true">+VALUE('Data Summary'!C195)</f>
        <v>#VALUE!</v>
      </c>
      <c r="D195" s="95" t="e">
        <f ca="true">+IF(AND(ISNUMBER(OFFSET('Water Data'!$D$4,0,10*ROW('Water Data'!D189))),'Data Summary'!BS195="Yes"),100-OFFSET('Water Data'!$D$4,0,10*ROW('Water Data'!D189)),NA())</f>
        <v>#N/A</v>
      </c>
      <c r="E195" s="95" t="e">
        <f ca="true">+IF(AND(ISNUMBER(OFFSET('Water Data'!$D$6,0,10*ROW('Water Data'!D189))),'Data Summary'!BT195="Yes"),OFFSET('Water Data'!$D$6,0,10*ROW('Water Data'!D189)),NA())</f>
        <v>#N/A</v>
      </c>
      <c r="F195" s="95" t="e">
        <f ca="true">+IF(AND(ISNUMBER(OFFSET('Water Data'!$D$9,0,10*ROW('Water Data'!D189))),'Data Summary'!BU195="Yes"),OFFSET('Water Data'!$D$9,0,10*ROW('Water Data'!D189)),NA())</f>
        <v>#N/A</v>
      </c>
      <c r="G195" s="95" t="e">
        <f ca="true">+IF(AND(ISNUMBER(OFFSET('Water Data'!$E$4,0,10*ROW('Water Data'!E189))),'Data Summary'!BV195="Yes"),100-OFFSET('Water Data'!$E$4,0,10*ROW('Water Data'!E189)),NA())</f>
        <v>#N/A</v>
      </c>
      <c r="H195" s="95" t="e">
        <f ca="true">+IF(AND(ISNUMBER(OFFSET('Water Data'!$E$6,0,10*ROW('Water Data'!E189))),'Data Summary'!BW195="Yes"),OFFSET('Water Data'!$E$6,0,10*ROW('Water Data'!E189)),NA())</f>
        <v>#N/A</v>
      </c>
      <c r="I195" s="95" t="e">
        <f ca="true">+IF(AND(ISNUMBER(OFFSET('Water Data'!$E$9,0,10*ROW('Water Data'!E189))),'Data Summary'!BX195="Yes"),OFFSET('Water Data'!$E$9,0,10*ROW('Water Data'!E189)),NA())</f>
        <v>#N/A</v>
      </c>
      <c r="J195" s="95" t="e">
        <f ca="true">+IF(AND(ISNUMBER(OFFSET('Water Data'!$F$4,0,10*ROW('Water Data'!F189))),'Data Summary'!BY195="Yes"),100-OFFSET('Water Data'!$F$4,0,10*ROW('Water Data'!F189)),NA())</f>
        <v>#N/A</v>
      </c>
      <c r="K195" s="95" t="e">
        <f ca="true">+IF(AND(ISNUMBER(OFFSET('Water Data'!$F$6,0,10*ROW('Water Data'!F189))),'Data Summary'!BZ195="Yes"),OFFSET('Water Data'!$F$6,0,10*ROW('Water Data'!F189)),NA())</f>
        <v>#N/A</v>
      </c>
      <c r="L195" s="95" t="e">
        <f ca="true">+IF(AND(ISNUMBER(OFFSET('Water Data'!$F$9,0,10*ROW('Water Data'!F189))),'Data Summary'!CA195="Yes"),OFFSET('Water Data'!$F$9,0,10*ROW('Water Data'!F189)),NA())</f>
        <v>#N/A</v>
      </c>
      <c r="M195" s="95" t="e">
        <f ca="true">+IF(AND(ISNUMBER(OFFSET('Water Data'!$G$4,0,10*ROW('Water Data'!G189))),'Data Summary'!CB195="Yes"),100-OFFSET('Water Data'!$G$4,0,10*ROW('Water Data'!G189)),NA())</f>
        <v>#N/A</v>
      </c>
      <c r="N195" s="95" t="e">
        <f ca="true">+IF(AND(ISNUMBER(OFFSET('Water Data'!$G$6,0,10*ROW('Water Data'!G189))),'Data Summary'!CC195="Yes"),OFFSET('Water Data'!$G$6,0,10*ROW('Water Data'!G189)),NA())</f>
        <v>#N/A</v>
      </c>
      <c r="O195" s="95" t="e">
        <f ca="true">+IF(AND(ISNUMBER(OFFSET('Water Data'!$G$9,0,10*ROW('Water Data'!G189))),'Data Summary'!CD195="Yes"),OFFSET('Water Data'!$G$9,0,10*ROW('Water Data'!G189)),NA())</f>
        <v>#N/A</v>
      </c>
      <c r="P195" s="95" t="e">
        <f ca="true">+IF(AND(ISNUMBER(OFFSET('Water Data'!$H$4,0,10*ROW('Water Data'!H189))),'Data Summary'!CE195="Yes"),100-OFFSET('Water Data'!$H$4,0,10*ROW('Water Data'!H189)),NA())</f>
        <v>#N/A</v>
      </c>
      <c r="Q195" s="95" t="e">
        <f ca="true">+IF(AND(ISNUMBER(OFFSET('Water Data'!$H$6,0,10*ROW('Water Data'!H189))),'Data Summary'!CF195="Yes"),OFFSET('Water Data'!$H$6,0,10*ROW('Water Data'!H189)),NA())</f>
        <v>#N/A</v>
      </c>
      <c r="R195" s="95" t="e">
        <f ca="true">+IF(AND(ISNUMBER(OFFSET('Water Data'!$H$9,0,10*ROW('Water Data'!H189))),'Data Summary'!CG195="Yes"),OFFSET('Water Data'!$H$9,0,10*ROW('Water Data'!H189)),NA())</f>
        <v>#N/A</v>
      </c>
      <c r="S195" s="95" t="e">
        <f ca="true">+IF(AND(ISNUMBER(OFFSET('Water Data'!$I$4,0,10*ROW('Water Data'!I189))),'Data Summary'!CH195="Yes"),100-OFFSET('Water Data'!$I$4,0,10*ROW('Water Data'!I189)),NA())</f>
        <v>#N/A</v>
      </c>
      <c r="T195" s="95" t="e">
        <f ca="true">+IF(AND(ISNUMBER(OFFSET('Water Data'!$I$6,0,10*ROW('Water Data'!I189))),'Data Summary'!CI195="Yes"),OFFSET('Water Data'!$I$6,0,10*ROW('Water Data'!I189)),NA())</f>
        <v>#N/A</v>
      </c>
      <c r="U195" s="95" t="e">
        <f ca="true">+IF(AND(ISNUMBER(OFFSET('Water Data'!$I$9,0,10*ROW('Water Data'!I189))),'Data Summary'!CJ195="Yes"),OFFSET('Water Data'!$I$9,0,10*ROW('Water Data'!I189)),NA())</f>
        <v>#N/A</v>
      </c>
      <c r="V195" s="96" t="e">
        <f ca="true">+IF(AND(ISNUMBER(OFFSET('Sanitation Data'!$D$4,0,10*ROW('Sanitation Data'!D189))),'Data Summary'!CK195="Yes"),100-OFFSET('Sanitation Data'!$D$4,0,10*ROW('Sanitation Data'!D189)),NA())</f>
        <v>#N/A</v>
      </c>
      <c r="W195" s="96" t="e">
        <f ca="true">+IF(AND(ISNUMBER(OFFSET('Sanitation Data'!$D$6,0,10*ROW('Sanitation Data'!D189))),'Data Summary'!CL195="Yes"),OFFSET('Sanitation Data'!$D$6,0,10*ROW('Sanitation Data'!D189)),NA())</f>
        <v>#N/A</v>
      </c>
      <c r="X195" s="96" t="e">
        <f ca="true">+IF(AND(ISNUMBER(OFFSET('Sanitation Data'!$D$10,0,10*ROW('Sanitation Data'!D189))),'Data Summary'!CM195="Yes"),OFFSET('Sanitation Data'!$D$10,0,10*ROW('Sanitation Data'!D189)),NA())</f>
        <v>#N/A</v>
      </c>
      <c r="Y195" s="96" t="e">
        <f ca="true">+IF(AND(ISNUMBER(OFFSET('Sanitation Data'!$D$11,0,10*ROW('Sanitation Data'!D189))),'Data Summary'!CN195="Yes"),OFFSET('Sanitation Data'!$D$11,0,10*ROW('Sanitation Data'!D189)),NA())</f>
        <v>#N/A</v>
      </c>
      <c r="Z195" s="96" t="e">
        <f ca="true">+IF(AND(ISNUMBER(OFFSET('Sanitation Data'!$D$12,0,10*ROW('Sanitation Data'!D189))),'Data Summary'!CO195="Yes"),OFFSET('Sanitation Data'!$D$12,0,10*ROW('Sanitation Data'!D189)),NA())</f>
        <v>#N/A</v>
      </c>
      <c r="AA195" s="96" t="e">
        <f ca="true">+IF(AND(ISNUMBER(OFFSET('Sanitation Data'!$E$4,0,10*ROW('Sanitation Data'!E189))),'Data Summary'!CP195="Yes"),100-OFFSET('Sanitation Data'!$E$4,0,10*ROW('Sanitation Data'!E189)),NA())</f>
        <v>#N/A</v>
      </c>
      <c r="AB195" s="96" t="e">
        <f ca="true">+IF(AND(ISNUMBER(OFFSET('Sanitation Data'!$E$6,0,10*ROW('Sanitation Data'!E189))),'Data Summary'!CQ195="Yes"),OFFSET('Sanitation Data'!$E$6,0,10*ROW('Sanitation Data'!E189)),NA())</f>
        <v>#N/A</v>
      </c>
      <c r="AC195" s="96" t="e">
        <f ca="true">+IF(AND(ISNUMBER(OFFSET('Sanitation Data'!$E$10,0,10*ROW('Sanitation Data'!E189))),'Data Summary'!CR195="Yes"),OFFSET('Sanitation Data'!$E$10,0,10*ROW('Sanitation Data'!E189)),NA())</f>
        <v>#N/A</v>
      </c>
      <c r="AD195" s="96" t="e">
        <f ca="true">+IF(AND(ISNUMBER(OFFSET('Sanitation Data'!$E$11,0,10*ROW('Sanitation Data'!E189))),'Data Summary'!CS195="Yes"),OFFSET('Sanitation Data'!$E$11,0,10*ROW('Sanitation Data'!E189)),NA())</f>
        <v>#N/A</v>
      </c>
      <c r="AE195" s="96" t="e">
        <f ca="true">+IF(AND(ISNUMBER(OFFSET('Sanitation Data'!$E$12,0,10*ROW('Sanitation Data'!E189))),'Data Summary'!CT195="Yes"),OFFSET('Sanitation Data'!$E$12,0,10*ROW('Sanitation Data'!E189)),NA())</f>
        <v>#N/A</v>
      </c>
      <c r="AF195" s="96" t="e">
        <f ca="true">+IF(AND(ISNUMBER(OFFSET('Sanitation Data'!$F$4,0,10*ROW('Sanitation Data'!F189))),'Data Summary'!CU195="Yes"),100-OFFSET('Sanitation Data'!$F$4,0,10*ROW('Sanitation Data'!F189)),NA())</f>
        <v>#N/A</v>
      </c>
      <c r="AG195" s="96" t="e">
        <f ca="true">+IF(AND(ISNUMBER(OFFSET('Sanitation Data'!$F$6,0,10*ROW('Sanitation Data'!F189))),'Data Summary'!CV195="Yes"),OFFSET('Sanitation Data'!$F$6,0,10*ROW('Sanitation Data'!F189)),NA())</f>
        <v>#N/A</v>
      </c>
      <c r="AH195" s="96" t="e">
        <f ca="true">+IF(AND(ISNUMBER(OFFSET('Sanitation Data'!$F$10,0,10*ROW('Sanitation Data'!F189))),'Data Summary'!CW195="Yes"),OFFSET('Sanitation Data'!$F$10,0,10*ROW('Sanitation Data'!F189)),NA())</f>
        <v>#N/A</v>
      </c>
      <c r="AI195" s="96" t="e">
        <f ca="true">+IF(AND(ISNUMBER(OFFSET('Sanitation Data'!$F$11,0,10*ROW('Sanitation Data'!F189))),'Data Summary'!CX195="Yes"),OFFSET('Sanitation Data'!$F$11,0,10*ROW('Sanitation Data'!F189)),NA())</f>
        <v>#N/A</v>
      </c>
      <c r="AJ195" s="96" t="e">
        <f ca="true">+IF(AND(ISNUMBER(OFFSET('Sanitation Data'!$F$12,0,10*ROW('Sanitation Data'!F189))),'Data Summary'!CY195="Yes"),OFFSET('Sanitation Data'!$F$12,0,10*ROW('Sanitation Data'!F189)),NA())</f>
        <v>#N/A</v>
      </c>
      <c r="AK195" s="96" t="e">
        <f ca="true">+IF(AND(ISNUMBER(OFFSET('Sanitation Data'!$G$4,0,10*ROW('Sanitation Data'!G189))),'Data Summary'!CZ195="Yes"),100-OFFSET('Sanitation Data'!$G$4,0,10*ROW('Sanitation Data'!G189)),NA())</f>
        <v>#N/A</v>
      </c>
      <c r="AL195" s="96" t="e">
        <f ca="true">+IF(AND(ISNUMBER(OFFSET('Sanitation Data'!$G$6,0,10*ROW('Sanitation Data'!G189))),'Data Summary'!DA195="Yes"),OFFSET('Sanitation Data'!$G$6,0,10*ROW('Sanitation Data'!G189)),NA())</f>
        <v>#N/A</v>
      </c>
      <c r="AM195" s="96" t="e">
        <f ca="true">+IF(AND(ISNUMBER(OFFSET('Sanitation Data'!$G$10,0,10*ROW('Sanitation Data'!G189))),'Data Summary'!DB195="Yes"),OFFSET('Sanitation Data'!$G$10,0,10*ROW('Sanitation Data'!G189)),NA())</f>
        <v>#N/A</v>
      </c>
      <c r="AN195" s="96" t="e">
        <f ca="true">+IF(AND(ISNUMBER(OFFSET('Sanitation Data'!$G$11,0,10*ROW('Sanitation Data'!G189))),'Data Summary'!DC195="Yes"),OFFSET('Sanitation Data'!$G$11,0,10*ROW('Sanitation Data'!G189)),NA())</f>
        <v>#N/A</v>
      </c>
      <c r="AO195" s="96" t="e">
        <f ca="true">+IF(AND(ISNUMBER(OFFSET('Sanitation Data'!$G$12,0,10*ROW('Sanitation Data'!G189))),'Data Summary'!DD195="Yes"),OFFSET('Sanitation Data'!$G$12,0,10*ROW('Sanitation Data'!G189)),NA())</f>
        <v>#N/A</v>
      </c>
      <c r="AP195" s="96" t="e">
        <f ca="true">+IF(AND(ISNUMBER(OFFSET('Sanitation Data'!$H$4,0,10*ROW('Sanitation Data'!H189))),'Data Summary'!DE195="Yes"),100-OFFSET('Sanitation Data'!$H$4,0,10*ROW('Sanitation Data'!H189)),NA())</f>
        <v>#N/A</v>
      </c>
      <c r="AQ195" s="96" t="e">
        <f ca="true">+IF(AND(ISNUMBER(OFFSET('Sanitation Data'!$H$6,0,10*ROW('Sanitation Data'!H189))),'Data Summary'!DF195="Yes"),OFFSET('Sanitation Data'!$H$6,0,10*ROW('Sanitation Data'!H189)),NA())</f>
        <v>#N/A</v>
      </c>
      <c r="AR195" s="96" t="e">
        <f ca="true">+IF(AND(ISNUMBER(OFFSET('Sanitation Data'!$H$10,0,10*ROW('Sanitation Data'!H189))),'Data Summary'!DG195="Yes"),OFFSET('Sanitation Data'!$H$10,0,10*ROW('Sanitation Data'!H189)),NA())</f>
        <v>#N/A</v>
      </c>
      <c r="AS195" s="96" t="e">
        <f ca="true">+IF(AND(ISNUMBER(OFFSET('Sanitation Data'!$H$11,0,10*ROW('Sanitation Data'!H189))),'Data Summary'!DH195="Yes"),OFFSET('Sanitation Data'!$H$11,0,10*ROW('Sanitation Data'!H189)),NA())</f>
        <v>#N/A</v>
      </c>
      <c r="AT195" s="96" t="e">
        <f ca="true">+IF(AND(ISNUMBER(OFFSET('Sanitation Data'!$H$12,0,10*ROW('Sanitation Data'!H189))),'Data Summary'!DI195="Yes"),OFFSET('Sanitation Data'!$H$12,0,10*ROW('Sanitation Data'!H189)),NA())</f>
        <v>#N/A</v>
      </c>
      <c r="AU195" s="96" t="e">
        <f ca="true">+IF(AND(ISNUMBER(OFFSET('Sanitation Data'!$I$4,0,10*ROW('Sanitation Data'!I189))),'Data Summary'!DJ195="Yes"),100-OFFSET('Sanitation Data'!$I$4,0,10*ROW('Sanitation Data'!I189)),NA())</f>
        <v>#N/A</v>
      </c>
      <c r="AV195" s="96" t="e">
        <f ca="true">+IF(AND(ISNUMBER(OFFSET('Sanitation Data'!$I$6,0,10*ROW('Sanitation Data'!I189))),'Data Summary'!DK195="Yes"),OFFSET('Sanitation Data'!$I$6,0,10*ROW('Sanitation Data'!I189)),NA())</f>
        <v>#N/A</v>
      </c>
      <c r="AW195" s="96" t="e">
        <f ca="true">+IF(AND(ISNUMBER(OFFSET('Sanitation Data'!$I$10,0,10*ROW('Sanitation Data'!I189))),'Data Summary'!DL195="Yes"),OFFSET('Sanitation Data'!$I$10,0,10*ROW('Sanitation Data'!I189)),NA())</f>
        <v>#N/A</v>
      </c>
      <c r="AX195" s="96" t="e">
        <f ca="true">+IF(AND(ISNUMBER(OFFSET('Sanitation Data'!$I$11,0,10*ROW('Sanitation Data'!I189))),'Data Summary'!DM195="Yes"),OFFSET('Sanitation Data'!$I$11,0,10*ROW('Sanitation Data'!I189)),NA())</f>
        <v>#N/A</v>
      </c>
      <c r="AY195" s="96" t="e">
        <f ca="true">+IF(AND(ISNUMBER(OFFSET('Sanitation Data'!$I$12,0,10*ROW('Sanitation Data'!I189))),'Data Summary'!DN195="Yes"),OFFSET('Sanitation Data'!$I$12,0,10*ROW('Sanitation Data'!I189)),NA())</f>
        <v>#N/A</v>
      </c>
      <c r="AZ195" s="97" t="e">
        <f ca="true">+IF(AND(ISNUMBER(OFFSET('Hygiene Data'!$D$5,0,10*ROW('Hygiene Data'!D189))),'Data Summary'!DO195="Yes"),OFFSET('Hygiene Data'!$D$5,0,10*ROW('Hygiene Data'!D189)),NA())</f>
        <v>#N/A</v>
      </c>
      <c r="BA195" s="97" t="e">
        <f ca="true">+IF(AND(ISNUMBER(OFFSET('Hygiene Data'!$D$7,0,10*ROW('Hygiene Data'!D189))),'Data Summary'!DP195="Yes"),OFFSET('Hygiene Data'!$D$7,0,10*ROW('Hygiene Data'!D189)),NA())</f>
        <v>#N/A</v>
      </c>
      <c r="BB195" s="97" t="e">
        <f ca="true">+IF(AND(ISNUMBER(OFFSET('Hygiene Data'!$D$9,0,10*ROW('Hygiene Data'!D189))),'Data Summary'!DQ195="Yes"),OFFSET('Hygiene Data'!$D$9,0,10*ROW('Hygiene Data'!D189)),NA())</f>
        <v>#N/A</v>
      </c>
      <c r="BC195" s="97" t="e">
        <f ca="true">+IF(AND(ISNUMBER(OFFSET('Hygiene Data'!$E$5,0,10*ROW('Hygiene Data'!E189))),'Data Summary'!DR195="Yes"),OFFSET('Hygiene Data'!$E$5,0,10*ROW('Hygiene Data'!E189)),NA())</f>
        <v>#N/A</v>
      </c>
      <c r="BD195" s="97" t="e">
        <f ca="true">+IF(AND(ISNUMBER(OFFSET('Hygiene Data'!$E$7,0,10*ROW('Hygiene Data'!E189))),'Data Summary'!DS195="Yes"),OFFSET('Hygiene Data'!$E$7,0,10*ROW('Hygiene Data'!E189)),NA())</f>
        <v>#N/A</v>
      </c>
      <c r="BE195" s="97" t="e">
        <f ca="true">+IF(AND(ISNUMBER(OFFSET('Hygiene Data'!$E$9,0,10*ROW('Hygiene Data'!E189))),'Data Summary'!DT195="Yes"),OFFSET('Hygiene Data'!$E$9,0,10*ROW('Hygiene Data'!E189)),NA())</f>
        <v>#N/A</v>
      </c>
      <c r="BF195" s="97" t="e">
        <f ca="true">+IF(AND(ISNUMBER(OFFSET('Hygiene Data'!$F$5,0,10*ROW('Hygiene Data'!F189))),'Data Summary'!DU195="Yes"),OFFSET('Hygiene Data'!$F$5,0,10*ROW('Hygiene Data'!F189)),NA())</f>
        <v>#N/A</v>
      </c>
      <c r="BG195" s="97" t="e">
        <f ca="true">+IF(AND(ISNUMBER(OFFSET('Hygiene Data'!$F$7,0,10*ROW('Hygiene Data'!F189))),'Data Summary'!DV195="Yes"),OFFSET('Hygiene Data'!$F$7,0,10*ROW('Hygiene Data'!F189)),NA())</f>
        <v>#N/A</v>
      </c>
      <c r="BH195" s="97" t="e">
        <f ca="true">+IF(AND(ISNUMBER(OFFSET('Hygiene Data'!$F$9,0,10*ROW('Hygiene Data'!F189))),'Data Summary'!DW195="Yes"),OFFSET('Hygiene Data'!$F$9,0,10*ROW('Hygiene Data'!F189)),NA())</f>
        <v>#N/A</v>
      </c>
      <c r="BI195" s="97" t="e">
        <f ca="true">+IF(AND(ISNUMBER(OFFSET('Hygiene Data'!$G$5,0,10*ROW('Hygiene Data'!G189))),'Data Summary'!DX195="Yes"),OFFSET('Hygiene Data'!$G$5,0,10*ROW('Hygiene Data'!G189)),NA())</f>
        <v>#N/A</v>
      </c>
      <c r="BJ195" s="97" t="e">
        <f ca="true">+IF(AND(ISNUMBER(OFFSET('Hygiene Data'!$G$7,0,10*ROW('Hygiene Data'!G189))),'Data Summary'!DY195="Yes"),OFFSET('Hygiene Data'!$G$7,0,10*ROW('Hygiene Data'!G189)),NA())</f>
        <v>#N/A</v>
      </c>
      <c r="BK195" s="97" t="e">
        <f ca="true">+IF(AND(ISNUMBER(OFFSET('Hygiene Data'!$G$9,0,10*ROW('Hygiene Data'!G189))),'Data Summary'!DZ195="Yes"),OFFSET('Hygiene Data'!$G$9,0,10*ROW('Hygiene Data'!G189)),NA())</f>
        <v>#N/A</v>
      </c>
      <c r="BL195" s="97" t="e">
        <f ca="true">+IF(AND(ISNUMBER(OFFSET('Hygiene Data'!$H$5,0,10*ROW('Hygiene Data'!H189))),'Data Summary'!EA195="Yes"),OFFSET('Hygiene Data'!$H$5,0,10*ROW('Hygiene Data'!H189)),NA())</f>
        <v>#N/A</v>
      </c>
      <c r="BM195" s="97" t="e">
        <f ca="true">+IF(AND(ISNUMBER(OFFSET('Hygiene Data'!$H$7,0,10*ROW('Hygiene Data'!H189))),'Data Summary'!EB195="Yes"),OFFSET('Hygiene Data'!$H$7,0,10*ROW('Hygiene Data'!H189)),NA())</f>
        <v>#N/A</v>
      </c>
      <c r="BN195" s="97" t="e">
        <f ca="true">+IF(AND(ISNUMBER(OFFSET('Hygiene Data'!$H$9,0,10*ROW('Hygiene Data'!H189))),'Data Summary'!EC195="Yes"),OFFSET('Hygiene Data'!$H$9,0,10*ROW('Hygiene Data'!H189)),NA())</f>
        <v>#N/A</v>
      </c>
      <c r="BO195" s="97" t="e">
        <f ca="true">+IF(AND(ISNUMBER(OFFSET('Hygiene Data'!$I$5,0,10*ROW('Hygiene Data'!I189))),'Data Summary'!ED195="Yes"),OFFSET('Hygiene Data'!$I$5,0,10*ROW('Hygiene Data'!I189)),NA())</f>
        <v>#N/A</v>
      </c>
      <c r="BP195" s="97" t="e">
        <f ca="true">+IF(AND(ISNUMBER(OFFSET('Hygiene Data'!$I$7,0,10*ROW('Hygiene Data'!I189))),'Data Summary'!EE195="Yes"),OFFSET('Hygiene Data'!$I$7,0,10*ROW('Hygiene Data'!I189)),NA())</f>
        <v>#N/A</v>
      </c>
      <c r="BQ195" s="97"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6" t="str">
        <f ca="true">+IF(ISTEXT('Data Summary'!B196),'Data Summary'!B196,"")</f>
        <v/>
      </c>
      <c r="C196" s="330" t="e">
        <f ca="true">+VALUE('Data Summary'!C196)</f>
        <v>#VALUE!</v>
      </c>
      <c r="D196" s="95" t="e">
        <f ca="true">+IF(AND(ISNUMBER(OFFSET('Water Data'!$D$4,0,10*ROW('Water Data'!D190))),'Data Summary'!BS196="Yes"),100-OFFSET('Water Data'!$D$4,0,10*ROW('Water Data'!D190)),NA())</f>
        <v>#N/A</v>
      </c>
      <c r="E196" s="95" t="e">
        <f ca="true">+IF(AND(ISNUMBER(OFFSET('Water Data'!$D$6,0,10*ROW('Water Data'!D190))),'Data Summary'!BT196="Yes"),OFFSET('Water Data'!$D$6,0,10*ROW('Water Data'!D190)),NA())</f>
        <v>#N/A</v>
      </c>
      <c r="F196" s="95" t="e">
        <f ca="true">+IF(AND(ISNUMBER(OFFSET('Water Data'!$D$9,0,10*ROW('Water Data'!D190))),'Data Summary'!BU196="Yes"),OFFSET('Water Data'!$D$9,0,10*ROW('Water Data'!D190)),NA())</f>
        <v>#N/A</v>
      </c>
      <c r="G196" s="95" t="e">
        <f ca="true">+IF(AND(ISNUMBER(OFFSET('Water Data'!$E$4,0,10*ROW('Water Data'!E190))),'Data Summary'!BV196="Yes"),100-OFFSET('Water Data'!$E$4,0,10*ROW('Water Data'!E190)),NA())</f>
        <v>#N/A</v>
      </c>
      <c r="H196" s="95" t="e">
        <f ca="true">+IF(AND(ISNUMBER(OFFSET('Water Data'!$E$6,0,10*ROW('Water Data'!E190))),'Data Summary'!BW196="Yes"),OFFSET('Water Data'!$E$6,0,10*ROW('Water Data'!E190)),NA())</f>
        <v>#N/A</v>
      </c>
      <c r="I196" s="95" t="e">
        <f ca="true">+IF(AND(ISNUMBER(OFFSET('Water Data'!$E$9,0,10*ROW('Water Data'!E190))),'Data Summary'!BX196="Yes"),OFFSET('Water Data'!$E$9,0,10*ROW('Water Data'!E190)),NA())</f>
        <v>#N/A</v>
      </c>
      <c r="J196" s="95" t="e">
        <f ca="true">+IF(AND(ISNUMBER(OFFSET('Water Data'!$F$4,0,10*ROW('Water Data'!F190))),'Data Summary'!BY196="Yes"),100-OFFSET('Water Data'!$F$4,0,10*ROW('Water Data'!F190)),NA())</f>
        <v>#N/A</v>
      </c>
      <c r="K196" s="95" t="e">
        <f ca="true">+IF(AND(ISNUMBER(OFFSET('Water Data'!$F$6,0,10*ROW('Water Data'!F190))),'Data Summary'!BZ196="Yes"),OFFSET('Water Data'!$F$6,0,10*ROW('Water Data'!F190)),NA())</f>
        <v>#N/A</v>
      </c>
      <c r="L196" s="95" t="e">
        <f ca="true">+IF(AND(ISNUMBER(OFFSET('Water Data'!$F$9,0,10*ROW('Water Data'!F190))),'Data Summary'!CA196="Yes"),OFFSET('Water Data'!$F$9,0,10*ROW('Water Data'!F190)),NA())</f>
        <v>#N/A</v>
      </c>
      <c r="M196" s="95" t="e">
        <f ca="true">+IF(AND(ISNUMBER(OFFSET('Water Data'!$G$4,0,10*ROW('Water Data'!G190))),'Data Summary'!CB196="Yes"),100-OFFSET('Water Data'!$G$4,0,10*ROW('Water Data'!G190)),NA())</f>
        <v>#N/A</v>
      </c>
      <c r="N196" s="95" t="e">
        <f ca="true">+IF(AND(ISNUMBER(OFFSET('Water Data'!$G$6,0,10*ROW('Water Data'!G190))),'Data Summary'!CC196="Yes"),OFFSET('Water Data'!$G$6,0,10*ROW('Water Data'!G190)),NA())</f>
        <v>#N/A</v>
      </c>
      <c r="O196" s="95" t="e">
        <f ca="true">+IF(AND(ISNUMBER(OFFSET('Water Data'!$G$9,0,10*ROW('Water Data'!G190))),'Data Summary'!CD196="Yes"),OFFSET('Water Data'!$G$9,0,10*ROW('Water Data'!G190)),NA())</f>
        <v>#N/A</v>
      </c>
      <c r="P196" s="95" t="e">
        <f ca="true">+IF(AND(ISNUMBER(OFFSET('Water Data'!$H$4,0,10*ROW('Water Data'!H190))),'Data Summary'!CE196="Yes"),100-OFFSET('Water Data'!$H$4,0,10*ROW('Water Data'!H190)),NA())</f>
        <v>#N/A</v>
      </c>
      <c r="Q196" s="95" t="e">
        <f ca="true">+IF(AND(ISNUMBER(OFFSET('Water Data'!$H$6,0,10*ROW('Water Data'!H190))),'Data Summary'!CF196="Yes"),OFFSET('Water Data'!$H$6,0,10*ROW('Water Data'!H190)),NA())</f>
        <v>#N/A</v>
      </c>
      <c r="R196" s="95" t="e">
        <f ca="true">+IF(AND(ISNUMBER(OFFSET('Water Data'!$H$9,0,10*ROW('Water Data'!H190))),'Data Summary'!CG196="Yes"),OFFSET('Water Data'!$H$9,0,10*ROW('Water Data'!H190)),NA())</f>
        <v>#N/A</v>
      </c>
      <c r="S196" s="95" t="e">
        <f ca="true">+IF(AND(ISNUMBER(OFFSET('Water Data'!$I$4,0,10*ROW('Water Data'!I190))),'Data Summary'!CH196="Yes"),100-OFFSET('Water Data'!$I$4,0,10*ROW('Water Data'!I190)),NA())</f>
        <v>#N/A</v>
      </c>
      <c r="T196" s="95" t="e">
        <f ca="true">+IF(AND(ISNUMBER(OFFSET('Water Data'!$I$6,0,10*ROW('Water Data'!I190))),'Data Summary'!CI196="Yes"),OFFSET('Water Data'!$I$6,0,10*ROW('Water Data'!I190)),NA())</f>
        <v>#N/A</v>
      </c>
      <c r="U196" s="95" t="e">
        <f ca="true">+IF(AND(ISNUMBER(OFFSET('Water Data'!$I$9,0,10*ROW('Water Data'!I190))),'Data Summary'!CJ196="Yes"),OFFSET('Water Data'!$I$9,0,10*ROW('Water Data'!I190)),NA())</f>
        <v>#N/A</v>
      </c>
      <c r="V196" s="96" t="e">
        <f ca="true">+IF(AND(ISNUMBER(OFFSET('Sanitation Data'!$D$4,0,10*ROW('Sanitation Data'!D190))),'Data Summary'!CK196="Yes"),100-OFFSET('Sanitation Data'!$D$4,0,10*ROW('Sanitation Data'!D190)),NA())</f>
        <v>#N/A</v>
      </c>
      <c r="W196" s="96" t="e">
        <f ca="true">+IF(AND(ISNUMBER(OFFSET('Sanitation Data'!$D$6,0,10*ROW('Sanitation Data'!D190))),'Data Summary'!CL196="Yes"),OFFSET('Sanitation Data'!$D$6,0,10*ROW('Sanitation Data'!D190)),NA())</f>
        <v>#N/A</v>
      </c>
      <c r="X196" s="96" t="e">
        <f ca="true">+IF(AND(ISNUMBER(OFFSET('Sanitation Data'!$D$10,0,10*ROW('Sanitation Data'!D190))),'Data Summary'!CM196="Yes"),OFFSET('Sanitation Data'!$D$10,0,10*ROW('Sanitation Data'!D190)),NA())</f>
        <v>#N/A</v>
      </c>
      <c r="Y196" s="96" t="e">
        <f ca="true">+IF(AND(ISNUMBER(OFFSET('Sanitation Data'!$D$11,0,10*ROW('Sanitation Data'!D190))),'Data Summary'!CN196="Yes"),OFFSET('Sanitation Data'!$D$11,0,10*ROW('Sanitation Data'!D190)),NA())</f>
        <v>#N/A</v>
      </c>
      <c r="Z196" s="96" t="e">
        <f ca="true">+IF(AND(ISNUMBER(OFFSET('Sanitation Data'!$D$12,0,10*ROW('Sanitation Data'!D190))),'Data Summary'!CO196="Yes"),OFFSET('Sanitation Data'!$D$12,0,10*ROW('Sanitation Data'!D190)),NA())</f>
        <v>#N/A</v>
      </c>
      <c r="AA196" s="96" t="e">
        <f ca="true">+IF(AND(ISNUMBER(OFFSET('Sanitation Data'!$E$4,0,10*ROW('Sanitation Data'!E190))),'Data Summary'!CP196="Yes"),100-OFFSET('Sanitation Data'!$E$4,0,10*ROW('Sanitation Data'!E190)),NA())</f>
        <v>#N/A</v>
      </c>
      <c r="AB196" s="96" t="e">
        <f ca="true">+IF(AND(ISNUMBER(OFFSET('Sanitation Data'!$E$6,0,10*ROW('Sanitation Data'!E190))),'Data Summary'!CQ196="Yes"),OFFSET('Sanitation Data'!$E$6,0,10*ROW('Sanitation Data'!E190)),NA())</f>
        <v>#N/A</v>
      </c>
      <c r="AC196" s="96" t="e">
        <f ca="true">+IF(AND(ISNUMBER(OFFSET('Sanitation Data'!$E$10,0,10*ROW('Sanitation Data'!E190))),'Data Summary'!CR196="Yes"),OFFSET('Sanitation Data'!$E$10,0,10*ROW('Sanitation Data'!E190)),NA())</f>
        <v>#N/A</v>
      </c>
      <c r="AD196" s="96" t="e">
        <f ca="true">+IF(AND(ISNUMBER(OFFSET('Sanitation Data'!$E$11,0,10*ROW('Sanitation Data'!E190))),'Data Summary'!CS196="Yes"),OFFSET('Sanitation Data'!$E$11,0,10*ROW('Sanitation Data'!E190)),NA())</f>
        <v>#N/A</v>
      </c>
      <c r="AE196" s="96" t="e">
        <f ca="true">+IF(AND(ISNUMBER(OFFSET('Sanitation Data'!$E$12,0,10*ROW('Sanitation Data'!E190))),'Data Summary'!CT196="Yes"),OFFSET('Sanitation Data'!$E$12,0,10*ROW('Sanitation Data'!E190)),NA())</f>
        <v>#N/A</v>
      </c>
      <c r="AF196" s="96" t="e">
        <f ca="true">+IF(AND(ISNUMBER(OFFSET('Sanitation Data'!$F$4,0,10*ROW('Sanitation Data'!F190))),'Data Summary'!CU196="Yes"),100-OFFSET('Sanitation Data'!$F$4,0,10*ROW('Sanitation Data'!F190)),NA())</f>
        <v>#N/A</v>
      </c>
      <c r="AG196" s="96" t="e">
        <f ca="true">+IF(AND(ISNUMBER(OFFSET('Sanitation Data'!$F$6,0,10*ROW('Sanitation Data'!F190))),'Data Summary'!CV196="Yes"),OFFSET('Sanitation Data'!$F$6,0,10*ROW('Sanitation Data'!F190)),NA())</f>
        <v>#N/A</v>
      </c>
      <c r="AH196" s="96" t="e">
        <f ca="true">+IF(AND(ISNUMBER(OFFSET('Sanitation Data'!$F$10,0,10*ROW('Sanitation Data'!F190))),'Data Summary'!CW196="Yes"),OFFSET('Sanitation Data'!$F$10,0,10*ROW('Sanitation Data'!F190)),NA())</f>
        <v>#N/A</v>
      </c>
      <c r="AI196" s="96" t="e">
        <f ca="true">+IF(AND(ISNUMBER(OFFSET('Sanitation Data'!$F$11,0,10*ROW('Sanitation Data'!F190))),'Data Summary'!CX196="Yes"),OFFSET('Sanitation Data'!$F$11,0,10*ROW('Sanitation Data'!F190)),NA())</f>
        <v>#N/A</v>
      </c>
      <c r="AJ196" s="96" t="e">
        <f ca="true">+IF(AND(ISNUMBER(OFFSET('Sanitation Data'!$F$12,0,10*ROW('Sanitation Data'!F190))),'Data Summary'!CY196="Yes"),OFFSET('Sanitation Data'!$F$12,0,10*ROW('Sanitation Data'!F190)),NA())</f>
        <v>#N/A</v>
      </c>
      <c r="AK196" s="96" t="e">
        <f ca="true">+IF(AND(ISNUMBER(OFFSET('Sanitation Data'!$G$4,0,10*ROW('Sanitation Data'!G190))),'Data Summary'!CZ196="Yes"),100-OFFSET('Sanitation Data'!$G$4,0,10*ROW('Sanitation Data'!G190)),NA())</f>
        <v>#N/A</v>
      </c>
      <c r="AL196" s="96" t="e">
        <f ca="true">+IF(AND(ISNUMBER(OFFSET('Sanitation Data'!$G$6,0,10*ROW('Sanitation Data'!G190))),'Data Summary'!DA196="Yes"),OFFSET('Sanitation Data'!$G$6,0,10*ROW('Sanitation Data'!G190)),NA())</f>
        <v>#N/A</v>
      </c>
      <c r="AM196" s="96" t="e">
        <f ca="true">+IF(AND(ISNUMBER(OFFSET('Sanitation Data'!$G$10,0,10*ROW('Sanitation Data'!G190))),'Data Summary'!DB196="Yes"),OFFSET('Sanitation Data'!$G$10,0,10*ROW('Sanitation Data'!G190)),NA())</f>
        <v>#N/A</v>
      </c>
      <c r="AN196" s="96" t="e">
        <f ca="true">+IF(AND(ISNUMBER(OFFSET('Sanitation Data'!$G$11,0,10*ROW('Sanitation Data'!G190))),'Data Summary'!DC196="Yes"),OFFSET('Sanitation Data'!$G$11,0,10*ROW('Sanitation Data'!G190)),NA())</f>
        <v>#N/A</v>
      </c>
      <c r="AO196" s="96" t="e">
        <f ca="true">+IF(AND(ISNUMBER(OFFSET('Sanitation Data'!$G$12,0,10*ROW('Sanitation Data'!G190))),'Data Summary'!DD196="Yes"),OFFSET('Sanitation Data'!$G$12,0,10*ROW('Sanitation Data'!G190)),NA())</f>
        <v>#N/A</v>
      </c>
      <c r="AP196" s="96" t="e">
        <f ca="true">+IF(AND(ISNUMBER(OFFSET('Sanitation Data'!$H$4,0,10*ROW('Sanitation Data'!H190))),'Data Summary'!DE196="Yes"),100-OFFSET('Sanitation Data'!$H$4,0,10*ROW('Sanitation Data'!H190)),NA())</f>
        <v>#N/A</v>
      </c>
      <c r="AQ196" s="96" t="e">
        <f ca="true">+IF(AND(ISNUMBER(OFFSET('Sanitation Data'!$H$6,0,10*ROW('Sanitation Data'!H190))),'Data Summary'!DF196="Yes"),OFFSET('Sanitation Data'!$H$6,0,10*ROW('Sanitation Data'!H190)),NA())</f>
        <v>#N/A</v>
      </c>
      <c r="AR196" s="96" t="e">
        <f ca="true">+IF(AND(ISNUMBER(OFFSET('Sanitation Data'!$H$10,0,10*ROW('Sanitation Data'!H190))),'Data Summary'!DG196="Yes"),OFFSET('Sanitation Data'!$H$10,0,10*ROW('Sanitation Data'!H190)),NA())</f>
        <v>#N/A</v>
      </c>
      <c r="AS196" s="96" t="e">
        <f ca="true">+IF(AND(ISNUMBER(OFFSET('Sanitation Data'!$H$11,0,10*ROW('Sanitation Data'!H190))),'Data Summary'!DH196="Yes"),OFFSET('Sanitation Data'!$H$11,0,10*ROW('Sanitation Data'!H190)),NA())</f>
        <v>#N/A</v>
      </c>
      <c r="AT196" s="96" t="e">
        <f ca="true">+IF(AND(ISNUMBER(OFFSET('Sanitation Data'!$H$12,0,10*ROW('Sanitation Data'!H190))),'Data Summary'!DI196="Yes"),OFFSET('Sanitation Data'!$H$12,0,10*ROW('Sanitation Data'!H190)),NA())</f>
        <v>#N/A</v>
      </c>
      <c r="AU196" s="96" t="e">
        <f ca="true">+IF(AND(ISNUMBER(OFFSET('Sanitation Data'!$I$4,0,10*ROW('Sanitation Data'!I190))),'Data Summary'!DJ196="Yes"),100-OFFSET('Sanitation Data'!$I$4,0,10*ROW('Sanitation Data'!I190)),NA())</f>
        <v>#N/A</v>
      </c>
      <c r="AV196" s="96" t="e">
        <f ca="true">+IF(AND(ISNUMBER(OFFSET('Sanitation Data'!$I$6,0,10*ROW('Sanitation Data'!I190))),'Data Summary'!DK196="Yes"),OFFSET('Sanitation Data'!$I$6,0,10*ROW('Sanitation Data'!I190)),NA())</f>
        <v>#N/A</v>
      </c>
      <c r="AW196" s="96" t="e">
        <f ca="true">+IF(AND(ISNUMBER(OFFSET('Sanitation Data'!$I$10,0,10*ROW('Sanitation Data'!I190))),'Data Summary'!DL196="Yes"),OFFSET('Sanitation Data'!$I$10,0,10*ROW('Sanitation Data'!I190)),NA())</f>
        <v>#N/A</v>
      </c>
      <c r="AX196" s="96" t="e">
        <f ca="true">+IF(AND(ISNUMBER(OFFSET('Sanitation Data'!$I$11,0,10*ROW('Sanitation Data'!I190))),'Data Summary'!DM196="Yes"),OFFSET('Sanitation Data'!$I$11,0,10*ROW('Sanitation Data'!I190)),NA())</f>
        <v>#N/A</v>
      </c>
      <c r="AY196" s="96" t="e">
        <f ca="true">+IF(AND(ISNUMBER(OFFSET('Sanitation Data'!$I$12,0,10*ROW('Sanitation Data'!I190))),'Data Summary'!DN196="Yes"),OFFSET('Sanitation Data'!$I$12,0,10*ROW('Sanitation Data'!I190)),NA())</f>
        <v>#N/A</v>
      </c>
      <c r="AZ196" s="97" t="e">
        <f ca="true">+IF(AND(ISNUMBER(OFFSET('Hygiene Data'!$D$5,0,10*ROW('Hygiene Data'!D190))),'Data Summary'!DO196="Yes"),OFFSET('Hygiene Data'!$D$5,0,10*ROW('Hygiene Data'!D190)),NA())</f>
        <v>#N/A</v>
      </c>
      <c r="BA196" s="97" t="e">
        <f ca="true">+IF(AND(ISNUMBER(OFFSET('Hygiene Data'!$D$7,0,10*ROW('Hygiene Data'!D190))),'Data Summary'!DP196="Yes"),OFFSET('Hygiene Data'!$D$7,0,10*ROW('Hygiene Data'!D190)),NA())</f>
        <v>#N/A</v>
      </c>
      <c r="BB196" s="97" t="e">
        <f ca="true">+IF(AND(ISNUMBER(OFFSET('Hygiene Data'!$D$9,0,10*ROW('Hygiene Data'!D190))),'Data Summary'!DQ196="Yes"),OFFSET('Hygiene Data'!$D$9,0,10*ROW('Hygiene Data'!D190)),NA())</f>
        <v>#N/A</v>
      </c>
      <c r="BC196" s="97" t="e">
        <f ca="true">+IF(AND(ISNUMBER(OFFSET('Hygiene Data'!$E$5,0,10*ROW('Hygiene Data'!E190))),'Data Summary'!DR196="Yes"),OFFSET('Hygiene Data'!$E$5,0,10*ROW('Hygiene Data'!E190)),NA())</f>
        <v>#N/A</v>
      </c>
      <c r="BD196" s="97" t="e">
        <f ca="true">+IF(AND(ISNUMBER(OFFSET('Hygiene Data'!$E$7,0,10*ROW('Hygiene Data'!E190))),'Data Summary'!DS196="Yes"),OFFSET('Hygiene Data'!$E$7,0,10*ROW('Hygiene Data'!E190)),NA())</f>
        <v>#N/A</v>
      </c>
      <c r="BE196" s="97" t="e">
        <f ca="true">+IF(AND(ISNUMBER(OFFSET('Hygiene Data'!$E$9,0,10*ROW('Hygiene Data'!E190))),'Data Summary'!DT196="Yes"),OFFSET('Hygiene Data'!$E$9,0,10*ROW('Hygiene Data'!E190)),NA())</f>
        <v>#N/A</v>
      </c>
      <c r="BF196" s="97" t="e">
        <f ca="true">+IF(AND(ISNUMBER(OFFSET('Hygiene Data'!$F$5,0,10*ROW('Hygiene Data'!F190))),'Data Summary'!DU196="Yes"),OFFSET('Hygiene Data'!$F$5,0,10*ROW('Hygiene Data'!F190)),NA())</f>
        <v>#N/A</v>
      </c>
      <c r="BG196" s="97" t="e">
        <f ca="true">+IF(AND(ISNUMBER(OFFSET('Hygiene Data'!$F$7,0,10*ROW('Hygiene Data'!F190))),'Data Summary'!DV196="Yes"),OFFSET('Hygiene Data'!$F$7,0,10*ROW('Hygiene Data'!F190)),NA())</f>
        <v>#N/A</v>
      </c>
      <c r="BH196" s="97" t="e">
        <f ca="true">+IF(AND(ISNUMBER(OFFSET('Hygiene Data'!$F$9,0,10*ROW('Hygiene Data'!F190))),'Data Summary'!DW196="Yes"),OFFSET('Hygiene Data'!$F$9,0,10*ROW('Hygiene Data'!F190)),NA())</f>
        <v>#N/A</v>
      </c>
      <c r="BI196" s="97" t="e">
        <f ca="true">+IF(AND(ISNUMBER(OFFSET('Hygiene Data'!$G$5,0,10*ROW('Hygiene Data'!G190))),'Data Summary'!DX196="Yes"),OFFSET('Hygiene Data'!$G$5,0,10*ROW('Hygiene Data'!G190)),NA())</f>
        <v>#N/A</v>
      </c>
      <c r="BJ196" s="97" t="e">
        <f ca="true">+IF(AND(ISNUMBER(OFFSET('Hygiene Data'!$G$7,0,10*ROW('Hygiene Data'!G190))),'Data Summary'!DY196="Yes"),OFFSET('Hygiene Data'!$G$7,0,10*ROW('Hygiene Data'!G190)),NA())</f>
        <v>#N/A</v>
      </c>
      <c r="BK196" s="97" t="e">
        <f ca="true">+IF(AND(ISNUMBER(OFFSET('Hygiene Data'!$G$9,0,10*ROW('Hygiene Data'!G190))),'Data Summary'!DZ196="Yes"),OFFSET('Hygiene Data'!$G$9,0,10*ROW('Hygiene Data'!G190)),NA())</f>
        <v>#N/A</v>
      </c>
      <c r="BL196" s="97" t="e">
        <f ca="true">+IF(AND(ISNUMBER(OFFSET('Hygiene Data'!$H$5,0,10*ROW('Hygiene Data'!H190))),'Data Summary'!EA196="Yes"),OFFSET('Hygiene Data'!$H$5,0,10*ROW('Hygiene Data'!H190)),NA())</f>
        <v>#N/A</v>
      </c>
      <c r="BM196" s="97" t="e">
        <f ca="true">+IF(AND(ISNUMBER(OFFSET('Hygiene Data'!$H$7,0,10*ROW('Hygiene Data'!H190))),'Data Summary'!EB196="Yes"),OFFSET('Hygiene Data'!$H$7,0,10*ROW('Hygiene Data'!H190)),NA())</f>
        <v>#N/A</v>
      </c>
      <c r="BN196" s="97" t="e">
        <f ca="true">+IF(AND(ISNUMBER(OFFSET('Hygiene Data'!$H$9,0,10*ROW('Hygiene Data'!H190))),'Data Summary'!EC196="Yes"),OFFSET('Hygiene Data'!$H$9,0,10*ROW('Hygiene Data'!H190)),NA())</f>
        <v>#N/A</v>
      </c>
      <c r="BO196" s="97" t="e">
        <f ca="true">+IF(AND(ISNUMBER(OFFSET('Hygiene Data'!$I$5,0,10*ROW('Hygiene Data'!I190))),'Data Summary'!ED196="Yes"),OFFSET('Hygiene Data'!$I$5,0,10*ROW('Hygiene Data'!I190)),NA())</f>
        <v>#N/A</v>
      </c>
      <c r="BP196" s="97" t="e">
        <f ca="true">+IF(AND(ISNUMBER(OFFSET('Hygiene Data'!$I$7,0,10*ROW('Hygiene Data'!I190))),'Data Summary'!EE196="Yes"),OFFSET('Hygiene Data'!$I$7,0,10*ROW('Hygiene Data'!I190)),NA())</f>
        <v>#N/A</v>
      </c>
      <c r="BQ196" s="97"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6" t="str">
        <f ca="true">+IF(ISTEXT('Data Summary'!B197),'Data Summary'!B197,"")</f>
        <v/>
      </c>
      <c r="C197" s="330" t="e">
        <f ca="true">+VALUE('Data Summary'!C197)</f>
        <v>#VALUE!</v>
      </c>
      <c r="D197" s="95" t="e">
        <f ca="true">+IF(AND(ISNUMBER(OFFSET('Water Data'!$D$4,0,10*ROW('Water Data'!D191))),'Data Summary'!BS197="Yes"),100-OFFSET('Water Data'!$D$4,0,10*ROW('Water Data'!D191)),NA())</f>
        <v>#N/A</v>
      </c>
      <c r="E197" s="95" t="e">
        <f ca="true">+IF(AND(ISNUMBER(OFFSET('Water Data'!$D$6,0,10*ROW('Water Data'!D191))),'Data Summary'!BT197="Yes"),OFFSET('Water Data'!$D$6,0,10*ROW('Water Data'!D191)),NA())</f>
        <v>#N/A</v>
      </c>
      <c r="F197" s="95" t="e">
        <f ca="true">+IF(AND(ISNUMBER(OFFSET('Water Data'!$D$9,0,10*ROW('Water Data'!D191))),'Data Summary'!BU197="Yes"),OFFSET('Water Data'!$D$9,0,10*ROW('Water Data'!D191)),NA())</f>
        <v>#N/A</v>
      </c>
      <c r="G197" s="95" t="e">
        <f ca="true">+IF(AND(ISNUMBER(OFFSET('Water Data'!$E$4,0,10*ROW('Water Data'!E191))),'Data Summary'!BV197="Yes"),100-OFFSET('Water Data'!$E$4,0,10*ROW('Water Data'!E191)),NA())</f>
        <v>#N/A</v>
      </c>
      <c r="H197" s="95" t="e">
        <f ca="true">+IF(AND(ISNUMBER(OFFSET('Water Data'!$E$6,0,10*ROW('Water Data'!E191))),'Data Summary'!BW197="Yes"),OFFSET('Water Data'!$E$6,0,10*ROW('Water Data'!E191)),NA())</f>
        <v>#N/A</v>
      </c>
      <c r="I197" s="95" t="e">
        <f ca="true">+IF(AND(ISNUMBER(OFFSET('Water Data'!$E$9,0,10*ROW('Water Data'!E191))),'Data Summary'!BX197="Yes"),OFFSET('Water Data'!$E$9,0,10*ROW('Water Data'!E191)),NA())</f>
        <v>#N/A</v>
      </c>
      <c r="J197" s="95" t="e">
        <f ca="true">+IF(AND(ISNUMBER(OFFSET('Water Data'!$F$4,0,10*ROW('Water Data'!F191))),'Data Summary'!BY197="Yes"),100-OFFSET('Water Data'!$F$4,0,10*ROW('Water Data'!F191)),NA())</f>
        <v>#N/A</v>
      </c>
      <c r="K197" s="95" t="e">
        <f ca="true">+IF(AND(ISNUMBER(OFFSET('Water Data'!$F$6,0,10*ROW('Water Data'!F191))),'Data Summary'!BZ197="Yes"),OFFSET('Water Data'!$F$6,0,10*ROW('Water Data'!F191)),NA())</f>
        <v>#N/A</v>
      </c>
      <c r="L197" s="95" t="e">
        <f ca="true">+IF(AND(ISNUMBER(OFFSET('Water Data'!$F$9,0,10*ROW('Water Data'!F191))),'Data Summary'!CA197="Yes"),OFFSET('Water Data'!$F$9,0,10*ROW('Water Data'!F191)),NA())</f>
        <v>#N/A</v>
      </c>
      <c r="M197" s="95" t="e">
        <f ca="true">+IF(AND(ISNUMBER(OFFSET('Water Data'!$G$4,0,10*ROW('Water Data'!G191))),'Data Summary'!CB197="Yes"),100-OFFSET('Water Data'!$G$4,0,10*ROW('Water Data'!G191)),NA())</f>
        <v>#N/A</v>
      </c>
      <c r="N197" s="95" t="e">
        <f ca="true">+IF(AND(ISNUMBER(OFFSET('Water Data'!$G$6,0,10*ROW('Water Data'!G191))),'Data Summary'!CC197="Yes"),OFFSET('Water Data'!$G$6,0,10*ROW('Water Data'!G191)),NA())</f>
        <v>#N/A</v>
      </c>
      <c r="O197" s="95" t="e">
        <f ca="true">+IF(AND(ISNUMBER(OFFSET('Water Data'!$G$9,0,10*ROW('Water Data'!G191))),'Data Summary'!CD197="Yes"),OFFSET('Water Data'!$G$9,0,10*ROW('Water Data'!G191)),NA())</f>
        <v>#N/A</v>
      </c>
      <c r="P197" s="95" t="e">
        <f ca="true">+IF(AND(ISNUMBER(OFFSET('Water Data'!$H$4,0,10*ROW('Water Data'!H191))),'Data Summary'!CE197="Yes"),100-OFFSET('Water Data'!$H$4,0,10*ROW('Water Data'!H191)),NA())</f>
        <v>#N/A</v>
      </c>
      <c r="Q197" s="95" t="e">
        <f ca="true">+IF(AND(ISNUMBER(OFFSET('Water Data'!$H$6,0,10*ROW('Water Data'!H191))),'Data Summary'!CF197="Yes"),OFFSET('Water Data'!$H$6,0,10*ROW('Water Data'!H191)),NA())</f>
        <v>#N/A</v>
      </c>
      <c r="R197" s="95" t="e">
        <f ca="true">+IF(AND(ISNUMBER(OFFSET('Water Data'!$H$9,0,10*ROW('Water Data'!H191))),'Data Summary'!CG197="Yes"),OFFSET('Water Data'!$H$9,0,10*ROW('Water Data'!H191)),NA())</f>
        <v>#N/A</v>
      </c>
      <c r="S197" s="95" t="e">
        <f ca="true">+IF(AND(ISNUMBER(OFFSET('Water Data'!$I$4,0,10*ROW('Water Data'!I191))),'Data Summary'!CH197="Yes"),100-OFFSET('Water Data'!$I$4,0,10*ROW('Water Data'!I191)),NA())</f>
        <v>#N/A</v>
      </c>
      <c r="T197" s="95" t="e">
        <f ca="true">+IF(AND(ISNUMBER(OFFSET('Water Data'!$I$6,0,10*ROW('Water Data'!I191))),'Data Summary'!CI197="Yes"),OFFSET('Water Data'!$I$6,0,10*ROW('Water Data'!I191)),NA())</f>
        <v>#N/A</v>
      </c>
      <c r="U197" s="95" t="e">
        <f ca="true">+IF(AND(ISNUMBER(OFFSET('Water Data'!$I$9,0,10*ROW('Water Data'!I191))),'Data Summary'!CJ197="Yes"),OFFSET('Water Data'!$I$9,0,10*ROW('Water Data'!I191)),NA())</f>
        <v>#N/A</v>
      </c>
      <c r="V197" s="96" t="e">
        <f ca="true">+IF(AND(ISNUMBER(OFFSET('Sanitation Data'!$D$4,0,10*ROW('Sanitation Data'!D191))),'Data Summary'!CK197="Yes"),100-OFFSET('Sanitation Data'!$D$4,0,10*ROW('Sanitation Data'!D191)),NA())</f>
        <v>#N/A</v>
      </c>
      <c r="W197" s="96" t="e">
        <f ca="true">+IF(AND(ISNUMBER(OFFSET('Sanitation Data'!$D$6,0,10*ROW('Sanitation Data'!D191))),'Data Summary'!CL197="Yes"),OFFSET('Sanitation Data'!$D$6,0,10*ROW('Sanitation Data'!D191)),NA())</f>
        <v>#N/A</v>
      </c>
      <c r="X197" s="96" t="e">
        <f ca="true">+IF(AND(ISNUMBER(OFFSET('Sanitation Data'!$D$10,0,10*ROW('Sanitation Data'!D191))),'Data Summary'!CM197="Yes"),OFFSET('Sanitation Data'!$D$10,0,10*ROW('Sanitation Data'!D191)),NA())</f>
        <v>#N/A</v>
      </c>
      <c r="Y197" s="96" t="e">
        <f ca="true">+IF(AND(ISNUMBER(OFFSET('Sanitation Data'!$D$11,0,10*ROW('Sanitation Data'!D191))),'Data Summary'!CN197="Yes"),OFFSET('Sanitation Data'!$D$11,0,10*ROW('Sanitation Data'!D191)),NA())</f>
        <v>#N/A</v>
      </c>
      <c r="Z197" s="96" t="e">
        <f ca="true">+IF(AND(ISNUMBER(OFFSET('Sanitation Data'!$D$12,0,10*ROW('Sanitation Data'!D191))),'Data Summary'!CO197="Yes"),OFFSET('Sanitation Data'!$D$12,0,10*ROW('Sanitation Data'!D191)),NA())</f>
        <v>#N/A</v>
      </c>
      <c r="AA197" s="96" t="e">
        <f ca="true">+IF(AND(ISNUMBER(OFFSET('Sanitation Data'!$E$4,0,10*ROW('Sanitation Data'!E191))),'Data Summary'!CP197="Yes"),100-OFFSET('Sanitation Data'!$E$4,0,10*ROW('Sanitation Data'!E191)),NA())</f>
        <v>#N/A</v>
      </c>
      <c r="AB197" s="96" t="e">
        <f ca="true">+IF(AND(ISNUMBER(OFFSET('Sanitation Data'!$E$6,0,10*ROW('Sanitation Data'!E191))),'Data Summary'!CQ197="Yes"),OFFSET('Sanitation Data'!$E$6,0,10*ROW('Sanitation Data'!E191)),NA())</f>
        <v>#N/A</v>
      </c>
      <c r="AC197" s="96" t="e">
        <f ca="true">+IF(AND(ISNUMBER(OFFSET('Sanitation Data'!$E$10,0,10*ROW('Sanitation Data'!E191))),'Data Summary'!CR197="Yes"),OFFSET('Sanitation Data'!$E$10,0,10*ROW('Sanitation Data'!E191)),NA())</f>
        <v>#N/A</v>
      </c>
      <c r="AD197" s="96" t="e">
        <f ca="true">+IF(AND(ISNUMBER(OFFSET('Sanitation Data'!$E$11,0,10*ROW('Sanitation Data'!E191))),'Data Summary'!CS197="Yes"),OFFSET('Sanitation Data'!$E$11,0,10*ROW('Sanitation Data'!E191)),NA())</f>
        <v>#N/A</v>
      </c>
      <c r="AE197" s="96" t="e">
        <f ca="true">+IF(AND(ISNUMBER(OFFSET('Sanitation Data'!$E$12,0,10*ROW('Sanitation Data'!E191))),'Data Summary'!CT197="Yes"),OFFSET('Sanitation Data'!$E$12,0,10*ROW('Sanitation Data'!E191)),NA())</f>
        <v>#N/A</v>
      </c>
      <c r="AF197" s="96" t="e">
        <f ca="true">+IF(AND(ISNUMBER(OFFSET('Sanitation Data'!$F$4,0,10*ROW('Sanitation Data'!F191))),'Data Summary'!CU197="Yes"),100-OFFSET('Sanitation Data'!$F$4,0,10*ROW('Sanitation Data'!F191)),NA())</f>
        <v>#N/A</v>
      </c>
      <c r="AG197" s="96" t="e">
        <f ca="true">+IF(AND(ISNUMBER(OFFSET('Sanitation Data'!$F$6,0,10*ROW('Sanitation Data'!F191))),'Data Summary'!CV197="Yes"),OFFSET('Sanitation Data'!$F$6,0,10*ROW('Sanitation Data'!F191)),NA())</f>
        <v>#N/A</v>
      </c>
      <c r="AH197" s="96" t="e">
        <f ca="true">+IF(AND(ISNUMBER(OFFSET('Sanitation Data'!$F$10,0,10*ROW('Sanitation Data'!F191))),'Data Summary'!CW197="Yes"),OFFSET('Sanitation Data'!$F$10,0,10*ROW('Sanitation Data'!F191)),NA())</f>
        <v>#N/A</v>
      </c>
      <c r="AI197" s="96" t="e">
        <f ca="true">+IF(AND(ISNUMBER(OFFSET('Sanitation Data'!$F$11,0,10*ROW('Sanitation Data'!F191))),'Data Summary'!CX197="Yes"),OFFSET('Sanitation Data'!$F$11,0,10*ROW('Sanitation Data'!F191)),NA())</f>
        <v>#N/A</v>
      </c>
      <c r="AJ197" s="96" t="e">
        <f ca="true">+IF(AND(ISNUMBER(OFFSET('Sanitation Data'!$F$12,0,10*ROW('Sanitation Data'!F191))),'Data Summary'!CY197="Yes"),OFFSET('Sanitation Data'!$F$12,0,10*ROW('Sanitation Data'!F191)),NA())</f>
        <v>#N/A</v>
      </c>
      <c r="AK197" s="96" t="e">
        <f ca="true">+IF(AND(ISNUMBER(OFFSET('Sanitation Data'!$G$4,0,10*ROW('Sanitation Data'!G191))),'Data Summary'!CZ197="Yes"),100-OFFSET('Sanitation Data'!$G$4,0,10*ROW('Sanitation Data'!G191)),NA())</f>
        <v>#N/A</v>
      </c>
      <c r="AL197" s="96" t="e">
        <f ca="true">+IF(AND(ISNUMBER(OFFSET('Sanitation Data'!$G$6,0,10*ROW('Sanitation Data'!G191))),'Data Summary'!DA197="Yes"),OFFSET('Sanitation Data'!$G$6,0,10*ROW('Sanitation Data'!G191)),NA())</f>
        <v>#N/A</v>
      </c>
      <c r="AM197" s="96" t="e">
        <f ca="true">+IF(AND(ISNUMBER(OFFSET('Sanitation Data'!$G$10,0,10*ROW('Sanitation Data'!G191))),'Data Summary'!DB197="Yes"),OFFSET('Sanitation Data'!$G$10,0,10*ROW('Sanitation Data'!G191)),NA())</f>
        <v>#N/A</v>
      </c>
      <c r="AN197" s="96" t="e">
        <f ca="true">+IF(AND(ISNUMBER(OFFSET('Sanitation Data'!$G$11,0,10*ROW('Sanitation Data'!G191))),'Data Summary'!DC197="Yes"),OFFSET('Sanitation Data'!$G$11,0,10*ROW('Sanitation Data'!G191)),NA())</f>
        <v>#N/A</v>
      </c>
      <c r="AO197" s="96" t="e">
        <f ca="true">+IF(AND(ISNUMBER(OFFSET('Sanitation Data'!$G$12,0,10*ROW('Sanitation Data'!G191))),'Data Summary'!DD197="Yes"),OFFSET('Sanitation Data'!$G$12,0,10*ROW('Sanitation Data'!G191)),NA())</f>
        <v>#N/A</v>
      </c>
      <c r="AP197" s="96" t="e">
        <f ca="true">+IF(AND(ISNUMBER(OFFSET('Sanitation Data'!$H$4,0,10*ROW('Sanitation Data'!H191))),'Data Summary'!DE197="Yes"),100-OFFSET('Sanitation Data'!$H$4,0,10*ROW('Sanitation Data'!H191)),NA())</f>
        <v>#N/A</v>
      </c>
      <c r="AQ197" s="96" t="e">
        <f ca="true">+IF(AND(ISNUMBER(OFFSET('Sanitation Data'!$H$6,0,10*ROW('Sanitation Data'!H191))),'Data Summary'!DF197="Yes"),OFFSET('Sanitation Data'!$H$6,0,10*ROW('Sanitation Data'!H191)),NA())</f>
        <v>#N/A</v>
      </c>
      <c r="AR197" s="96" t="e">
        <f ca="true">+IF(AND(ISNUMBER(OFFSET('Sanitation Data'!$H$10,0,10*ROW('Sanitation Data'!H191))),'Data Summary'!DG197="Yes"),OFFSET('Sanitation Data'!$H$10,0,10*ROW('Sanitation Data'!H191)),NA())</f>
        <v>#N/A</v>
      </c>
      <c r="AS197" s="96" t="e">
        <f ca="true">+IF(AND(ISNUMBER(OFFSET('Sanitation Data'!$H$11,0,10*ROW('Sanitation Data'!H191))),'Data Summary'!DH197="Yes"),OFFSET('Sanitation Data'!$H$11,0,10*ROW('Sanitation Data'!H191)),NA())</f>
        <v>#N/A</v>
      </c>
      <c r="AT197" s="96" t="e">
        <f ca="true">+IF(AND(ISNUMBER(OFFSET('Sanitation Data'!$H$12,0,10*ROW('Sanitation Data'!H191))),'Data Summary'!DI197="Yes"),OFFSET('Sanitation Data'!$H$12,0,10*ROW('Sanitation Data'!H191)),NA())</f>
        <v>#N/A</v>
      </c>
      <c r="AU197" s="96" t="e">
        <f ca="true">+IF(AND(ISNUMBER(OFFSET('Sanitation Data'!$I$4,0,10*ROW('Sanitation Data'!I191))),'Data Summary'!DJ197="Yes"),100-OFFSET('Sanitation Data'!$I$4,0,10*ROW('Sanitation Data'!I191)),NA())</f>
        <v>#N/A</v>
      </c>
      <c r="AV197" s="96" t="e">
        <f ca="true">+IF(AND(ISNUMBER(OFFSET('Sanitation Data'!$I$6,0,10*ROW('Sanitation Data'!I191))),'Data Summary'!DK197="Yes"),OFFSET('Sanitation Data'!$I$6,0,10*ROW('Sanitation Data'!I191)),NA())</f>
        <v>#N/A</v>
      </c>
      <c r="AW197" s="96" t="e">
        <f ca="true">+IF(AND(ISNUMBER(OFFSET('Sanitation Data'!$I$10,0,10*ROW('Sanitation Data'!I191))),'Data Summary'!DL197="Yes"),OFFSET('Sanitation Data'!$I$10,0,10*ROW('Sanitation Data'!I191)),NA())</f>
        <v>#N/A</v>
      </c>
      <c r="AX197" s="96" t="e">
        <f ca="true">+IF(AND(ISNUMBER(OFFSET('Sanitation Data'!$I$11,0,10*ROW('Sanitation Data'!I191))),'Data Summary'!DM197="Yes"),OFFSET('Sanitation Data'!$I$11,0,10*ROW('Sanitation Data'!I191)),NA())</f>
        <v>#N/A</v>
      </c>
      <c r="AY197" s="96" t="e">
        <f ca="true">+IF(AND(ISNUMBER(OFFSET('Sanitation Data'!$I$12,0,10*ROW('Sanitation Data'!I191))),'Data Summary'!DN197="Yes"),OFFSET('Sanitation Data'!$I$12,0,10*ROW('Sanitation Data'!I191)),NA())</f>
        <v>#N/A</v>
      </c>
      <c r="AZ197" s="97" t="e">
        <f ca="true">+IF(AND(ISNUMBER(OFFSET('Hygiene Data'!$D$5,0,10*ROW('Hygiene Data'!D191))),'Data Summary'!DO197="Yes"),OFFSET('Hygiene Data'!$D$5,0,10*ROW('Hygiene Data'!D191)),NA())</f>
        <v>#N/A</v>
      </c>
      <c r="BA197" s="97" t="e">
        <f ca="true">+IF(AND(ISNUMBER(OFFSET('Hygiene Data'!$D$7,0,10*ROW('Hygiene Data'!D191))),'Data Summary'!DP197="Yes"),OFFSET('Hygiene Data'!$D$7,0,10*ROW('Hygiene Data'!D191)),NA())</f>
        <v>#N/A</v>
      </c>
      <c r="BB197" s="97" t="e">
        <f ca="true">+IF(AND(ISNUMBER(OFFSET('Hygiene Data'!$D$9,0,10*ROW('Hygiene Data'!D191))),'Data Summary'!DQ197="Yes"),OFFSET('Hygiene Data'!$D$9,0,10*ROW('Hygiene Data'!D191)),NA())</f>
        <v>#N/A</v>
      </c>
      <c r="BC197" s="97" t="e">
        <f ca="true">+IF(AND(ISNUMBER(OFFSET('Hygiene Data'!$E$5,0,10*ROW('Hygiene Data'!E191))),'Data Summary'!DR197="Yes"),OFFSET('Hygiene Data'!$E$5,0,10*ROW('Hygiene Data'!E191)),NA())</f>
        <v>#N/A</v>
      </c>
      <c r="BD197" s="97" t="e">
        <f ca="true">+IF(AND(ISNUMBER(OFFSET('Hygiene Data'!$E$7,0,10*ROW('Hygiene Data'!E191))),'Data Summary'!DS197="Yes"),OFFSET('Hygiene Data'!$E$7,0,10*ROW('Hygiene Data'!E191)),NA())</f>
        <v>#N/A</v>
      </c>
      <c r="BE197" s="97" t="e">
        <f ca="true">+IF(AND(ISNUMBER(OFFSET('Hygiene Data'!$E$9,0,10*ROW('Hygiene Data'!E191))),'Data Summary'!DT197="Yes"),OFFSET('Hygiene Data'!$E$9,0,10*ROW('Hygiene Data'!E191)),NA())</f>
        <v>#N/A</v>
      </c>
      <c r="BF197" s="97" t="e">
        <f ca="true">+IF(AND(ISNUMBER(OFFSET('Hygiene Data'!$F$5,0,10*ROW('Hygiene Data'!F191))),'Data Summary'!DU197="Yes"),OFFSET('Hygiene Data'!$F$5,0,10*ROW('Hygiene Data'!F191)),NA())</f>
        <v>#N/A</v>
      </c>
      <c r="BG197" s="97" t="e">
        <f ca="true">+IF(AND(ISNUMBER(OFFSET('Hygiene Data'!$F$7,0,10*ROW('Hygiene Data'!F191))),'Data Summary'!DV197="Yes"),OFFSET('Hygiene Data'!$F$7,0,10*ROW('Hygiene Data'!F191)),NA())</f>
        <v>#N/A</v>
      </c>
      <c r="BH197" s="97" t="e">
        <f ca="true">+IF(AND(ISNUMBER(OFFSET('Hygiene Data'!$F$9,0,10*ROW('Hygiene Data'!F191))),'Data Summary'!DW197="Yes"),OFFSET('Hygiene Data'!$F$9,0,10*ROW('Hygiene Data'!F191)),NA())</f>
        <v>#N/A</v>
      </c>
      <c r="BI197" s="97" t="e">
        <f ca="true">+IF(AND(ISNUMBER(OFFSET('Hygiene Data'!$G$5,0,10*ROW('Hygiene Data'!G191))),'Data Summary'!DX197="Yes"),OFFSET('Hygiene Data'!$G$5,0,10*ROW('Hygiene Data'!G191)),NA())</f>
        <v>#N/A</v>
      </c>
      <c r="BJ197" s="97" t="e">
        <f ca="true">+IF(AND(ISNUMBER(OFFSET('Hygiene Data'!$G$7,0,10*ROW('Hygiene Data'!G191))),'Data Summary'!DY197="Yes"),OFFSET('Hygiene Data'!$G$7,0,10*ROW('Hygiene Data'!G191)),NA())</f>
        <v>#N/A</v>
      </c>
      <c r="BK197" s="97" t="e">
        <f ca="true">+IF(AND(ISNUMBER(OFFSET('Hygiene Data'!$G$9,0,10*ROW('Hygiene Data'!G191))),'Data Summary'!DZ197="Yes"),OFFSET('Hygiene Data'!$G$9,0,10*ROW('Hygiene Data'!G191)),NA())</f>
        <v>#N/A</v>
      </c>
      <c r="BL197" s="97" t="e">
        <f ca="true">+IF(AND(ISNUMBER(OFFSET('Hygiene Data'!$H$5,0,10*ROW('Hygiene Data'!H191))),'Data Summary'!EA197="Yes"),OFFSET('Hygiene Data'!$H$5,0,10*ROW('Hygiene Data'!H191)),NA())</f>
        <v>#N/A</v>
      </c>
      <c r="BM197" s="97" t="e">
        <f ca="true">+IF(AND(ISNUMBER(OFFSET('Hygiene Data'!$H$7,0,10*ROW('Hygiene Data'!H191))),'Data Summary'!EB197="Yes"),OFFSET('Hygiene Data'!$H$7,0,10*ROW('Hygiene Data'!H191)),NA())</f>
        <v>#N/A</v>
      </c>
      <c r="BN197" s="97" t="e">
        <f ca="true">+IF(AND(ISNUMBER(OFFSET('Hygiene Data'!$H$9,0,10*ROW('Hygiene Data'!H191))),'Data Summary'!EC197="Yes"),OFFSET('Hygiene Data'!$H$9,0,10*ROW('Hygiene Data'!H191)),NA())</f>
        <v>#N/A</v>
      </c>
      <c r="BO197" s="97" t="e">
        <f ca="true">+IF(AND(ISNUMBER(OFFSET('Hygiene Data'!$I$5,0,10*ROW('Hygiene Data'!I191))),'Data Summary'!ED197="Yes"),OFFSET('Hygiene Data'!$I$5,0,10*ROW('Hygiene Data'!I191)),NA())</f>
        <v>#N/A</v>
      </c>
      <c r="BP197" s="97" t="e">
        <f ca="true">+IF(AND(ISNUMBER(OFFSET('Hygiene Data'!$I$7,0,10*ROW('Hygiene Data'!I191))),'Data Summary'!EE197="Yes"),OFFSET('Hygiene Data'!$I$7,0,10*ROW('Hygiene Data'!I191)),NA())</f>
        <v>#N/A</v>
      </c>
      <c r="BQ197" s="97"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6" t="str">
        <f ca="true">+IF(ISTEXT('Data Summary'!B198),'Data Summary'!B198,"")</f>
        <v/>
      </c>
      <c r="C198" s="330" t="e">
        <f ca="true">+VALUE('Data Summary'!C198)</f>
        <v>#VALUE!</v>
      </c>
      <c r="D198" s="95" t="e">
        <f ca="true">+IF(AND(ISNUMBER(OFFSET('Water Data'!$D$4,0,10*ROW('Water Data'!D192))),'Data Summary'!BS198="Yes"),100-OFFSET('Water Data'!$D$4,0,10*ROW('Water Data'!D192)),NA())</f>
        <v>#N/A</v>
      </c>
      <c r="E198" s="95" t="e">
        <f ca="true">+IF(AND(ISNUMBER(OFFSET('Water Data'!$D$6,0,10*ROW('Water Data'!D192))),'Data Summary'!BT198="Yes"),OFFSET('Water Data'!$D$6,0,10*ROW('Water Data'!D192)),NA())</f>
        <v>#N/A</v>
      </c>
      <c r="F198" s="95" t="e">
        <f ca="true">+IF(AND(ISNUMBER(OFFSET('Water Data'!$D$9,0,10*ROW('Water Data'!D192))),'Data Summary'!BU198="Yes"),OFFSET('Water Data'!$D$9,0,10*ROW('Water Data'!D192)),NA())</f>
        <v>#N/A</v>
      </c>
      <c r="G198" s="95" t="e">
        <f ca="true">+IF(AND(ISNUMBER(OFFSET('Water Data'!$E$4,0,10*ROW('Water Data'!E192))),'Data Summary'!BV198="Yes"),100-OFFSET('Water Data'!$E$4,0,10*ROW('Water Data'!E192)),NA())</f>
        <v>#N/A</v>
      </c>
      <c r="H198" s="95" t="e">
        <f ca="true">+IF(AND(ISNUMBER(OFFSET('Water Data'!$E$6,0,10*ROW('Water Data'!E192))),'Data Summary'!BW198="Yes"),OFFSET('Water Data'!$E$6,0,10*ROW('Water Data'!E192)),NA())</f>
        <v>#N/A</v>
      </c>
      <c r="I198" s="95" t="e">
        <f ca="true">+IF(AND(ISNUMBER(OFFSET('Water Data'!$E$9,0,10*ROW('Water Data'!E192))),'Data Summary'!BX198="Yes"),OFFSET('Water Data'!$E$9,0,10*ROW('Water Data'!E192)),NA())</f>
        <v>#N/A</v>
      </c>
      <c r="J198" s="95" t="e">
        <f ca="true">+IF(AND(ISNUMBER(OFFSET('Water Data'!$F$4,0,10*ROW('Water Data'!F192))),'Data Summary'!BY198="Yes"),100-OFFSET('Water Data'!$F$4,0,10*ROW('Water Data'!F192)),NA())</f>
        <v>#N/A</v>
      </c>
      <c r="K198" s="95" t="e">
        <f ca="true">+IF(AND(ISNUMBER(OFFSET('Water Data'!$F$6,0,10*ROW('Water Data'!F192))),'Data Summary'!BZ198="Yes"),OFFSET('Water Data'!$F$6,0,10*ROW('Water Data'!F192)),NA())</f>
        <v>#N/A</v>
      </c>
      <c r="L198" s="95" t="e">
        <f ca="true">+IF(AND(ISNUMBER(OFFSET('Water Data'!$F$9,0,10*ROW('Water Data'!F192))),'Data Summary'!CA198="Yes"),OFFSET('Water Data'!$F$9,0,10*ROW('Water Data'!F192)),NA())</f>
        <v>#N/A</v>
      </c>
      <c r="M198" s="95" t="e">
        <f ca="true">+IF(AND(ISNUMBER(OFFSET('Water Data'!$G$4,0,10*ROW('Water Data'!G192))),'Data Summary'!CB198="Yes"),100-OFFSET('Water Data'!$G$4,0,10*ROW('Water Data'!G192)),NA())</f>
        <v>#N/A</v>
      </c>
      <c r="N198" s="95" t="e">
        <f ca="true">+IF(AND(ISNUMBER(OFFSET('Water Data'!$G$6,0,10*ROW('Water Data'!G192))),'Data Summary'!CC198="Yes"),OFFSET('Water Data'!$G$6,0,10*ROW('Water Data'!G192)),NA())</f>
        <v>#N/A</v>
      </c>
      <c r="O198" s="95" t="e">
        <f ca="true">+IF(AND(ISNUMBER(OFFSET('Water Data'!$G$9,0,10*ROW('Water Data'!G192))),'Data Summary'!CD198="Yes"),OFFSET('Water Data'!$G$9,0,10*ROW('Water Data'!G192)),NA())</f>
        <v>#N/A</v>
      </c>
      <c r="P198" s="95" t="e">
        <f ca="true">+IF(AND(ISNUMBER(OFFSET('Water Data'!$H$4,0,10*ROW('Water Data'!H192))),'Data Summary'!CE198="Yes"),100-OFFSET('Water Data'!$H$4,0,10*ROW('Water Data'!H192)),NA())</f>
        <v>#N/A</v>
      </c>
      <c r="Q198" s="95" t="e">
        <f ca="true">+IF(AND(ISNUMBER(OFFSET('Water Data'!$H$6,0,10*ROW('Water Data'!H192))),'Data Summary'!CF198="Yes"),OFFSET('Water Data'!$H$6,0,10*ROW('Water Data'!H192)),NA())</f>
        <v>#N/A</v>
      </c>
      <c r="R198" s="95" t="e">
        <f ca="true">+IF(AND(ISNUMBER(OFFSET('Water Data'!$H$9,0,10*ROW('Water Data'!H192))),'Data Summary'!CG198="Yes"),OFFSET('Water Data'!$H$9,0,10*ROW('Water Data'!H192)),NA())</f>
        <v>#N/A</v>
      </c>
      <c r="S198" s="95" t="e">
        <f ca="true">+IF(AND(ISNUMBER(OFFSET('Water Data'!$I$4,0,10*ROW('Water Data'!I192))),'Data Summary'!CH198="Yes"),100-OFFSET('Water Data'!$I$4,0,10*ROW('Water Data'!I192)),NA())</f>
        <v>#N/A</v>
      </c>
      <c r="T198" s="95" t="e">
        <f ca="true">+IF(AND(ISNUMBER(OFFSET('Water Data'!$I$6,0,10*ROW('Water Data'!I192))),'Data Summary'!CI198="Yes"),OFFSET('Water Data'!$I$6,0,10*ROW('Water Data'!I192)),NA())</f>
        <v>#N/A</v>
      </c>
      <c r="U198" s="95" t="e">
        <f ca="true">+IF(AND(ISNUMBER(OFFSET('Water Data'!$I$9,0,10*ROW('Water Data'!I192))),'Data Summary'!CJ198="Yes"),OFFSET('Water Data'!$I$9,0,10*ROW('Water Data'!I192)),NA())</f>
        <v>#N/A</v>
      </c>
      <c r="V198" s="96" t="e">
        <f ca="true">+IF(AND(ISNUMBER(OFFSET('Sanitation Data'!$D$4,0,10*ROW('Sanitation Data'!D192))),'Data Summary'!CK198="Yes"),100-OFFSET('Sanitation Data'!$D$4,0,10*ROW('Sanitation Data'!D192)),NA())</f>
        <v>#N/A</v>
      </c>
      <c r="W198" s="96" t="e">
        <f ca="true">+IF(AND(ISNUMBER(OFFSET('Sanitation Data'!$D$6,0,10*ROW('Sanitation Data'!D192))),'Data Summary'!CL198="Yes"),OFFSET('Sanitation Data'!$D$6,0,10*ROW('Sanitation Data'!D192)),NA())</f>
        <v>#N/A</v>
      </c>
      <c r="X198" s="96" t="e">
        <f ca="true">+IF(AND(ISNUMBER(OFFSET('Sanitation Data'!$D$10,0,10*ROW('Sanitation Data'!D192))),'Data Summary'!CM198="Yes"),OFFSET('Sanitation Data'!$D$10,0,10*ROW('Sanitation Data'!D192)),NA())</f>
        <v>#N/A</v>
      </c>
      <c r="Y198" s="96" t="e">
        <f ca="true">+IF(AND(ISNUMBER(OFFSET('Sanitation Data'!$D$11,0,10*ROW('Sanitation Data'!D192))),'Data Summary'!CN198="Yes"),OFFSET('Sanitation Data'!$D$11,0,10*ROW('Sanitation Data'!D192)),NA())</f>
        <v>#N/A</v>
      </c>
      <c r="Z198" s="96" t="e">
        <f ca="true">+IF(AND(ISNUMBER(OFFSET('Sanitation Data'!$D$12,0,10*ROW('Sanitation Data'!D192))),'Data Summary'!CO198="Yes"),OFFSET('Sanitation Data'!$D$12,0,10*ROW('Sanitation Data'!D192)),NA())</f>
        <v>#N/A</v>
      </c>
      <c r="AA198" s="96" t="e">
        <f ca="true">+IF(AND(ISNUMBER(OFFSET('Sanitation Data'!$E$4,0,10*ROW('Sanitation Data'!E192))),'Data Summary'!CP198="Yes"),100-OFFSET('Sanitation Data'!$E$4,0,10*ROW('Sanitation Data'!E192)),NA())</f>
        <v>#N/A</v>
      </c>
      <c r="AB198" s="96" t="e">
        <f ca="true">+IF(AND(ISNUMBER(OFFSET('Sanitation Data'!$E$6,0,10*ROW('Sanitation Data'!E192))),'Data Summary'!CQ198="Yes"),OFFSET('Sanitation Data'!$E$6,0,10*ROW('Sanitation Data'!E192)),NA())</f>
        <v>#N/A</v>
      </c>
      <c r="AC198" s="96" t="e">
        <f ca="true">+IF(AND(ISNUMBER(OFFSET('Sanitation Data'!$E$10,0,10*ROW('Sanitation Data'!E192))),'Data Summary'!CR198="Yes"),OFFSET('Sanitation Data'!$E$10,0,10*ROW('Sanitation Data'!E192)),NA())</f>
        <v>#N/A</v>
      </c>
      <c r="AD198" s="96" t="e">
        <f ca="true">+IF(AND(ISNUMBER(OFFSET('Sanitation Data'!$E$11,0,10*ROW('Sanitation Data'!E192))),'Data Summary'!CS198="Yes"),OFFSET('Sanitation Data'!$E$11,0,10*ROW('Sanitation Data'!E192)),NA())</f>
        <v>#N/A</v>
      </c>
      <c r="AE198" s="96" t="e">
        <f ca="true">+IF(AND(ISNUMBER(OFFSET('Sanitation Data'!$E$12,0,10*ROW('Sanitation Data'!E192))),'Data Summary'!CT198="Yes"),OFFSET('Sanitation Data'!$E$12,0,10*ROW('Sanitation Data'!E192)),NA())</f>
        <v>#N/A</v>
      </c>
      <c r="AF198" s="96" t="e">
        <f ca="true">+IF(AND(ISNUMBER(OFFSET('Sanitation Data'!$F$4,0,10*ROW('Sanitation Data'!F192))),'Data Summary'!CU198="Yes"),100-OFFSET('Sanitation Data'!$F$4,0,10*ROW('Sanitation Data'!F192)),NA())</f>
        <v>#N/A</v>
      </c>
      <c r="AG198" s="96" t="e">
        <f ca="true">+IF(AND(ISNUMBER(OFFSET('Sanitation Data'!$F$6,0,10*ROW('Sanitation Data'!F192))),'Data Summary'!CV198="Yes"),OFFSET('Sanitation Data'!$F$6,0,10*ROW('Sanitation Data'!F192)),NA())</f>
        <v>#N/A</v>
      </c>
      <c r="AH198" s="96" t="e">
        <f ca="true">+IF(AND(ISNUMBER(OFFSET('Sanitation Data'!$F$10,0,10*ROW('Sanitation Data'!F192))),'Data Summary'!CW198="Yes"),OFFSET('Sanitation Data'!$F$10,0,10*ROW('Sanitation Data'!F192)),NA())</f>
        <v>#N/A</v>
      </c>
      <c r="AI198" s="96" t="e">
        <f ca="true">+IF(AND(ISNUMBER(OFFSET('Sanitation Data'!$F$11,0,10*ROW('Sanitation Data'!F192))),'Data Summary'!CX198="Yes"),OFFSET('Sanitation Data'!$F$11,0,10*ROW('Sanitation Data'!F192)),NA())</f>
        <v>#N/A</v>
      </c>
      <c r="AJ198" s="96" t="e">
        <f ca="true">+IF(AND(ISNUMBER(OFFSET('Sanitation Data'!$F$12,0,10*ROW('Sanitation Data'!F192))),'Data Summary'!CY198="Yes"),OFFSET('Sanitation Data'!$F$12,0,10*ROW('Sanitation Data'!F192)),NA())</f>
        <v>#N/A</v>
      </c>
      <c r="AK198" s="96" t="e">
        <f ca="true">+IF(AND(ISNUMBER(OFFSET('Sanitation Data'!$G$4,0,10*ROW('Sanitation Data'!G192))),'Data Summary'!CZ198="Yes"),100-OFFSET('Sanitation Data'!$G$4,0,10*ROW('Sanitation Data'!G192)),NA())</f>
        <v>#N/A</v>
      </c>
      <c r="AL198" s="96" t="e">
        <f ca="true">+IF(AND(ISNUMBER(OFFSET('Sanitation Data'!$G$6,0,10*ROW('Sanitation Data'!G192))),'Data Summary'!DA198="Yes"),OFFSET('Sanitation Data'!$G$6,0,10*ROW('Sanitation Data'!G192)),NA())</f>
        <v>#N/A</v>
      </c>
      <c r="AM198" s="96" t="e">
        <f ca="true">+IF(AND(ISNUMBER(OFFSET('Sanitation Data'!$G$10,0,10*ROW('Sanitation Data'!G192))),'Data Summary'!DB198="Yes"),OFFSET('Sanitation Data'!$G$10,0,10*ROW('Sanitation Data'!G192)),NA())</f>
        <v>#N/A</v>
      </c>
      <c r="AN198" s="96" t="e">
        <f ca="true">+IF(AND(ISNUMBER(OFFSET('Sanitation Data'!$G$11,0,10*ROW('Sanitation Data'!G192))),'Data Summary'!DC198="Yes"),OFFSET('Sanitation Data'!$G$11,0,10*ROW('Sanitation Data'!G192)),NA())</f>
        <v>#N/A</v>
      </c>
      <c r="AO198" s="96" t="e">
        <f ca="true">+IF(AND(ISNUMBER(OFFSET('Sanitation Data'!$G$12,0,10*ROW('Sanitation Data'!G192))),'Data Summary'!DD198="Yes"),OFFSET('Sanitation Data'!$G$12,0,10*ROW('Sanitation Data'!G192)),NA())</f>
        <v>#N/A</v>
      </c>
      <c r="AP198" s="96" t="e">
        <f ca="true">+IF(AND(ISNUMBER(OFFSET('Sanitation Data'!$H$4,0,10*ROW('Sanitation Data'!H192))),'Data Summary'!DE198="Yes"),100-OFFSET('Sanitation Data'!$H$4,0,10*ROW('Sanitation Data'!H192)),NA())</f>
        <v>#N/A</v>
      </c>
      <c r="AQ198" s="96" t="e">
        <f ca="true">+IF(AND(ISNUMBER(OFFSET('Sanitation Data'!$H$6,0,10*ROW('Sanitation Data'!H192))),'Data Summary'!DF198="Yes"),OFFSET('Sanitation Data'!$H$6,0,10*ROW('Sanitation Data'!H192)),NA())</f>
        <v>#N/A</v>
      </c>
      <c r="AR198" s="96" t="e">
        <f ca="true">+IF(AND(ISNUMBER(OFFSET('Sanitation Data'!$H$10,0,10*ROW('Sanitation Data'!H192))),'Data Summary'!DG198="Yes"),OFFSET('Sanitation Data'!$H$10,0,10*ROW('Sanitation Data'!H192)),NA())</f>
        <v>#N/A</v>
      </c>
      <c r="AS198" s="96" t="e">
        <f ca="true">+IF(AND(ISNUMBER(OFFSET('Sanitation Data'!$H$11,0,10*ROW('Sanitation Data'!H192))),'Data Summary'!DH198="Yes"),OFFSET('Sanitation Data'!$H$11,0,10*ROW('Sanitation Data'!H192)),NA())</f>
        <v>#N/A</v>
      </c>
      <c r="AT198" s="96" t="e">
        <f ca="true">+IF(AND(ISNUMBER(OFFSET('Sanitation Data'!$H$12,0,10*ROW('Sanitation Data'!H192))),'Data Summary'!DI198="Yes"),OFFSET('Sanitation Data'!$H$12,0,10*ROW('Sanitation Data'!H192)),NA())</f>
        <v>#N/A</v>
      </c>
      <c r="AU198" s="96" t="e">
        <f ca="true">+IF(AND(ISNUMBER(OFFSET('Sanitation Data'!$I$4,0,10*ROW('Sanitation Data'!I192))),'Data Summary'!DJ198="Yes"),100-OFFSET('Sanitation Data'!$I$4,0,10*ROW('Sanitation Data'!I192)),NA())</f>
        <v>#N/A</v>
      </c>
      <c r="AV198" s="96" t="e">
        <f ca="true">+IF(AND(ISNUMBER(OFFSET('Sanitation Data'!$I$6,0,10*ROW('Sanitation Data'!I192))),'Data Summary'!DK198="Yes"),OFFSET('Sanitation Data'!$I$6,0,10*ROW('Sanitation Data'!I192)),NA())</f>
        <v>#N/A</v>
      </c>
      <c r="AW198" s="96" t="e">
        <f ca="true">+IF(AND(ISNUMBER(OFFSET('Sanitation Data'!$I$10,0,10*ROW('Sanitation Data'!I192))),'Data Summary'!DL198="Yes"),OFFSET('Sanitation Data'!$I$10,0,10*ROW('Sanitation Data'!I192)),NA())</f>
        <v>#N/A</v>
      </c>
      <c r="AX198" s="96" t="e">
        <f ca="true">+IF(AND(ISNUMBER(OFFSET('Sanitation Data'!$I$11,0,10*ROW('Sanitation Data'!I192))),'Data Summary'!DM198="Yes"),OFFSET('Sanitation Data'!$I$11,0,10*ROW('Sanitation Data'!I192)),NA())</f>
        <v>#N/A</v>
      </c>
      <c r="AY198" s="96" t="e">
        <f ca="true">+IF(AND(ISNUMBER(OFFSET('Sanitation Data'!$I$12,0,10*ROW('Sanitation Data'!I192))),'Data Summary'!DN198="Yes"),OFFSET('Sanitation Data'!$I$12,0,10*ROW('Sanitation Data'!I192)),NA())</f>
        <v>#N/A</v>
      </c>
      <c r="AZ198" s="97" t="e">
        <f ca="true">+IF(AND(ISNUMBER(OFFSET('Hygiene Data'!$D$5,0,10*ROW('Hygiene Data'!D192))),'Data Summary'!DO198="Yes"),OFFSET('Hygiene Data'!$D$5,0,10*ROW('Hygiene Data'!D192)),NA())</f>
        <v>#N/A</v>
      </c>
      <c r="BA198" s="97" t="e">
        <f ca="true">+IF(AND(ISNUMBER(OFFSET('Hygiene Data'!$D$7,0,10*ROW('Hygiene Data'!D192))),'Data Summary'!DP198="Yes"),OFFSET('Hygiene Data'!$D$7,0,10*ROW('Hygiene Data'!D192)),NA())</f>
        <v>#N/A</v>
      </c>
      <c r="BB198" s="97" t="e">
        <f ca="true">+IF(AND(ISNUMBER(OFFSET('Hygiene Data'!$D$9,0,10*ROW('Hygiene Data'!D192))),'Data Summary'!DQ198="Yes"),OFFSET('Hygiene Data'!$D$9,0,10*ROW('Hygiene Data'!D192)),NA())</f>
        <v>#N/A</v>
      </c>
      <c r="BC198" s="97" t="e">
        <f ca="true">+IF(AND(ISNUMBER(OFFSET('Hygiene Data'!$E$5,0,10*ROW('Hygiene Data'!E192))),'Data Summary'!DR198="Yes"),OFFSET('Hygiene Data'!$E$5,0,10*ROW('Hygiene Data'!E192)),NA())</f>
        <v>#N/A</v>
      </c>
      <c r="BD198" s="97" t="e">
        <f ca="true">+IF(AND(ISNUMBER(OFFSET('Hygiene Data'!$E$7,0,10*ROW('Hygiene Data'!E192))),'Data Summary'!DS198="Yes"),OFFSET('Hygiene Data'!$E$7,0,10*ROW('Hygiene Data'!E192)),NA())</f>
        <v>#N/A</v>
      </c>
      <c r="BE198" s="97" t="e">
        <f ca="true">+IF(AND(ISNUMBER(OFFSET('Hygiene Data'!$E$9,0,10*ROW('Hygiene Data'!E192))),'Data Summary'!DT198="Yes"),OFFSET('Hygiene Data'!$E$9,0,10*ROW('Hygiene Data'!E192)),NA())</f>
        <v>#N/A</v>
      </c>
      <c r="BF198" s="97" t="e">
        <f ca="true">+IF(AND(ISNUMBER(OFFSET('Hygiene Data'!$F$5,0,10*ROW('Hygiene Data'!F192))),'Data Summary'!DU198="Yes"),OFFSET('Hygiene Data'!$F$5,0,10*ROW('Hygiene Data'!F192)),NA())</f>
        <v>#N/A</v>
      </c>
      <c r="BG198" s="97" t="e">
        <f ca="true">+IF(AND(ISNUMBER(OFFSET('Hygiene Data'!$F$7,0,10*ROW('Hygiene Data'!F192))),'Data Summary'!DV198="Yes"),OFFSET('Hygiene Data'!$F$7,0,10*ROW('Hygiene Data'!F192)),NA())</f>
        <v>#N/A</v>
      </c>
      <c r="BH198" s="97" t="e">
        <f ca="true">+IF(AND(ISNUMBER(OFFSET('Hygiene Data'!$F$9,0,10*ROW('Hygiene Data'!F192))),'Data Summary'!DW198="Yes"),OFFSET('Hygiene Data'!$F$9,0,10*ROW('Hygiene Data'!F192)),NA())</f>
        <v>#N/A</v>
      </c>
      <c r="BI198" s="97" t="e">
        <f ca="true">+IF(AND(ISNUMBER(OFFSET('Hygiene Data'!$G$5,0,10*ROW('Hygiene Data'!G192))),'Data Summary'!DX198="Yes"),OFFSET('Hygiene Data'!$G$5,0,10*ROW('Hygiene Data'!G192)),NA())</f>
        <v>#N/A</v>
      </c>
      <c r="BJ198" s="97" t="e">
        <f ca="true">+IF(AND(ISNUMBER(OFFSET('Hygiene Data'!$G$7,0,10*ROW('Hygiene Data'!G192))),'Data Summary'!DY198="Yes"),OFFSET('Hygiene Data'!$G$7,0,10*ROW('Hygiene Data'!G192)),NA())</f>
        <v>#N/A</v>
      </c>
      <c r="BK198" s="97" t="e">
        <f ca="true">+IF(AND(ISNUMBER(OFFSET('Hygiene Data'!$G$9,0,10*ROW('Hygiene Data'!G192))),'Data Summary'!DZ198="Yes"),OFFSET('Hygiene Data'!$G$9,0,10*ROW('Hygiene Data'!G192)),NA())</f>
        <v>#N/A</v>
      </c>
      <c r="BL198" s="97" t="e">
        <f ca="true">+IF(AND(ISNUMBER(OFFSET('Hygiene Data'!$H$5,0,10*ROW('Hygiene Data'!H192))),'Data Summary'!EA198="Yes"),OFFSET('Hygiene Data'!$H$5,0,10*ROW('Hygiene Data'!H192)),NA())</f>
        <v>#N/A</v>
      </c>
      <c r="BM198" s="97" t="e">
        <f ca="true">+IF(AND(ISNUMBER(OFFSET('Hygiene Data'!$H$7,0,10*ROW('Hygiene Data'!H192))),'Data Summary'!EB198="Yes"),OFFSET('Hygiene Data'!$H$7,0,10*ROW('Hygiene Data'!H192)),NA())</f>
        <v>#N/A</v>
      </c>
      <c r="BN198" s="97" t="e">
        <f ca="true">+IF(AND(ISNUMBER(OFFSET('Hygiene Data'!$H$9,0,10*ROW('Hygiene Data'!H192))),'Data Summary'!EC198="Yes"),OFFSET('Hygiene Data'!$H$9,0,10*ROW('Hygiene Data'!H192)),NA())</f>
        <v>#N/A</v>
      </c>
      <c r="BO198" s="97" t="e">
        <f ca="true">+IF(AND(ISNUMBER(OFFSET('Hygiene Data'!$I$5,0,10*ROW('Hygiene Data'!I192))),'Data Summary'!ED198="Yes"),OFFSET('Hygiene Data'!$I$5,0,10*ROW('Hygiene Data'!I192)),NA())</f>
        <v>#N/A</v>
      </c>
      <c r="BP198" s="97" t="e">
        <f ca="true">+IF(AND(ISNUMBER(OFFSET('Hygiene Data'!$I$7,0,10*ROW('Hygiene Data'!I192))),'Data Summary'!EE198="Yes"),OFFSET('Hygiene Data'!$I$7,0,10*ROW('Hygiene Data'!I192)),NA())</f>
        <v>#N/A</v>
      </c>
      <c r="BQ198" s="97"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6" t="str">
        <f ca="true">+IF(ISTEXT('Data Summary'!B199),'Data Summary'!B199,"")</f>
        <v/>
      </c>
      <c r="C199" s="330" t="e">
        <f ca="true">+VALUE('Data Summary'!C199)</f>
        <v>#VALUE!</v>
      </c>
      <c r="D199" s="95" t="e">
        <f ca="true">+IF(AND(ISNUMBER(OFFSET('Water Data'!$D$4,0,10*ROW('Water Data'!D193))),'Data Summary'!BS199="Yes"),100-OFFSET('Water Data'!$D$4,0,10*ROW('Water Data'!D193)),NA())</f>
        <v>#N/A</v>
      </c>
      <c r="E199" s="95" t="e">
        <f ca="true">+IF(AND(ISNUMBER(OFFSET('Water Data'!$D$6,0,10*ROW('Water Data'!D193))),'Data Summary'!BT199="Yes"),OFFSET('Water Data'!$D$6,0,10*ROW('Water Data'!D193)),NA())</f>
        <v>#N/A</v>
      </c>
      <c r="F199" s="95" t="e">
        <f ca="true">+IF(AND(ISNUMBER(OFFSET('Water Data'!$D$9,0,10*ROW('Water Data'!D193))),'Data Summary'!BU199="Yes"),OFFSET('Water Data'!$D$9,0,10*ROW('Water Data'!D193)),NA())</f>
        <v>#N/A</v>
      </c>
      <c r="G199" s="95" t="e">
        <f ca="true">+IF(AND(ISNUMBER(OFFSET('Water Data'!$E$4,0,10*ROW('Water Data'!E193))),'Data Summary'!BV199="Yes"),100-OFFSET('Water Data'!$E$4,0,10*ROW('Water Data'!E193)),NA())</f>
        <v>#N/A</v>
      </c>
      <c r="H199" s="95" t="e">
        <f ca="true">+IF(AND(ISNUMBER(OFFSET('Water Data'!$E$6,0,10*ROW('Water Data'!E193))),'Data Summary'!BW199="Yes"),OFFSET('Water Data'!$E$6,0,10*ROW('Water Data'!E193)),NA())</f>
        <v>#N/A</v>
      </c>
      <c r="I199" s="95" t="e">
        <f ca="true">+IF(AND(ISNUMBER(OFFSET('Water Data'!$E$9,0,10*ROW('Water Data'!E193))),'Data Summary'!BX199="Yes"),OFFSET('Water Data'!$E$9,0,10*ROW('Water Data'!E193)),NA())</f>
        <v>#N/A</v>
      </c>
      <c r="J199" s="95" t="e">
        <f ca="true">+IF(AND(ISNUMBER(OFFSET('Water Data'!$F$4,0,10*ROW('Water Data'!F193))),'Data Summary'!BY199="Yes"),100-OFFSET('Water Data'!$F$4,0,10*ROW('Water Data'!F193)),NA())</f>
        <v>#N/A</v>
      </c>
      <c r="K199" s="95" t="e">
        <f ca="true">+IF(AND(ISNUMBER(OFFSET('Water Data'!$F$6,0,10*ROW('Water Data'!F193))),'Data Summary'!BZ199="Yes"),OFFSET('Water Data'!$F$6,0,10*ROW('Water Data'!F193)),NA())</f>
        <v>#N/A</v>
      </c>
      <c r="L199" s="95" t="e">
        <f ca="true">+IF(AND(ISNUMBER(OFFSET('Water Data'!$F$9,0,10*ROW('Water Data'!F193))),'Data Summary'!CA199="Yes"),OFFSET('Water Data'!$F$9,0,10*ROW('Water Data'!F193)),NA())</f>
        <v>#N/A</v>
      </c>
      <c r="M199" s="95" t="e">
        <f ca="true">+IF(AND(ISNUMBER(OFFSET('Water Data'!$G$4,0,10*ROW('Water Data'!G193))),'Data Summary'!CB199="Yes"),100-OFFSET('Water Data'!$G$4,0,10*ROW('Water Data'!G193)),NA())</f>
        <v>#N/A</v>
      </c>
      <c r="N199" s="95" t="e">
        <f ca="true">+IF(AND(ISNUMBER(OFFSET('Water Data'!$G$6,0,10*ROW('Water Data'!G193))),'Data Summary'!CC199="Yes"),OFFSET('Water Data'!$G$6,0,10*ROW('Water Data'!G193)),NA())</f>
        <v>#N/A</v>
      </c>
      <c r="O199" s="95" t="e">
        <f ca="true">+IF(AND(ISNUMBER(OFFSET('Water Data'!$G$9,0,10*ROW('Water Data'!G193))),'Data Summary'!CD199="Yes"),OFFSET('Water Data'!$G$9,0,10*ROW('Water Data'!G193)),NA())</f>
        <v>#N/A</v>
      </c>
      <c r="P199" s="95" t="e">
        <f ca="true">+IF(AND(ISNUMBER(OFFSET('Water Data'!$H$4,0,10*ROW('Water Data'!H193))),'Data Summary'!CE199="Yes"),100-OFFSET('Water Data'!$H$4,0,10*ROW('Water Data'!H193)),NA())</f>
        <v>#N/A</v>
      </c>
      <c r="Q199" s="95" t="e">
        <f ca="true">+IF(AND(ISNUMBER(OFFSET('Water Data'!$H$6,0,10*ROW('Water Data'!H193))),'Data Summary'!CF199="Yes"),OFFSET('Water Data'!$H$6,0,10*ROW('Water Data'!H193)),NA())</f>
        <v>#N/A</v>
      </c>
      <c r="R199" s="95" t="e">
        <f ca="true">+IF(AND(ISNUMBER(OFFSET('Water Data'!$H$9,0,10*ROW('Water Data'!H193))),'Data Summary'!CG199="Yes"),OFFSET('Water Data'!$H$9,0,10*ROW('Water Data'!H193)),NA())</f>
        <v>#N/A</v>
      </c>
      <c r="S199" s="95" t="e">
        <f ca="true">+IF(AND(ISNUMBER(OFFSET('Water Data'!$I$4,0,10*ROW('Water Data'!I193))),'Data Summary'!CH199="Yes"),100-OFFSET('Water Data'!$I$4,0,10*ROW('Water Data'!I193)),NA())</f>
        <v>#N/A</v>
      </c>
      <c r="T199" s="95" t="e">
        <f ca="true">+IF(AND(ISNUMBER(OFFSET('Water Data'!$I$6,0,10*ROW('Water Data'!I193))),'Data Summary'!CI199="Yes"),OFFSET('Water Data'!$I$6,0,10*ROW('Water Data'!I193)),NA())</f>
        <v>#N/A</v>
      </c>
      <c r="U199" s="95" t="e">
        <f ca="true">+IF(AND(ISNUMBER(OFFSET('Water Data'!$I$9,0,10*ROW('Water Data'!I193))),'Data Summary'!CJ199="Yes"),OFFSET('Water Data'!$I$9,0,10*ROW('Water Data'!I193)),NA())</f>
        <v>#N/A</v>
      </c>
      <c r="V199" s="96" t="e">
        <f ca="true">+IF(AND(ISNUMBER(OFFSET('Sanitation Data'!$D$4,0,10*ROW('Sanitation Data'!D193))),'Data Summary'!CK199="Yes"),100-OFFSET('Sanitation Data'!$D$4,0,10*ROW('Sanitation Data'!D193)),NA())</f>
        <v>#N/A</v>
      </c>
      <c r="W199" s="96" t="e">
        <f ca="true">+IF(AND(ISNUMBER(OFFSET('Sanitation Data'!$D$6,0,10*ROW('Sanitation Data'!D193))),'Data Summary'!CL199="Yes"),OFFSET('Sanitation Data'!$D$6,0,10*ROW('Sanitation Data'!D193)),NA())</f>
        <v>#N/A</v>
      </c>
      <c r="X199" s="96" t="e">
        <f ca="true">+IF(AND(ISNUMBER(OFFSET('Sanitation Data'!$D$10,0,10*ROW('Sanitation Data'!D193))),'Data Summary'!CM199="Yes"),OFFSET('Sanitation Data'!$D$10,0,10*ROW('Sanitation Data'!D193)),NA())</f>
        <v>#N/A</v>
      </c>
      <c r="Y199" s="96" t="e">
        <f ca="true">+IF(AND(ISNUMBER(OFFSET('Sanitation Data'!$D$11,0,10*ROW('Sanitation Data'!D193))),'Data Summary'!CN199="Yes"),OFFSET('Sanitation Data'!$D$11,0,10*ROW('Sanitation Data'!D193)),NA())</f>
        <v>#N/A</v>
      </c>
      <c r="Z199" s="96" t="e">
        <f ca="true">+IF(AND(ISNUMBER(OFFSET('Sanitation Data'!$D$12,0,10*ROW('Sanitation Data'!D193))),'Data Summary'!CO199="Yes"),OFFSET('Sanitation Data'!$D$12,0,10*ROW('Sanitation Data'!D193)),NA())</f>
        <v>#N/A</v>
      </c>
      <c r="AA199" s="96" t="e">
        <f ca="true">+IF(AND(ISNUMBER(OFFSET('Sanitation Data'!$E$4,0,10*ROW('Sanitation Data'!E193))),'Data Summary'!CP199="Yes"),100-OFFSET('Sanitation Data'!$E$4,0,10*ROW('Sanitation Data'!E193)),NA())</f>
        <v>#N/A</v>
      </c>
      <c r="AB199" s="96" t="e">
        <f ca="true">+IF(AND(ISNUMBER(OFFSET('Sanitation Data'!$E$6,0,10*ROW('Sanitation Data'!E193))),'Data Summary'!CQ199="Yes"),OFFSET('Sanitation Data'!$E$6,0,10*ROW('Sanitation Data'!E193)),NA())</f>
        <v>#N/A</v>
      </c>
      <c r="AC199" s="96" t="e">
        <f ca="true">+IF(AND(ISNUMBER(OFFSET('Sanitation Data'!$E$10,0,10*ROW('Sanitation Data'!E193))),'Data Summary'!CR199="Yes"),OFFSET('Sanitation Data'!$E$10,0,10*ROW('Sanitation Data'!E193)),NA())</f>
        <v>#N/A</v>
      </c>
      <c r="AD199" s="96" t="e">
        <f ca="true">+IF(AND(ISNUMBER(OFFSET('Sanitation Data'!$E$11,0,10*ROW('Sanitation Data'!E193))),'Data Summary'!CS199="Yes"),OFFSET('Sanitation Data'!$E$11,0,10*ROW('Sanitation Data'!E193)),NA())</f>
        <v>#N/A</v>
      </c>
      <c r="AE199" s="96" t="e">
        <f ca="true">+IF(AND(ISNUMBER(OFFSET('Sanitation Data'!$E$12,0,10*ROW('Sanitation Data'!E193))),'Data Summary'!CT199="Yes"),OFFSET('Sanitation Data'!$E$12,0,10*ROW('Sanitation Data'!E193)),NA())</f>
        <v>#N/A</v>
      </c>
      <c r="AF199" s="96" t="e">
        <f ca="true">+IF(AND(ISNUMBER(OFFSET('Sanitation Data'!$F$4,0,10*ROW('Sanitation Data'!F193))),'Data Summary'!CU199="Yes"),100-OFFSET('Sanitation Data'!$F$4,0,10*ROW('Sanitation Data'!F193)),NA())</f>
        <v>#N/A</v>
      </c>
      <c r="AG199" s="96" t="e">
        <f ca="true">+IF(AND(ISNUMBER(OFFSET('Sanitation Data'!$F$6,0,10*ROW('Sanitation Data'!F193))),'Data Summary'!CV199="Yes"),OFFSET('Sanitation Data'!$F$6,0,10*ROW('Sanitation Data'!F193)),NA())</f>
        <v>#N/A</v>
      </c>
      <c r="AH199" s="96" t="e">
        <f ca="true">+IF(AND(ISNUMBER(OFFSET('Sanitation Data'!$F$10,0,10*ROW('Sanitation Data'!F193))),'Data Summary'!CW199="Yes"),OFFSET('Sanitation Data'!$F$10,0,10*ROW('Sanitation Data'!F193)),NA())</f>
        <v>#N/A</v>
      </c>
      <c r="AI199" s="96" t="e">
        <f ca="true">+IF(AND(ISNUMBER(OFFSET('Sanitation Data'!$F$11,0,10*ROW('Sanitation Data'!F193))),'Data Summary'!CX199="Yes"),OFFSET('Sanitation Data'!$F$11,0,10*ROW('Sanitation Data'!F193)),NA())</f>
        <v>#N/A</v>
      </c>
      <c r="AJ199" s="96" t="e">
        <f ca="true">+IF(AND(ISNUMBER(OFFSET('Sanitation Data'!$F$12,0,10*ROW('Sanitation Data'!F193))),'Data Summary'!CY199="Yes"),OFFSET('Sanitation Data'!$F$12,0,10*ROW('Sanitation Data'!F193)),NA())</f>
        <v>#N/A</v>
      </c>
      <c r="AK199" s="96" t="e">
        <f ca="true">+IF(AND(ISNUMBER(OFFSET('Sanitation Data'!$G$4,0,10*ROW('Sanitation Data'!G193))),'Data Summary'!CZ199="Yes"),100-OFFSET('Sanitation Data'!$G$4,0,10*ROW('Sanitation Data'!G193)),NA())</f>
        <v>#N/A</v>
      </c>
      <c r="AL199" s="96" t="e">
        <f ca="true">+IF(AND(ISNUMBER(OFFSET('Sanitation Data'!$G$6,0,10*ROW('Sanitation Data'!G193))),'Data Summary'!DA199="Yes"),OFFSET('Sanitation Data'!$G$6,0,10*ROW('Sanitation Data'!G193)),NA())</f>
        <v>#N/A</v>
      </c>
      <c r="AM199" s="96" t="e">
        <f ca="true">+IF(AND(ISNUMBER(OFFSET('Sanitation Data'!$G$10,0,10*ROW('Sanitation Data'!G193))),'Data Summary'!DB199="Yes"),OFFSET('Sanitation Data'!$G$10,0,10*ROW('Sanitation Data'!G193)),NA())</f>
        <v>#N/A</v>
      </c>
      <c r="AN199" s="96" t="e">
        <f ca="true">+IF(AND(ISNUMBER(OFFSET('Sanitation Data'!$G$11,0,10*ROW('Sanitation Data'!G193))),'Data Summary'!DC199="Yes"),OFFSET('Sanitation Data'!$G$11,0,10*ROW('Sanitation Data'!G193)),NA())</f>
        <v>#N/A</v>
      </c>
      <c r="AO199" s="96" t="e">
        <f ca="true">+IF(AND(ISNUMBER(OFFSET('Sanitation Data'!$G$12,0,10*ROW('Sanitation Data'!G193))),'Data Summary'!DD199="Yes"),OFFSET('Sanitation Data'!$G$12,0,10*ROW('Sanitation Data'!G193)),NA())</f>
        <v>#N/A</v>
      </c>
      <c r="AP199" s="96" t="e">
        <f ca="true">+IF(AND(ISNUMBER(OFFSET('Sanitation Data'!$H$4,0,10*ROW('Sanitation Data'!H193))),'Data Summary'!DE199="Yes"),100-OFFSET('Sanitation Data'!$H$4,0,10*ROW('Sanitation Data'!H193)),NA())</f>
        <v>#N/A</v>
      </c>
      <c r="AQ199" s="96" t="e">
        <f ca="true">+IF(AND(ISNUMBER(OFFSET('Sanitation Data'!$H$6,0,10*ROW('Sanitation Data'!H193))),'Data Summary'!DF199="Yes"),OFFSET('Sanitation Data'!$H$6,0,10*ROW('Sanitation Data'!H193)),NA())</f>
        <v>#N/A</v>
      </c>
      <c r="AR199" s="96" t="e">
        <f ca="true">+IF(AND(ISNUMBER(OFFSET('Sanitation Data'!$H$10,0,10*ROW('Sanitation Data'!H193))),'Data Summary'!DG199="Yes"),OFFSET('Sanitation Data'!$H$10,0,10*ROW('Sanitation Data'!H193)),NA())</f>
        <v>#N/A</v>
      </c>
      <c r="AS199" s="96" t="e">
        <f ca="true">+IF(AND(ISNUMBER(OFFSET('Sanitation Data'!$H$11,0,10*ROW('Sanitation Data'!H193))),'Data Summary'!DH199="Yes"),OFFSET('Sanitation Data'!$H$11,0,10*ROW('Sanitation Data'!H193)),NA())</f>
        <v>#N/A</v>
      </c>
      <c r="AT199" s="96" t="e">
        <f ca="true">+IF(AND(ISNUMBER(OFFSET('Sanitation Data'!$H$12,0,10*ROW('Sanitation Data'!H193))),'Data Summary'!DI199="Yes"),OFFSET('Sanitation Data'!$H$12,0,10*ROW('Sanitation Data'!H193)),NA())</f>
        <v>#N/A</v>
      </c>
      <c r="AU199" s="96" t="e">
        <f ca="true">+IF(AND(ISNUMBER(OFFSET('Sanitation Data'!$I$4,0,10*ROW('Sanitation Data'!I193))),'Data Summary'!DJ199="Yes"),100-OFFSET('Sanitation Data'!$I$4,0,10*ROW('Sanitation Data'!I193)),NA())</f>
        <v>#N/A</v>
      </c>
      <c r="AV199" s="96" t="e">
        <f ca="true">+IF(AND(ISNUMBER(OFFSET('Sanitation Data'!$I$6,0,10*ROW('Sanitation Data'!I193))),'Data Summary'!DK199="Yes"),OFFSET('Sanitation Data'!$I$6,0,10*ROW('Sanitation Data'!I193)),NA())</f>
        <v>#N/A</v>
      </c>
      <c r="AW199" s="96" t="e">
        <f ca="true">+IF(AND(ISNUMBER(OFFSET('Sanitation Data'!$I$10,0,10*ROW('Sanitation Data'!I193))),'Data Summary'!DL199="Yes"),OFFSET('Sanitation Data'!$I$10,0,10*ROW('Sanitation Data'!I193)),NA())</f>
        <v>#N/A</v>
      </c>
      <c r="AX199" s="96" t="e">
        <f ca="true">+IF(AND(ISNUMBER(OFFSET('Sanitation Data'!$I$11,0,10*ROW('Sanitation Data'!I193))),'Data Summary'!DM199="Yes"),OFFSET('Sanitation Data'!$I$11,0,10*ROW('Sanitation Data'!I193)),NA())</f>
        <v>#N/A</v>
      </c>
      <c r="AY199" s="96" t="e">
        <f ca="true">+IF(AND(ISNUMBER(OFFSET('Sanitation Data'!$I$12,0,10*ROW('Sanitation Data'!I193))),'Data Summary'!DN199="Yes"),OFFSET('Sanitation Data'!$I$12,0,10*ROW('Sanitation Data'!I193)),NA())</f>
        <v>#N/A</v>
      </c>
      <c r="AZ199" s="97" t="e">
        <f ca="true">+IF(AND(ISNUMBER(OFFSET('Hygiene Data'!$D$5,0,10*ROW('Hygiene Data'!D193))),'Data Summary'!DO199="Yes"),OFFSET('Hygiene Data'!$D$5,0,10*ROW('Hygiene Data'!D193)),NA())</f>
        <v>#N/A</v>
      </c>
      <c r="BA199" s="97" t="e">
        <f ca="true">+IF(AND(ISNUMBER(OFFSET('Hygiene Data'!$D$7,0,10*ROW('Hygiene Data'!D193))),'Data Summary'!DP199="Yes"),OFFSET('Hygiene Data'!$D$7,0,10*ROW('Hygiene Data'!D193)),NA())</f>
        <v>#N/A</v>
      </c>
      <c r="BB199" s="97" t="e">
        <f ca="true">+IF(AND(ISNUMBER(OFFSET('Hygiene Data'!$D$9,0,10*ROW('Hygiene Data'!D193))),'Data Summary'!DQ199="Yes"),OFFSET('Hygiene Data'!$D$9,0,10*ROW('Hygiene Data'!D193)),NA())</f>
        <v>#N/A</v>
      </c>
      <c r="BC199" s="97" t="e">
        <f ca="true">+IF(AND(ISNUMBER(OFFSET('Hygiene Data'!$E$5,0,10*ROW('Hygiene Data'!E193))),'Data Summary'!DR199="Yes"),OFFSET('Hygiene Data'!$E$5,0,10*ROW('Hygiene Data'!E193)),NA())</f>
        <v>#N/A</v>
      </c>
      <c r="BD199" s="97" t="e">
        <f ca="true">+IF(AND(ISNUMBER(OFFSET('Hygiene Data'!$E$7,0,10*ROW('Hygiene Data'!E193))),'Data Summary'!DS199="Yes"),OFFSET('Hygiene Data'!$E$7,0,10*ROW('Hygiene Data'!E193)),NA())</f>
        <v>#N/A</v>
      </c>
      <c r="BE199" s="97" t="e">
        <f ca="true">+IF(AND(ISNUMBER(OFFSET('Hygiene Data'!$E$9,0,10*ROW('Hygiene Data'!E193))),'Data Summary'!DT199="Yes"),OFFSET('Hygiene Data'!$E$9,0,10*ROW('Hygiene Data'!E193)),NA())</f>
        <v>#N/A</v>
      </c>
      <c r="BF199" s="97" t="e">
        <f ca="true">+IF(AND(ISNUMBER(OFFSET('Hygiene Data'!$F$5,0,10*ROW('Hygiene Data'!F193))),'Data Summary'!DU199="Yes"),OFFSET('Hygiene Data'!$F$5,0,10*ROW('Hygiene Data'!F193)),NA())</f>
        <v>#N/A</v>
      </c>
      <c r="BG199" s="97" t="e">
        <f ca="true">+IF(AND(ISNUMBER(OFFSET('Hygiene Data'!$F$7,0,10*ROW('Hygiene Data'!F193))),'Data Summary'!DV199="Yes"),OFFSET('Hygiene Data'!$F$7,0,10*ROW('Hygiene Data'!F193)),NA())</f>
        <v>#N/A</v>
      </c>
      <c r="BH199" s="97" t="e">
        <f ca="true">+IF(AND(ISNUMBER(OFFSET('Hygiene Data'!$F$9,0,10*ROW('Hygiene Data'!F193))),'Data Summary'!DW199="Yes"),OFFSET('Hygiene Data'!$F$9,0,10*ROW('Hygiene Data'!F193)),NA())</f>
        <v>#N/A</v>
      </c>
      <c r="BI199" s="97" t="e">
        <f ca="true">+IF(AND(ISNUMBER(OFFSET('Hygiene Data'!$G$5,0,10*ROW('Hygiene Data'!G193))),'Data Summary'!DX199="Yes"),OFFSET('Hygiene Data'!$G$5,0,10*ROW('Hygiene Data'!G193)),NA())</f>
        <v>#N/A</v>
      </c>
      <c r="BJ199" s="97" t="e">
        <f ca="true">+IF(AND(ISNUMBER(OFFSET('Hygiene Data'!$G$7,0,10*ROW('Hygiene Data'!G193))),'Data Summary'!DY199="Yes"),OFFSET('Hygiene Data'!$G$7,0,10*ROW('Hygiene Data'!G193)),NA())</f>
        <v>#N/A</v>
      </c>
      <c r="BK199" s="97" t="e">
        <f ca="true">+IF(AND(ISNUMBER(OFFSET('Hygiene Data'!$G$9,0,10*ROW('Hygiene Data'!G193))),'Data Summary'!DZ199="Yes"),OFFSET('Hygiene Data'!$G$9,0,10*ROW('Hygiene Data'!G193)),NA())</f>
        <v>#N/A</v>
      </c>
      <c r="BL199" s="97" t="e">
        <f ca="true">+IF(AND(ISNUMBER(OFFSET('Hygiene Data'!$H$5,0,10*ROW('Hygiene Data'!H193))),'Data Summary'!EA199="Yes"),OFFSET('Hygiene Data'!$H$5,0,10*ROW('Hygiene Data'!H193)),NA())</f>
        <v>#N/A</v>
      </c>
      <c r="BM199" s="97" t="e">
        <f ca="true">+IF(AND(ISNUMBER(OFFSET('Hygiene Data'!$H$7,0,10*ROW('Hygiene Data'!H193))),'Data Summary'!EB199="Yes"),OFFSET('Hygiene Data'!$H$7,0,10*ROW('Hygiene Data'!H193)),NA())</f>
        <v>#N/A</v>
      </c>
      <c r="BN199" s="97" t="e">
        <f ca="true">+IF(AND(ISNUMBER(OFFSET('Hygiene Data'!$H$9,0,10*ROW('Hygiene Data'!H193))),'Data Summary'!EC199="Yes"),OFFSET('Hygiene Data'!$H$9,0,10*ROW('Hygiene Data'!H193)),NA())</f>
        <v>#N/A</v>
      </c>
      <c r="BO199" s="97" t="e">
        <f ca="true">+IF(AND(ISNUMBER(OFFSET('Hygiene Data'!$I$5,0,10*ROW('Hygiene Data'!I193))),'Data Summary'!ED199="Yes"),OFFSET('Hygiene Data'!$I$5,0,10*ROW('Hygiene Data'!I193)),NA())</f>
        <v>#N/A</v>
      </c>
      <c r="BP199" s="97" t="e">
        <f ca="true">+IF(AND(ISNUMBER(OFFSET('Hygiene Data'!$I$7,0,10*ROW('Hygiene Data'!I193))),'Data Summary'!EE199="Yes"),OFFSET('Hygiene Data'!$I$7,0,10*ROW('Hygiene Data'!I193)),NA())</f>
        <v>#N/A</v>
      </c>
      <c r="BQ199" s="97"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6" t="str">
        <f ca="true">+IF(ISTEXT('Data Summary'!B200),'Data Summary'!B200,"")</f>
        <v/>
      </c>
      <c r="C200" s="330" t="e">
        <f ca="true">+VALUE('Data Summary'!C200)</f>
        <v>#VALUE!</v>
      </c>
      <c r="D200" s="95" t="e">
        <f ca="true">+IF(AND(ISNUMBER(OFFSET('Water Data'!$D$4,0,10*ROW('Water Data'!D194))),'Data Summary'!BS200="Yes"),100-OFFSET('Water Data'!$D$4,0,10*ROW('Water Data'!D194)),NA())</f>
        <v>#N/A</v>
      </c>
      <c r="E200" s="95" t="e">
        <f ca="true">+IF(AND(ISNUMBER(OFFSET('Water Data'!$D$6,0,10*ROW('Water Data'!D194))),'Data Summary'!BT200="Yes"),OFFSET('Water Data'!$D$6,0,10*ROW('Water Data'!D194)),NA())</f>
        <v>#N/A</v>
      </c>
      <c r="F200" s="95" t="e">
        <f ca="true">+IF(AND(ISNUMBER(OFFSET('Water Data'!$D$9,0,10*ROW('Water Data'!D194))),'Data Summary'!BU200="Yes"),OFFSET('Water Data'!$D$9,0,10*ROW('Water Data'!D194)),NA())</f>
        <v>#N/A</v>
      </c>
      <c r="G200" s="95" t="e">
        <f ca="true">+IF(AND(ISNUMBER(OFFSET('Water Data'!$E$4,0,10*ROW('Water Data'!E194))),'Data Summary'!BV200="Yes"),100-OFFSET('Water Data'!$E$4,0,10*ROW('Water Data'!E194)),NA())</f>
        <v>#N/A</v>
      </c>
      <c r="H200" s="95" t="e">
        <f ca="true">+IF(AND(ISNUMBER(OFFSET('Water Data'!$E$6,0,10*ROW('Water Data'!E194))),'Data Summary'!BW200="Yes"),OFFSET('Water Data'!$E$6,0,10*ROW('Water Data'!E194)),NA())</f>
        <v>#N/A</v>
      </c>
      <c r="I200" s="95" t="e">
        <f ca="true">+IF(AND(ISNUMBER(OFFSET('Water Data'!$E$9,0,10*ROW('Water Data'!E194))),'Data Summary'!BX200="Yes"),OFFSET('Water Data'!$E$9,0,10*ROW('Water Data'!E194)),NA())</f>
        <v>#N/A</v>
      </c>
      <c r="J200" s="95" t="e">
        <f ca="true">+IF(AND(ISNUMBER(OFFSET('Water Data'!$F$4,0,10*ROW('Water Data'!F194))),'Data Summary'!BY200="Yes"),100-OFFSET('Water Data'!$F$4,0,10*ROW('Water Data'!F194)),NA())</f>
        <v>#N/A</v>
      </c>
      <c r="K200" s="95" t="e">
        <f ca="true">+IF(AND(ISNUMBER(OFFSET('Water Data'!$F$6,0,10*ROW('Water Data'!F194))),'Data Summary'!BZ200="Yes"),OFFSET('Water Data'!$F$6,0,10*ROW('Water Data'!F194)),NA())</f>
        <v>#N/A</v>
      </c>
      <c r="L200" s="95" t="e">
        <f ca="true">+IF(AND(ISNUMBER(OFFSET('Water Data'!$F$9,0,10*ROW('Water Data'!F194))),'Data Summary'!CA200="Yes"),OFFSET('Water Data'!$F$9,0,10*ROW('Water Data'!F194)),NA())</f>
        <v>#N/A</v>
      </c>
      <c r="M200" s="95" t="e">
        <f ca="true">+IF(AND(ISNUMBER(OFFSET('Water Data'!$G$4,0,10*ROW('Water Data'!G194))),'Data Summary'!CB200="Yes"),100-OFFSET('Water Data'!$G$4,0,10*ROW('Water Data'!G194)),NA())</f>
        <v>#N/A</v>
      </c>
      <c r="N200" s="95" t="e">
        <f ca="true">+IF(AND(ISNUMBER(OFFSET('Water Data'!$G$6,0,10*ROW('Water Data'!G194))),'Data Summary'!CC200="Yes"),OFFSET('Water Data'!$G$6,0,10*ROW('Water Data'!G194)),NA())</f>
        <v>#N/A</v>
      </c>
      <c r="O200" s="95" t="e">
        <f ca="true">+IF(AND(ISNUMBER(OFFSET('Water Data'!$G$9,0,10*ROW('Water Data'!G194))),'Data Summary'!CD200="Yes"),OFFSET('Water Data'!$G$9,0,10*ROW('Water Data'!G194)),NA())</f>
        <v>#N/A</v>
      </c>
      <c r="P200" s="95" t="e">
        <f ca="true">+IF(AND(ISNUMBER(OFFSET('Water Data'!$H$4,0,10*ROW('Water Data'!H194))),'Data Summary'!CE200="Yes"),100-OFFSET('Water Data'!$H$4,0,10*ROW('Water Data'!H194)),NA())</f>
        <v>#N/A</v>
      </c>
      <c r="Q200" s="95" t="e">
        <f ca="true">+IF(AND(ISNUMBER(OFFSET('Water Data'!$H$6,0,10*ROW('Water Data'!H194))),'Data Summary'!CF200="Yes"),OFFSET('Water Data'!$H$6,0,10*ROW('Water Data'!H194)),NA())</f>
        <v>#N/A</v>
      </c>
      <c r="R200" s="95" t="e">
        <f ca="true">+IF(AND(ISNUMBER(OFFSET('Water Data'!$H$9,0,10*ROW('Water Data'!H194))),'Data Summary'!CG200="Yes"),OFFSET('Water Data'!$H$9,0,10*ROW('Water Data'!H194)),NA())</f>
        <v>#N/A</v>
      </c>
      <c r="S200" s="95" t="e">
        <f ca="true">+IF(AND(ISNUMBER(OFFSET('Water Data'!$I$4,0,10*ROW('Water Data'!I194))),'Data Summary'!CH200="Yes"),100-OFFSET('Water Data'!$I$4,0,10*ROW('Water Data'!I194)),NA())</f>
        <v>#N/A</v>
      </c>
      <c r="T200" s="95" t="e">
        <f ca="true">+IF(AND(ISNUMBER(OFFSET('Water Data'!$I$6,0,10*ROW('Water Data'!I194))),'Data Summary'!CI200="Yes"),OFFSET('Water Data'!$I$6,0,10*ROW('Water Data'!I194)),NA())</f>
        <v>#N/A</v>
      </c>
      <c r="U200" s="95" t="e">
        <f ca="true">+IF(AND(ISNUMBER(OFFSET('Water Data'!$I$9,0,10*ROW('Water Data'!I194))),'Data Summary'!CJ200="Yes"),OFFSET('Water Data'!$I$9,0,10*ROW('Water Data'!I194)),NA())</f>
        <v>#N/A</v>
      </c>
      <c r="V200" s="96" t="e">
        <f ca="true">+IF(AND(ISNUMBER(OFFSET('Sanitation Data'!$D$4,0,10*ROW('Sanitation Data'!D194))),'Data Summary'!CK200="Yes"),100-OFFSET('Sanitation Data'!$D$4,0,10*ROW('Sanitation Data'!D194)),NA())</f>
        <v>#N/A</v>
      </c>
      <c r="W200" s="96" t="e">
        <f ca="true">+IF(AND(ISNUMBER(OFFSET('Sanitation Data'!$D$6,0,10*ROW('Sanitation Data'!D194))),'Data Summary'!CL200="Yes"),OFFSET('Sanitation Data'!$D$6,0,10*ROW('Sanitation Data'!D194)),NA())</f>
        <v>#N/A</v>
      </c>
      <c r="X200" s="96" t="e">
        <f ca="true">+IF(AND(ISNUMBER(OFFSET('Sanitation Data'!$D$10,0,10*ROW('Sanitation Data'!D194))),'Data Summary'!CM200="Yes"),OFFSET('Sanitation Data'!$D$10,0,10*ROW('Sanitation Data'!D194)),NA())</f>
        <v>#N/A</v>
      </c>
      <c r="Y200" s="96" t="e">
        <f ca="true">+IF(AND(ISNUMBER(OFFSET('Sanitation Data'!$D$11,0,10*ROW('Sanitation Data'!D194))),'Data Summary'!CN200="Yes"),OFFSET('Sanitation Data'!$D$11,0,10*ROW('Sanitation Data'!D194)),NA())</f>
        <v>#N/A</v>
      </c>
      <c r="Z200" s="96" t="e">
        <f ca="true">+IF(AND(ISNUMBER(OFFSET('Sanitation Data'!$D$12,0,10*ROW('Sanitation Data'!D194))),'Data Summary'!CO200="Yes"),OFFSET('Sanitation Data'!$D$12,0,10*ROW('Sanitation Data'!D194)),NA())</f>
        <v>#N/A</v>
      </c>
      <c r="AA200" s="96" t="e">
        <f ca="true">+IF(AND(ISNUMBER(OFFSET('Sanitation Data'!$E$4,0,10*ROW('Sanitation Data'!E194))),'Data Summary'!CP200="Yes"),100-OFFSET('Sanitation Data'!$E$4,0,10*ROW('Sanitation Data'!E194)),NA())</f>
        <v>#N/A</v>
      </c>
      <c r="AB200" s="96" t="e">
        <f ca="true">+IF(AND(ISNUMBER(OFFSET('Sanitation Data'!$E$6,0,10*ROW('Sanitation Data'!E194))),'Data Summary'!CQ200="Yes"),OFFSET('Sanitation Data'!$E$6,0,10*ROW('Sanitation Data'!E194)),NA())</f>
        <v>#N/A</v>
      </c>
      <c r="AC200" s="96" t="e">
        <f ca="true">+IF(AND(ISNUMBER(OFFSET('Sanitation Data'!$E$10,0,10*ROW('Sanitation Data'!E194))),'Data Summary'!CR200="Yes"),OFFSET('Sanitation Data'!$E$10,0,10*ROW('Sanitation Data'!E194)),NA())</f>
        <v>#N/A</v>
      </c>
      <c r="AD200" s="96" t="e">
        <f ca="true">+IF(AND(ISNUMBER(OFFSET('Sanitation Data'!$E$11,0,10*ROW('Sanitation Data'!E194))),'Data Summary'!CS200="Yes"),OFFSET('Sanitation Data'!$E$11,0,10*ROW('Sanitation Data'!E194)),NA())</f>
        <v>#N/A</v>
      </c>
      <c r="AE200" s="96" t="e">
        <f ca="true">+IF(AND(ISNUMBER(OFFSET('Sanitation Data'!$E$12,0,10*ROW('Sanitation Data'!E194))),'Data Summary'!CT200="Yes"),OFFSET('Sanitation Data'!$E$12,0,10*ROW('Sanitation Data'!E194)),NA())</f>
        <v>#N/A</v>
      </c>
      <c r="AF200" s="96" t="e">
        <f ca="true">+IF(AND(ISNUMBER(OFFSET('Sanitation Data'!$F$4,0,10*ROW('Sanitation Data'!F194))),'Data Summary'!CU200="Yes"),100-OFFSET('Sanitation Data'!$F$4,0,10*ROW('Sanitation Data'!F194)),NA())</f>
        <v>#N/A</v>
      </c>
      <c r="AG200" s="96" t="e">
        <f ca="true">+IF(AND(ISNUMBER(OFFSET('Sanitation Data'!$F$6,0,10*ROW('Sanitation Data'!F194))),'Data Summary'!CV200="Yes"),OFFSET('Sanitation Data'!$F$6,0,10*ROW('Sanitation Data'!F194)),NA())</f>
        <v>#N/A</v>
      </c>
      <c r="AH200" s="96" t="e">
        <f ca="true">+IF(AND(ISNUMBER(OFFSET('Sanitation Data'!$F$10,0,10*ROW('Sanitation Data'!F194))),'Data Summary'!CW200="Yes"),OFFSET('Sanitation Data'!$F$10,0,10*ROW('Sanitation Data'!F194)),NA())</f>
        <v>#N/A</v>
      </c>
      <c r="AI200" s="96" t="e">
        <f ca="true">+IF(AND(ISNUMBER(OFFSET('Sanitation Data'!$F$11,0,10*ROW('Sanitation Data'!F194))),'Data Summary'!CX200="Yes"),OFFSET('Sanitation Data'!$F$11,0,10*ROW('Sanitation Data'!F194)),NA())</f>
        <v>#N/A</v>
      </c>
      <c r="AJ200" s="96" t="e">
        <f ca="true">+IF(AND(ISNUMBER(OFFSET('Sanitation Data'!$F$12,0,10*ROW('Sanitation Data'!F194))),'Data Summary'!CY200="Yes"),OFFSET('Sanitation Data'!$F$12,0,10*ROW('Sanitation Data'!F194)),NA())</f>
        <v>#N/A</v>
      </c>
      <c r="AK200" s="96" t="e">
        <f ca="true">+IF(AND(ISNUMBER(OFFSET('Sanitation Data'!$G$4,0,10*ROW('Sanitation Data'!G194))),'Data Summary'!CZ200="Yes"),100-OFFSET('Sanitation Data'!$G$4,0,10*ROW('Sanitation Data'!G194)),NA())</f>
        <v>#N/A</v>
      </c>
      <c r="AL200" s="96" t="e">
        <f ca="true">+IF(AND(ISNUMBER(OFFSET('Sanitation Data'!$G$6,0,10*ROW('Sanitation Data'!G194))),'Data Summary'!DA200="Yes"),OFFSET('Sanitation Data'!$G$6,0,10*ROW('Sanitation Data'!G194)),NA())</f>
        <v>#N/A</v>
      </c>
      <c r="AM200" s="96" t="e">
        <f ca="true">+IF(AND(ISNUMBER(OFFSET('Sanitation Data'!$G$10,0,10*ROW('Sanitation Data'!G194))),'Data Summary'!DB200="Yes"),OFFSET('Sanitation Data'!$G$10,0,10*ROW('Sanitation Data'!G194)),NA())</f>
        <v>#N/A</v>
      </c>
      <c r="AN200" s="96" t="e">
        <f ca="true">+IF(AND(ISNUMBER(OFFSET('Sanitation Data'!$G$11,0,10*ROW('Sanitation Data'!G194))),'Data Summary'!DC200="Yes"),OFFSET('Sanitation Data'!$G$11,0,10*ROW('Sanitation Data'!G194)),NA())</f>
        <v>#N/A</v>
      </c>
      <c r="AO200" s="96" t="e">
        <f ca="true">+IF(AND(ISNUMBER(OFFSET('Sanitation Data'!$G$12,0,10*ROW('Sanitation Data'!G194))),'Data Summary'!DD200="Yes"),OFFSET('Sanitation Data'!$G$12,0,10*ROW('Sanitation Data'!G194)),NA())</f>
        <v>#N/A</v>
      </c>
      <c r="AP200" s="96" t="e">
        <f ca="true">+IF(AND(ISNUMBER(OFFSET('Sanitation Data'!$H$4,0,10*ROW('Sanitation Data'!H194))),'Data Summary'!DE200="Yes"),100-OFFSET('Sanitation Data'!$H$4,0,10*ROW('Sanitation Data'!H194)),NA())</f>
        <v>#N/A</v>
      </c>
      <c r="AQ200" s="96" t="e">
        <f ca="true">+IF(AND(ISNUMBER(OFFSET('Sanitation Data'!$H$6,0,10*ROW('Sanitation Data'!H194))),'Data Summary'!DF200="Yes"),OFFSET('Sanitation Data'!$H$6,0,10*ROW('Sanitation Data'!H194)),NA())</f>
        <v>#N/A</v>
      </c>
      <c r="AR200" s="96" t="e">
        <f ca="true">+IF(AND(ISNUMBER(OFFSET('Sanitation Data'!$H$10,0,10*ROW('Sanitation Data'!H194))),'Data Summary'!DG200="Yes"),OFFSET('Sanitation Data'!$H$10,0,10*ROW('Sanitation Data'!H194)),NA())</f>
        <v>#N/A</v>
      </c>
      <c r="AS200" s="96" t="e">
        <f ca="true">+IF(AND(ISNUMBER(OFFSET('Sanitation Data'!$H$11,0,10*ROW('Sanitation Data'!H194))),'Data Summary'!DH200="Yes"),OFFSET('Sanitation Data'!$H$11,0,10*ROW('Sanitation Data'!H194)),NA())</f>
        <v>#N/A</v>
      </c>
      <c r="AT200" s="96" t="e">
        <f ca="true">+IF(AND(ISNUMBER(OFFSET('Sanitation Data'!$H$12,0,10*ROW('Sanitation Data'!H194))),'Data Summary'!DI200="Yes"),OFFSET('Sanitation Data'!$H$12,0,10*ROW('Sanitation Data'!H194)),NA())</f>
        <v>#N/A</v>
      </c>
      <c r="AU200" s="96" t="e">
        <f ca="true">+IF(AND(ISNUMBER(OFFSET('Sanitation Data'!$I$4,0,10*ROW('Sanitation Data'!I194))),'Data Summary'!DJ200="Yes"),100-OFFSET('Sanitation Data'!$I$4,0,10*ROW('Sanitation Data'!I194)),NA())</f>
        <v>#N/A</v>
      </c>
      <c r="AV200" s="96" t="e">
        <f ca="true">+IF(AND(ISNUMBER(OFFSET('Sanitation Data'!$I$6,0,10*ROW('Sanitation Data'!I194))),'Data Summary'!DK200="Yes"),OFFSET('Sanitation Data'!$I$6,0,10*ROW('Sanitation Data'!I194)),NA())</f>
        <v>#N/A</v>
      </c>
      <c r="AW200" s="96" t="e">
        <f ca="true">+IF(AND(ISNUMBER(OFFSET('Sanitation Data'!$I$10,0,10*ROW('Sanitation Data'!I194))),'Data Summary'!DL200="Yes"),OFFSET('Sanitation Data'!$I$10,0,10*ROW('Sanitation Data'!I194)),NA())</f>
        <v>#N/A</v>
      </c>
      <c r="AX200" s="96" t="e">
        <f ca="true">+IF(AND(ISNUMBER(OFFSET('Sanitation Data'!$I$11,0,10*ROW('Sanitation Data'!I194))),'Data Summary'!DM200="Yes"),OFFSET('Sanitation Data'!$I$11,0,10*ROW('Sanitation Data'!I194)),NA())</f>
        <v>#N/A</v>
      </c>
      <c r="AY200" s="96" t="e">
        <f ca="true">+IF(AND(ISNUMBER(OFFSET('Sanitation Data'!$I$12,0,10*ROW('Sanitation Data'!I194))),'Data Summary'!DN200="Yes"),OFFSET('Sanitation Data'!$I$12,0,10*ROW('Sanitation Data'!I194)),NA())</f>
        <v>#N/A</v>
      </c>
      <c r="AZ200" s="97" t="e">
        <f ca="true">+IF(AND(ISNUMBER(OFFSET('Hygiene Data'!$D$5,0,10*ROW('Hygiene Data'!D194))),'Data Summary'!DO200="Yes"),OFFSET('Hygiene Data'!$D$5,0,10*ROW('Hygiene Data'!D194)),NA())</f>
        <v>#N/A</v>
      </c>
      <c r="BA200" s="97" t="e">
        <f ca="true">+IF(AND(ISNUMBER(OFFSET('Hygiene Data'!$D$7,0,10*ROW('Hygiene Data'!D194))),'Data Summary'!DP200="Yes"),OFFSET('Hygiene Data'!$D$7,0,10*ROW('Hygiene Data'!D194)),NA())</f>
        <v>#N/A</v>
      </c>
      <c r="BB200" s="97" t="e">
        <f ca="true">+IF(AND(ISNUMBER(OFFSET('Hygiene Data'!$D$9,0,10*ROW('Hygiene Data'!D194))),'Data Summary'!DQ200="Yes"),OFFSET('Hygiene Data'!$D$9,0,10*ROW('Hygiene Data'!D194)),NA())</f>
        <v>#N/A</v>
      </c>
      <c r="BC200" s="97" t="e">
        <f ca="true">+IF(AND(ISNUMBER(OFFSET('Hygiene Data'!$E$5,0,10*ROW('Hygiene Data'!E194))),'Data Summary'!DR200="Yes"),OFFSET('Hygiene Data'!$E$5,0,10*ROW('Hygiene Data'!E194)),NA())</f>
        <v>#N/A</v>
      </c>
      <c r="BD200" s="97" t="e">
        <f ca="true">+IF(AND(ISNUMBER(OFFSET('Hygiene Data'!$E$7,0,10*ROW('Hygiene Data'!E194))),'Data Summary'!DS200="Yes"),OFFSET('Hygiene Data'!$E$7,0,10*ROW('Hygiene Data'!E194)),NA())</f>
        <v>#N/A</v>
      </c>
      <c r="BE200" s="97" t="e">
        <f ca="true">+IF(AND(ISNUMBER(OFFSET('Hygiene Data'!$E$9,0,10*ROW('Hygiene Data'!E194))),'Data Summary'!DT200="Yes"),OFFSET('Hygiene Data'!$E$9,0,10*ROW('Hygiene Data'!E194)),NA())</f>
        <v>#N/A</v>
      </c>
      <c r="BF200" s="97" t="e">
        <f ca="true">+IF(AND(ISNUMBER(OFFSET('Hygiene Data'!$F$5,0,10*ROW('Hygiene Data'!F194))),'Data Summary'!DU200="Yes"),OFFSET('Hygiene Data'!$F$5,0,10*ROW('Hygiene Data'!F194)),NA())</f>
        <v>#N/A</v>
      </c>
      <c r="BG200" s="97" t="e">
        <f ca="true">+IF(AND(ISNUMBER(OFFSET('Hygiene Data'!$F$7,0,10*ROW('Hygiene Data'!F194))),'Data Summary'!DV200="Yes"),OFFSET('Hygiene Data'!$F$7,0,10*ROW('Hygiene Data'!F194)),NA())</f>
        <v>#N/A</v>
      </c>
      <c r="BH200" s="97" t="e">
        <f ca="true">+IF(AND(ISNUMBER(OFFSET('Hygiene Data'!$F$9,0,10*ROW('Hygiene Data'!F194))),'Data Summary'!DW200="Yes"),OFFSET('Hygiene Data'!$F$9,0,10*ROW('Hygiene Data'!F194)),NA())</f>
        <v>#N/A</v>
      </c>
      <c r="BI200" s="97" t="e">
        <f ca="true">+IF(AND(ISNUMBER(OFFSET('Hygiene Data'!$G$5,0,10*ROW('Hygiene Data'!G194))),'Data Summary'!DX200="Yes"),OFFSET('Hygiene Data'!$G$5,0,10*ROW('Hygiene Data'!G194)),NA())</f>
        <v>#N/A</v>
      </c>
      <c r="BJ200" s="97" t="e">
        <f ca="true">+IF(AND(ISNUMBER(OFFSET('Hygiene Data'!$G$7,0,10*ROW('Hygiene Data'!G194))),'Data Summary'!DY200="Yes"),OFFSET('Hygiene Data'!$G$7,0,10*ROW('Hygiene Data'!G194)),NA())</f>
        <v>#N/A</v>
      </c>
      <c r="BK200" s="97" t="e">
        <f ca="true">+IF(AND(ISNUMBER(OFFSET('Hygiene Data'!$G$9,0,10*ROW('Hygiene Data'!G194))),'Data Summary'!DZ200="Yes"),OFFSET('Hygiene Data'!$G$9,0,10*ROW('Hygiene Data'!G194)),NA())</f>
        <v>#N/A</v>
      </c>
      <c r="BL200" s="97" t="e">
        <f ca="true">+IF(AND(ISNUMBER(OFFSET('Hygiene Data'!$H$5,0,10*ROW('Hygiene Data'!H194))),'Data Summary'!EA200="Yes"),OFFSET('Hygiene Data'!$H$5,0,10*ROW('Hygiene Data'!H194)),NA())</f>
        <v>#N/A</v>
      </c>
      <c r="BM200" s="97" t="e">
        <f ca="true">+IF(AND(ISNUMBER(OFFSET('Hygiene Data'!$H$7,0,10*ROW('Hygiene Data'!H194))),'Data Summary'!EB200="Yes"),OFFSET('Hygiene Data'!$H$7,0,10*ROW('Hygiene Data'!H194)),NA())</f>
        <v>#N/A</v>
      </c>
      <c r="BN200" s="97" t="e">
        <f ca="true">+IF(AND(ISNUMBER(OFFSET('Hygiene Data'!$H$9,0,10*ROW('Hygiene Data'!H194))),'Data Summary'!EC200="Yes"),OFFSET('Hygiene Data'!$H$9,0,10*ROW('Hygiene Data'!H194)),NA())</f>
        <v>#N/A</v>
      </c>
      <c r="BO200" s="97" t="e">
        <f ca="true">+IF(AND(ISNUMBER(OFFSET('Hygiene Data'!$I$5,0,10*ROW('Hygiene Data'!I194))),'Data Summary'!ED200="Yes"),OFFSET('Hygiene Data'!$I$5,0,10*ROW('Hygiene Data'!I194)),NA())</f>
        <v>#N/A</v>
      </c>
      <c r="BP200" s="97" t="e">
        <f ca="true">+IF(AND(ISNUMBER(OFFSET('Hygiene Data'!$I$7,0,10*ROW('Hygiene Data'!I194))),'Data Summary'!EE200="Yes"),OFFSET('Hygiene Data'!$I$7,0,10*ROW('Hygiene Data'!I194)),NA())</f>
        <v>#N/A</v>
      </c>
      <c r="BQ200" s="97"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6" t="str">
        <f ca="true">+IF(ISTEXT('Data Summary'!B201),'Data Summary'!B201,"")</f>
        <v/>
      </c>
      <c r="C201" s="330" t="e">
        <f ca="true">+VALUE('Data Summary'!C201)</f>
        <v>#VALUE!</v>
      </c>
      <c r="D201" s="95" t="e">
        <f ca="true">+IF(AND(ISNUMBER(OFFSET('Water Data'!$D$4,0,10*ROW('Water Data'!D195))),'Data Summary'!BS201="Yes"),100-OFFSET('Water Data'!$D$4,0,10*ROW('Water Data'!D195)),NA())</f>
        <v>#N/A</v>
      </c>
      <c r="E201" s="95" t="e">
        <f ca="true">+IF(AND(ISNUMBER(OFFSET('Water Data'!$D$6,0,10*ROW('Water Data'!D195))),'Data Summary'!BT201="Yes"),OFFSET('Water Data'!$D$6,0,10*ROW('Water Data'!D195)),NA())</f>
        <v>#N/A</v>
      </c>
      <c r="F201" s="95" t="e">
        <f ca="true">+IF(AND(ISNUMBER(OFFSET('Water Data'!$D$9,0,10*ROW('Water Data'!D195))),'Data Summary'!BU201="Yes"),OFFSET('Water Data'!$D$9,0,10*ROW('Water Data'!D195)),NA())</f>
        <v>#N/A</v>
      </c>
      <c r="G201" s="95" t="e">
        <f ca="true">+IF(AND(ISNUMBER(OFFSET('Water Data'!$E$4,0,10*ROW('Water Data'!E195))),'Data Summary'!BV201="Yes"),100-OFFSET('Water Data'!$E$4,0,10*ROW('Water Data'!E195)),NA())</f>
        <v>#N/A</v>
      </c>
      <c r="H201" s="95" t="e">
        <f ca="true">+IF(AND(ISNUMBER(OFFSET('Water Data'!$E$6,0,10*ROW('Water Data'!E195))),'Data Summary'!BW201="Yes"),OFFSET('Water Data'!$E$6,0,10*ROW('Water Data'!E195)),NA())</f>
        <v>#N/A</v>
      </c>
      <c r="I201" s="95" t="e">
        <f ca="true">+IF(AND(ISNUMBER(OFFSET('Water Data'!$E$9,0,10*ROW('Water Data'!E195))),'Data Summary'!BX201="Yes"),OFFSET('Water Data'!$E$9,0,10*ROW('Water Data'!E195)),NA())</f>
        <v>#N/A</v>
      </c>
      <c r="J201" s="95" t="e">
        <f ca="true">+IF(AND(ISNUMBER(OFFSET('Water Data'!$F$4,0,10*ROW('Water Data'!F195))),'Data Summary'!BY201="Yes"),100-OFFSET('Water Data'!$F$4,0,10*ROW('Water Data'!F195)),NA())</f>
        <v>#N/A</v>
      </c>
      <c r="K201" s="95" t="e">
        <f ca="true">+IF(AND(ISNUMBER(OFFSET('Water Data'!$F$6,0,10*ROW('Water Data'!F195))),'Data Summary'!BZ201="Yes"),OFFSET('Water Data'!$F$6,0,10*ROW('Water Data'!F195)),NA())</f>
        <v>#N/A</v>
      </c>
      <c r="L201" s="95" t="e">
        <f ca="true">+IF(AND(ISNUMBER(OFFSET('Water Data'!$F$9,0,10*ROW('Water Data'!F195))),'Data Summary'!CA201="Yes"),OFFSET('Water Data'!$F$9,0,10*ROW('Water Data'!F195)),NA())</f>
        <v>#N/A</v>
      </c>
      <c r="M201" s="95" t="e">
        <f ca="true">+IF(AND(ISNUMBER(OFFSET('Water Data'!$G$4,0,10*ROW('Water Data'!G195))),'Data Summary'!CB201="Yes"),100-OFFSET('Water Data'!$G$4,0,10*ROW('Water Data'!G195)),NA())</f>
        <v>#N/A</v>
      </c>
      <c r="N201" s="95" t="e">
        <f ca="true">+IF(AND(ISNUMBER(OFFSET('Water Data'!$G$6,0,10*ROW('Water Data'!G195))),'Data Summary'!CC201="Yes"),OFFSET('Water Data'!$G$6,0,10*ROW('Water Data'!G195)),NA())</f>
        <v>#N/A</v>
      </c>
      <c r="O201" s="95" t="e">
        <f ca="true">+IF(AND(ISNUMBER(OFFSET('Water Data'!$G$9,0,10*ROW('Water Data'!G195))),'Data Summary'!CD201="Yes"),OFFSET('Water Data'!$G$9,0,10*ROW('Water Data'!G195)),NA())</f>
        <v>#N/A</v>
      </c>
      <c r="P201" s="95" t="e">
        <f ca="true">+IF(AND(ISNUMBER(OFFSET('Water Data'!$H$4,0,10*ROW('Water Data'!H195))),'Data Summary'!CE201="Yes"),100-OFFSET('Water Data'!$H$4,0,10*ROW('Water Data'!H195)),NA())</f>
        <v>#N/A</v>
      </c>
      <c r="Q201" s="95" t="e">
        <f ca="true">+IF(AND(ISNUMBER(OFFSET('Water Data'!$H$6,0,10*ROW('Water Data'!H195))),'Data Summary'!CF201="Yes"),OFFSET('Water Data'!$H$6,0,10*ROW('Water Data'!H195)),NA())</f>
        <v>#N/A</v>
      </c>
      <c r="R201" s="95" t="e">
        <f ca="true">+IF(AND(ISNUMBER(OFFSET('Water Data'!$H$9,0,10*ROW('Water Data'!H195))),'Data Summary'!CG201="Yes"),OFFSET('Water Data'!$H$9,0,10*ROW('Water Data'!H195)),NA())</f>
        <v>#N/A</v>
      </c>
      <c r="S201" s="95" t="e">
        <f ca="true">+IF(AND(ISNUMBER(OFFSET('Water Data'!$I$4,0,10*ROW('Water Data'!I195))),'Data Summary'!CH201="Yes"),100-OFFSET('Water Data'!$I$4,0,10*ROW('Water Data'!I195)),NA())</f>
        <v>#N/A</v>
      </c>
      <c r="T201" s="95" t="e">
        <f ca="true">+IF(AND(ISNUMBER(OFFSET('Water Data'!$I$6,0,10*ROW('Water Data'!I195))),'Data Summary'!CI201="Yes"),OFFSET('Water Data'!$I$6,0,10*ROW('Water Data'!I195)),NA())</f>
        <v>#N/A</v>
      </c>
      <c r="U201" s="95" t="e">
        <f ca="true">+IF(AND(ISNUMBER(OFFSET('Water Data'!$I$9,0,10*ROW('Water Data'!I195))),'Data Summary'!CJ201="Yes"),OFFSET('Water Data'!$I$9,0,10*ROW('Water Data'!I195)),NA())</f>
        <v>#N/A</v>
      </c>
      <c r="V201" s="96" t="e">
        <f ca="true">+IF(AND(ISNUMBER(OFFSET('Sanitation Data'!$D$4,0,10*ROW('Sanitation Data'!D195))),'Data Summary'!CK201="Yes"),100-OFFSET('Sanitation Data'!$D$4,0,10*ROW('Sanitation Data'!D195)),NA())</f>
        <v>#N/A</v>
      </c>
      <c r="W201" s="96" t="e">
        <f ca="true">+IF(AND(ISNUMBER(OFFSET('Sanitation Data'!$D$6,0,10*ROW('Sanitation Data'!D195))),'Data Summary'!CL201="Yes"),OFFSET('Sanitation Data'!$D$6,0,10*ROW('Sanitation Data'!D195)),NA())</f>
        <v>#N/A</v>
      </c>
      <c r="X201" s="96" t="e">
        <f ca="true">+IF(AND(ISNUMBER(OFFSET('Sanitation Data'!$D$10,0,10*ROW('Sanitation Data'!D195))),'Data Summary'!CM201="Yes"),OFFSET('Sanitation Data'!$D$10,0,10*ROW('Sanitation Data'!D195)),NA())</f>
        <v>#N/A</v>
      </c>
      <c r="Y201" s="96" t="e">
        <f ca="true">+IF(AND(ISNUMBER(OFFSET('Sanitation Data'!$D$11,0,10*ROW('Sanitation Data'!D195))),'Data Summary'!CN201="Yes"),OFFSET('Sanitation Data'!$D$11,0,10*ROW('Sanitation Data'!D195)),NA())</f>
        <v>#N/A</v>
      </c>
      <c r="Z201" s="96" t="e">
        <f ca="true">+IF(AND(ISNUMBER(OFFSET('Sanitation Data'!$D$12,0,10*ROW('Sanitation Data'!D195))),'Data Summary'!CO201="Yes"),OFFSET('Sanitation Data'!$D$12,0,10*ROW('Sanitation Data'!D195)),NA())</f>
        <v>#N/A</v>
      </c>
      <c r="AA201" s="96" t="e">
        <f ca="true">+IF(AND(ISNUMBER(OFFSET('Sanitation Data'!$E$4,0,10*ROW('Sanitation Data'!E195))),'Data Summary'!CP201="Yes"),100-OFFSET('Sanitation Data'!$E$4,0,10*ROW('Sanitation Data'!E195)),NA())</f>
        <v>#N/A</v>
      </c>
      <c r="AB201" s="96" t="e">
        <f ca="true">+IF(AND(ISNUMBER(OFFSET('Sanitation Data'!$E$6,0,10*ROW('Sanitation Data'!E195))),'Data Summary'!CQ201="Yes"),OFFSET('Sanitation Data'!$E$6,0,10*ROW('Sanitation Data'!E195)),NA())</f>
        <v>#N/A</v>
      </c>
      <c r="AC201" s="96" t="e">
        <f ca="true">+IF(AND(ISNUMBER(OFFSET('Sanitation Data'!$E$10,0,10*ROW('Sanitation Data'!E195))),'Data Summary'!CR201="Yes"),OFFSET('Sanitation Data'!$E$10,0,10*ROW('Sanitation Data'!E195)),NA())</f>
        <v>#N/A</v>
      </c>
      <c r="AD201" s="96" t="e">
        <f ca="true">+IF(AND(ISNUMBER(OFFSET('Sanitation Data'!$E$11,0,10*ROW('Sanitation Data'!E195))),'Data Summary'!CS201="Yes"),OFFSET('Sanitation Data'!$E$11,0,10*ROW('Sanitation Data'!E195)),NA())</f>
        <v>#N/A</v>
      </c>
      <c r="AE201" s="96" t="e">
        <f ca="true">+IF(AND(ISNUMBER(OFFSET('Sanitation Data'!$E$12,0,10*ROW('Sanitation Data'!E195))),'Data Summary'!CT201="Yes"),OFFSET('Sanitation Data'!$E$12,0,10*ROW('Sanitation Data'!E195)),NA())</f>
        <v>#N/A</v>
      </c>
      <c r="AF201" s="96" t="e">
        <f ca="true">+IF(AND(ISNUMBER(OFFSET('Sanitation Data'!$F$4,0,10*ROW('Sanitation Data'!F195))),'Data Summary'!CU201="Yes"),100-OFFSET('Sanitation Data'!$F$4,0,10*ROW('Sanitation Data'!F195)),NA())</f>
        <v>#N/A</v>
      </c>
      <c r="AG201" s="96" t="e">
        <f ca="true">+IF(AND(ISNUMBER(OFFSET('Sanitation Data'!$F$6,0,10*ROW('Sanitation Data'!F195))),'Data Summary'!CV201="Yes"),OFFSET('Sanitation Data'!$F$6,0,10*ROW('Sanitation Data'!F195)),NA())</f>
        <v>#N/A</v>
      </c>
      <c r="AH201" s="96" t="e">
        <f ca="true">+IF(AND(ISNUMBER(OFFSET('Sanitation Data'!$F$10,0,10*ROW('Sanitation Data'!F195))),'Data Summary'!CW201="Yes"),OFFSET('Sanitation Data'!$F$10,0,10*ROW('Sanitation Data'!F195)),NA())</f>
        <v>#N/A</v>
      </c>
      <c r="AI201" s="96" t="e">
        <f ca="true">+IF(AND(ISNUMBER(OFFSET('Sanitation Data'!$F$11,0,10*ROW('Sanitation Data'!F195))),'Data Summary'!CX201="Yes"),OFFSET('Sanitation Data'!$F$11,0,10*ROW('Sanitation Data'!F195)),NA())</f>
        <v>#N/A</v>
      </c>
      <c r="AJ201" s="96" t="e">
        <f ca="true">+IF(AND(ISNUMBER(OFFSET('Sanitation Data'!$F$12,0,10*ROW('Sanitation Data'!F195))),'Data Summary'!CY201="Yes"),OFFSET('Sanitation Data'!$F$12,0,10*ROW('Sanitation Data'!F195)),NA())</f>
        <v>#N/A</v>
      </c>
      <c r="AK201" s="96" t="e">
        <f ca="true">+IF(AND(ISNUMBER(OFFSET('Sanitation Data'!$G$4,0,10*ROW('Sanitation Data'!G195))),'Data Summary'!CZ201="Yes"),100-OFFSET('Sanitation Data'!$G$4,0,10*ROW('Sanitation Data'!G195)),NA())</f>
        <v>#N/A</v>
      </c>
      <c r="AL201" s="96" t="e">
        <f ca="true">+IF(AND(ISNUMBER(OFFSET('Sanitation Data'!$G$6,0,10*ROW('Sanitation Data'!G195))),'Data Summary'!DA201="Yes"),OFFSET('Sanitation Data'!$G$6,0,10*ROW('Sanitation Data'!G195)),NA())</f>
        <v>#N/A</v>
      </c>
      <c r="AM201" s="96" t="e">
        <f ca="true">+IF(AND(ISNUMBER(OFFSET('Sanitation Data'!$G$10,0,10*ROW('Sanitation Data'!G195))),'Data Summary'!DB201="Yes"),OFFSET('Sanitation Data'!$G$10,0,10*ROW('Sanitation Data'!G195)),NA())</f>
        <v>#N/A</v>
      </c>
      <c r="AN201" s="96" t="e">
        <f ca="true">+IF(AND(ISNUMBER(OFFSET('Sanitation Data'!$G$11,0,10*ROW('Sanitation Data'!G195))),'Data Summary'!DC201="Yes"),OFFSET('Sanitation Data'!$G$11,0,10*ROW('Sanitation Data'!G195)),NA())</f>
        <v>#N/A</v>
      </c>
      <c r="AO201" s="96" t="e">
        <f ca="true">+IF(AND(ISNUMBER(OFFSET('Sanitation Data'!$G$12,0,10*ROW('Sanitation Data'!G195))),'Data Summary'!DD201="Yes"),OFFSET('Sanitation Data'!$G$12,0,10*ROW('Sanitation Data'!G195)),NA())</f>
        <v>#N/A</v>
      </c>
      <c r="AP201" s="96" t="e">
        <f ca="true">+IF(AND(ISNUMBER(OFFSET('Sanitation Data'!$H$4,0,10*ROW('Sanitation Data'!H195))),'Data Summary'!DE201="Yes"),100-OFFSET('Sanitation Data'!$H$4,0,10*ROW('Sanitation Data'!H195)),NA())</f>
        <v>#N/A</v>
      </c>
      <c r="AQ201" s="96" t="e">
        <f ca="true">+IF(AND(ISNUMBER(OFFSET('Sanitation Data'!$H$6,0,10*ROW('Sanitation Data'!H195))),'Data Summary'!DF201="Yes"),OFFSET('Sanitation Data'!$H$6,0,10*ROW('Sanitation Data'!H195)),NA())</f>
        <v>#N/A</v>
      </c>
      <c r="AR201" s="96" t="e">
        <f ca="true">+IF(AND(ISNUMBER(OFFSET('Sanitation Data'!$H$10,0,10*ROW('Sanitation Data'!H195))),'Data Summary'!DG201="Yes"),OFFSET('Sanitation Data'!$H$10,0,10*ROW('Sanitation Data'!H195)),NA())</f>
        <v>#N/A</v>
      </c>
      <c r="AS201" s="96" t="e">
        <f ca="true">+IF(AND(ISNUMBER(OFFSET('Sanitation Data'!$H$11,0,10*ROW('Sanitation Data'!H195))),'Data Summary'!DH201="Yes"),OFFSET('Sanitation Data'!$H$11,0,10*ROW('Sanitation Data'!H195)),NA())</f>
        <v>#N/A</v>
      </c>
      <c r="AT201" s="96" t="e">
        <f ca="true">+IF(AND(ISNUMBER(OFFSET('Sanitation Data'!$H$12,0,10*ROW('Sanitation Data'!H195))),'Data Summary'!DI201="Yes"),OFFSET('Sanitation Data'!$H$12,0,10*ROW('Sanitation Data'!H195)),NA())</f>
        <v>#N/A</v>
      </c>
      <c r="AU201" s="96" t="e">
        <f ca="true">+IF(AND(ISNUMBER(OFFSET('Sanitation Data'!$I$4,0,10*ROW('Sanitation Data'!I195))),'Data Summary'!DJ201="Yes"),100-OFFSET('Sanitation Data'!$I$4,0,10*ROW('Sanitation Data'!I195)),NA())</f>
        <v>#N/A</v>
      </c>
      <c r="AV201" s="96" t="e">
        <f ca="true">+IF(AND(ISNUMBER(OFFSET('Sanitation Data'!$I$6,0,10*ROW('Sanitation Data'!I195))),'Data Summary'!DK201="Yes"),OFFSET('Sanitation Data'!$I$6,0,10*ROW('Sanitation Data'!I195)),NA())</f>
        <v>#N/A</v>
      </c>
      <c r="AW201" s="96" t="e">
        <f ca="true">+IF(AND(ISNUMBER(OFFSET('Sanitation Data'!$I$10,0,10*ROW('Sanitation Data'!I195))),'Data Summary'!DL201="Yes"),OFFSET('Sanitation Data'!$I$10,0,10*ROW('Sanitation Data'!I195)),NA())</f>
        <v>#N/A</v>
      </c>
      <c r="AX201" s="96" t="e">
        <f ca="true">+IF(AND(ISNUMBER(OFFSET('Sanitation Data'!$I$11,0,10*ROW('Sanitation Data'!I195))),'Data Summary'!DM201="Yes"),OFFSET('Sanitation Data'!$I$11,0,10*ROW('Sanitation Data'!I195)),NA())</f>
        <v>#N/A</v>
      </c>
      <c r="AY201" s="96" t="e">
        <f ca="true">+IF(AND(ISNUMBER(OFFSET('Sanitation Data'!$I$12,0,10*ROW('Sanitation Data'!I195))),'Data Summary'!DN201="Yes"),OFFSET('Sanitation Data'!$I$12,0,10*ROW('Sanitation Data'!I195)),NA())</f>
        <v>#N/A</v>
      </c>
      <c r="AZ201" s="97" t="e">
        <f ca="true">+IF(AND(ISNUMBER(OFFSET('Hygiene Data'!$D$5,0,10*ROW('Hygiene Data'!D195))),'Data Summary'!DO201="Yes"),OFFSET('Hygiene Data'!$D$5,0,10*ROW('Hygiene Data'!D195)),NA())</f>
        <v>#N/A</v>
      </c>
      <c r="BA201" s="97" t="e">
        <f ca="true">+IF(AND(ISNUMBER(OFFSET('Hygiene Data'!$D$7,0,10*ROW('Hygiene Data'!D195))),'Data Summary'!DP201="Yes"),OFFSET('Hygiene Data'!$D$7,0,10*ROW('Hygiene Data'!D195)),NA())</f>
        <v>#N/A</v>
      </c>
      <c r="BB201" s="97" t="e">
        <f ca="true">+IF(AND(ISNUMBER(OFFSET('Hygiene Data'!$D$9,0,10*ROW('Hygiene Data'!D195))),'Data Summary'!DQ201="Yes"),OFFSET('Hygiene Data'!$D$9,0,10*ROW('Hygiene Data'!D195)),NA())</f>
        <v>#N/A</v>
      </c>
      <c r="BC201" s="97" t="e">
        <f ca="true">+IF(AND(ISNUMBER(OFFSET('Hygiene Data'!$E$5,0,10*ROW('Hygiene Data'!E195))),'Data Summary'!DR201="Yes"),OFFSET('Hygiene Data'!$E$5,0,10*ROW('Hygiene Data'!E195)),NA())</f>
        <v>#N/A</v>
      </c>
      <c r="BD201" s="97" t="e">
        <f ca="true">+IF(AND(ISNUMBER(OFFSET('Hygiene Data'!$E$7,0,10*ROW('Hygiene Data'!E195))),'Data Summary'!DS201="Yes"),OFFSET('Hygiene Data'!$E$7,0,10*ROW('Hygiene Data'!E195)),NA())</f>
        <v>#N/A</v>
      </c>
      <c r="BE201" s="97" t="e">
        <f ca="true">+IF(AND(ISNUMBER(OFFSET('Hygiene Data'!$E$9,0,10*ROW('Hygiene Data'!E195))),'Data Summary'!DT201="Yes"),OFFSET('Hygiene Data'!$E$9,0,10*ROW('Hygiene Data'!E195)),NA())</f>
        <v>#N/A</v>
      </c>
      <c r="BF201" s="97" t="e">
        <f ca="true">+IF(AND(ISNUMBER(OFFSET('Hygiene Data'!$F$5,0,10*ROW('Hygiene Data'!F195))),'Data Summary'!DU201="Yes"),OFFSET('Hygiene Data'!$F$5,0,10*ROW('Hygiene Data'!F195)),NA())</f>
        <v>#N/A</v>
      </c>
      <c r="BG201" s="97" t="e">
        <f ca="true">+IF(AND(ISNUMBER(OFFSET('Hygiene Data'!$F$7,0,10*ROW('Hygiene Data'!F195))),'Data Summary'!DV201="Yes"),OFFSET('Hygiene Data'!$F$7,0,10*ROW('Hygiene Data'!F195)),NA())</f>
        <v>#N/A</v>
      </c>
      <c r="BH201" s="97" t="e">
        <f ca="true">+IF(AND(ISNUMBER(OFFSET('Hygiene Data'!$F$9,0,10*ROW('Hygiene Data'!F195))),'Data Summary'!DW201="Yes"),OFFSET('Hygiene Data'!$F$9,0,10*ROW('Hygiene Data'!F195)),NA())</f>
        <v>#N/A</v>
      </c>
      <c r="BI201" s="97" t="e">
        <f ca="true">+IF(AND(ISNUMBER(OFFSET('Hygiene Data'!$G$5,0,10*ROW('Hygiene Data'!G195))),'Data Summary'!DX201="Yes"),OFFSET('Hygiene Data'!$G$5,0,10*ROW('Hygiene Data'!G195)),NA())</f>
        <v>#N/A</v>
      </c>
      <c r="BJ201" s="97" t="e">
        <f ca="true">+IF(AND(ISNUMBER(OFFSET('Hygiene Data'!$G$7,0,10*ROW('Hygiene Data'!G195))),'Data Summary'!DY201="Yes"),OFFSET('Hygiene Data'!$G$7,0,10*ROW('Hygiene Data'!G195)),NA())</f>
        <v>#N/A</v>
      </c>
      <c r="BK201" s="97" t="e">
        <f ca="true">+IF(AND(ISNUMBER(OFFSET('Hygiene Data'!$G$9,0,10*ROW('Hygiene Data'!G195))),'Data Summary'!DZ201="Yes"),OFFSET('Hygiene Data'!$G$9,0,10*ROW('Hygiene Data'!G195)),NA())</f>
        <v>#N/A</v>
      </c>
      <c r="BL201" s="97" t="e">
        <f ca="true">+IF(AND(ISNUMBER(OFFSET('Hygiene Data'!$H$5,0,10*ROW('Hygiene Data'!H195))),'Data Summary'!EA201="Yes"),OFFSET('Hygiene Data'!$H$5,0,10*ROW('Hygiene Data'!H195)),NA())</f>
        <v>#N/A</v>
      </c>
      <c r="BM201" s="97" t="e">
        <f ca="true">+IF(AND(ISNUMBER(OFFSET('Hygiene Data'!$H$7,0,10*ROW('Hygiene Data'!H195))),'Data Summary'!EB201="Yes"),OFFSET('Hygiene Data'!$H$7,0,10*ROW('Hygiene Data'!H195)),NA())</f>
        <v>#N/A</v>
      </c>
      <c r="BN201" s="97" t="e">
        <f ca="true">+IF(AND(ISNUMBER(OFFSET('Hygiene Data'!$H$9,0,10*ROW('Hygiene Data'!H195))),'Data Summary'!EC201="Yes"),OFFSET('Hygiene Data'!$H$9,0,10*ROW('Hygiene Data'!H195)),NA())</f>
        <v>#N/A</v>
      </c>
      <c r="BO201" s="97" t="e">
        <f ca="true">+IF(AND(ISNUMBER(OFFSET('Hygiene Data'!$I$5,0,10*ROW('Hygiene Data'!I195))),'Data Summary'!ED201="Yes"),OFFSET('Hygiene Data'!$I$5,0,10*ROW('Hygiene Data'!I195)),NA())</f>
        <v>#N/A</v>
      </c>
      <c r="BP201" s="97" t="e">
        <f ca="true">+IF(AND(ISNUMBER(OFFSET('Hygiene Data'!$I$7,0,10*ROW('Hygiene Data'!I195))),'Data Summary'!EE201="Yes"),OFFSET('Hygiene Data'!$I$7,0,10*ROW('Hygiene Data'!I195)),NA())</f>
        <v>#N/A</v>
      </c>
      <c r="BQ201" s="97"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6" t="str">
        <f ca="true">+IF(ISTEXT('Data Summary'!B202),'Data Summary'!B202,"")</f>
        <v/>
      </c>
      <c r="C202" s="330" t="e">
        <f ca="true">+VALUE('Data Summary'!C202)</f>
        <v>#VALUE!</v>
      </c>
      <c r="D202" s="95" t="e">
        <f ca="true">+IF(AND(ISNUMBER(OFFSET('Water Data'!$D$4,0,10*ROW('Water Data'!D196))),'Data Summary'!BS202="Yes"),100-OFFSET('Water Data'!$D$4,0,10*ROW('Water Data'!D196)),NA())</f>
        <v>#N/A</v>
      </c>
      <c r="E202" s="95" t="e">
        <f ca="true">+IF(AND(ISNUMBER(OFFSET('Water Data'!$D$6,0,10*ROW('Water Data'!D196))),'Data Summary'!BT202="Yes"),OFFSET('Water Data'!$D$6,0,10*ROW('Water Data'!D196)),NA())</f>
        <v>#N/A</v>
      </c>
      <c r="F202" s="95" t="e">
        <f ca="true">+IF(AND(ISNUMBER(OFFSET('Water Data'!$D$9,0,10*ROW('Water Data'!D196))),'Data Summary'!BU202="Yes"),OFFSET('Water Data'!$D$9,0,10*ROW('Water Data'!D196)),NA())</f>
        <v>#N/A</v>
      </c>
      <c r="G202" s="95" t="e">
        <f ca="true">+IF(AND(ISNUMBER(OFFSET('Water Data'!$E$4,0,10*ROW('Water Data'!E196))),'Data Summary'!BV202="Yes"),100-OFFSET('Water Data'!$E$4,0,10*ROW('Water Data'!E196)),NA())</f>
        <v>#N/A</v>
      </c>
      <c r="H202" s="95" t="e">
        <f ca="true">+IF(AND(ISNUMBER(OFFSET('Water Data'!$E$6,0,10*ROW('Water Data'!E196))),'Data Summary'!BW202="Yes"),OFFSET('Water Data'!$E$6,0,10*ROW('Water Data'!E196)),NA())</f>
        <v>#N/A</v>
      </c>
      <c r="I202" s="95" t="e">
        <f ca="true">+IF(AND(ISNUMBER(OFFSET('Water Data'!$E$9,0,10*ROW('Water Data'!E196))),'Data Summary'!BX202="Yes"),OFFSET('Water Data'!$E$9,0,10*ROW('Water Data'!E196)),NA())</f>
        <v>#N/A</v>
      </c>
      <c r="J202" s="95" t="e">
        <f ca="true">+IF(AND(ISNUMBER(OFFSET('Water Data'!$F$4,0,10*ROW('Water Data'!F196))),'Data Summary'!BY202="Yes"),100-OFFSET('Water Data'!$F$4,0,10*ROW('Water Data'!F196)),NA())</f>
        <v>#N/A</v>
      </c>
      <c r="K202" s="95" t="e">
        <f ca="true">+IF(AND(ISNUMBER(OFFSET('Water Data'!$F$6,0,10*ROW('Water Data'!F196))),'Data Summary'!BZ202="Yes"),OFFSET('Water Data'!$F$6,0,10*ROW('Water Data'!F196)),NA())</f>
        <v>#N/A</v>
      </c>
      <c r="L202" s="95" t="e">
        <f ca="true">+IF(AND(ISNUMBER(OFFSET('Water Data'!$F$9,0,10*ROW('Water Data'!F196))),'Data Summary'!CA202="Yes"),OFFSET('Water Data'!$F$9,0,10*ROW('Water Data'!F196)),NA())</f>
        <v>#N/A</v>
      </c>
      <c r="M202" s="95" t="e">
        <f ca="true">+IF(AND(ISNUMBER(OFFSET('Water Data'!$G$4,0,10*ROW('Water Data'!G196))),'Data Summary'!CB202="Yes"),100-OFFSET('Water Data'!$G$4,0,10*ROW('Water Data'!G196)),NA())</f>
        <v>#N/A</v>
      </c>
      <c r="N202" s="95" t="e">
        <f ca="true">+IF(AND(ISNUMBER(OFFSET('Water Data'!$G$6,0,10*ROW('Water Data'!G196))),'Data Summary'!CC202="Yes"),OFFSET('Water Data'!$G$6,0,10*ROW('Water Data'!G196)),NA())</f>
        <v>#N/A</v>
      </c>
      <c r="O202" s="95" t="e">
        <f ca="true">+IF(AND(ISNUMBER(OFFSET('Water Data'!$G$9,0,10*ROW('Water Data'!G196))),'Data Summary'!CD202="Yes"),OFFSET('Water Data'!$G$9,0,10*ROW('Water Data'!G196)),NA())</f>
        <v>#N/A</v>
      </c>
      <c r="P202" s="95" t="e">
        <f ca="true">+IF(AND(ISNUMBER(OFFSET('Water Data'!$H$4,0,10*ROW('Water Data'!H196))),'Data Summary'!CE202="Yes"),100-OFFSET('Water Data'!$H$4,0,10*ROW('Water Data'!H196)),NA())</f>
        <v>#N/A</v>
      </c>
      <c r="Q202" s="95" t="e">
        <f ca="true">+IF(AND(ISNUMBER(OFFSET('Water Data'!$H$6,0,10*ROW('Water Data'!H196))),'Data Summary'!CF202="Yes"),OFFSET('Water Data'!$H$6,0,10*ROW('Water Data'!H196)),NA())</f>
        <v>#N/A</v>
      </c>
      <c r="R202" s="95" t="e">
        <f ca="true">+IF(AND(ISNUMBER(OFFSET('Water Data'!$H$9,0,10*ROW('Water Data'!H196))),'Data Summary'!CG202="Yes"),OFFSET('Water Data'!$H$9,0,10*ROW('Water Data'!H196)),NA())</f>
        <v>#N/A</v>
      </c>
      <c r="S202" s="95" t="e">
        <f ca="true">+IF(AND(ISNUMBER(OFFSET('Water Data'!$I$4,0,10*ROW('Water Data'!I196))),'Data Summary'!CH202="Yes"),100-OFFSET('Water Data'!$I$4,0,10*ROW('Water Data'!I196)),NA())</f>
        <v>#N/A</v>
      </c>
      <c r="T202" s="95" t="e">
        <f ca="true">+IF(AND(ISNUMBER(OFFSET('Water Data'!$I$6,0,10*ROW('Water Data'!I196))),'Data Summary'!CI202="Yes"),OFFSET('Water Data'!$I$6,0,10*ROW('Water Data'!I196)),NA())</f>
        <v>#N/A</v>
      </c>
      <c r="U202" s="95" t="e">
        <f ca="true">+IF(AND(ISNUMBER(OFFSET('Water Data'!$I$9,0,10*ROW('Water Data'!I196))),'Data Summary'!CJ202="Yes"),OFFSET('Water Data'!$I$9,0,10*ROW('Water Data'!I196)),NA())</f>
        <v>#N/A</v>
      </c>
      <c r="V202" s="96" t="e">
        <f ca="true">+IF(AND(ISNUMBER(OFFSET('Sanitation Data'!$D$4,0,10*ROW('Sanitation Data'!D196))),'Data Summary'!CK202="Yes"),100-OFFSET('Sanitation Data'!$D$4,0,10*ROW('Sanitation Data'!D196)),NA())</f>
        <v>#N/A</v>
      </c>
      <c r="W202" s="96" t="e">
        <f ca="true">+IF(AND(ISNUMBER(OFFSET('Sanitation Data'!$D$6,0,10*ROW('Sanitation Data'!D196))),'Data Summary'!CL202="Yes"),OFFSET('Sanitation Data'!$D$6,0,10*ROW('Sanitation Data'!D196)),NA())</f>
        <v>#N/A</v>
      </c>
      <c r="X202" s="96" t="e">
        <f ca="true">+IF(AND(ISNUMBER(OFFSET('Sanitation Data'!$D$10,0,10*ROW('Sanitation Data'!D196))),'Data Summary'!CM202="Yes"),OFFSET('Sanitation Data'!$D$10,0,10*ROW('Sanitation Data'!D196)),NA())</f>
        <v>#N/A</v>
      </c>
      <c r="Y202" s="96" t="e">
        <f ca="true">+IF(AND(ISNUMBER(OFFSET('Sanitation Data'!$D$11,0,10*ROW('Sanitation Data'!D196))),'Data Summary'!CN202="Yes"),OFFSET('Sanitation Data'!$D$11,0,10*ROW('Sanitation Data'!D196)),NA())</f>
        <v>#N/A</v>
      </c>
      <c r="Z202" s="96" t="e">
        <f ca="true">+IF(AND(ISNUMBER(OFFSET('Sanitation Data'!$D$12,0,10*ROW('Sanitation Data'!D196))),'Data Summary'!CO202="Yes"),OFFSET('Sanitation Data'!$D$12,0,10*ROW('Sanitation Data'!D196)),NA())</f>
        <v>#N/A</v>
      </c>
      <c r="AA202" s="96" t="e">
        <f ca="true">+IF(AND(ISNUMBER(OFFSET('Sanitation Data'!$E$4,0,10*ROW('Sanitation Data'!E196))),'Data Summary'!CP202="Yes"),100-OFFSET('Sanitation Data'!$E$4,0,10*ROW('Sanitation Data'!E196)),NA())</f>
        <v>#N/A</v>
      </c>
      <c r="AB202" s="96" t="e">
        <f ca="true">+IF(AND(ISNUMBER(OFFSET('Sanitation Data'!$E$6,0,10*ROW('Sanitation Data'!E196))),'Data Summary'!CQ202="Yes"),OFFSET('Sanitation Data'!$E$6,0,10*ROW('Sanitation Data'!E196)),NA())</f>
        <v>#N/A</v>
      </c>
      <c r="AC202" s="96" t="e">
        <f ca="true">+IF(AND(ISNUMBER(OFFSET('Sanitation Data'!$E$10,0,10*ROW('Sanitation Data'!E196))),'Data Summary'!CR202="Yes"),OFFSET('Sanitation Data'!$E$10,0,10*ROW('Sanitation Data'!E196)),NA())</f>
        <v>#N/A</v>
      </c>
      <c r="AD202" s="96" t="e">
        <f ca="true">+IF(AND(ISNUMBER(OFFSET('Sanitation Data'!$E$11,0,10*ROW('Sanitation Data'!E196))),'Data Summary'!CS202="Yes"),OFFSET('Sanitation Data'!$E$11,0,10*ROW('Sanitation Data'!E196)),NA())</f>
        <v>#N/A</v>
      </c>
      <c r="AE202" s="96" t="e">
        <f ca="true">+IF(AND(ISNUMBER(OFFSET('Sanitation Data'!$E$12,0,10*ROW('Sanitation Data'!E196))),'Data Summary'!CT202="Yes"),OFFSET('Sanitation Data'!$E$12,0,10*ROW('Sanitation Data'!E196)),NA())</f>
        <v>#N/A</v>
      </c>
      <c r="AF202" s="96" t="e">
        <f ca="true">+IF(AND(ISNUMBER(OFFSET('Sanitation Data'!$F$4,0,10*ROW('Sanitation Data'!F196))),'Data Summary'!CU202="Yes"),100-OFFSET('Sanitation Data'!$F$4,0,10*ROW('Sanitation Data'!F196)),NA())</f>
        <v>#N/A</v>
      </c>
      <c r="AG202" s="96" t="e">
        <f ca="true">+IF(AND(ISNUMBER(OFFSET('Sanitation Data'!$F$6,0,10*ROW('Sanitation Data'!F196))),'Data Summary'!CV202="Yes"),OFFSET('Sanitation Data'!$F$6,0,10*ROW('Sanitation Data'!F196)),NA())</f>
        <v>#N/A</v>
      </c>
      <c r="AH202" s="96" t="e">
        <f ca="true">+IF(AND(ISNUMBER(OFFSET('Sanitation Data'!$F$10,0,10*ROW('Sanitation Data'!F196))),'Data Summary'!CW202="Yes"),OFFSET('Sanitation Data'!$F$10,0,10*ROW('Sanitation Data'!F196)),NA())</f>
        <v>#N/A</v>
      </c>
      <c r="AI202" s="96" t="e">
        <f ca="true">+IF(AND(ISNUMBER(OFFSET('Sanitation Data'!$F$11,0,10*ROW('Sanitation Data'!F196))),'Data Summary'!CX202="Yes"),OFFSET('Sanitation Data'!$F$11,0,10*ROW('Sanitation Data'!F196)),NA())</f>
        <v>#N/A</v>
      </c>
      <c r="AJ202" s="96" t="e">
        <f ca="true">+IF(AND(ISNUMBER(OFFSET('Sanitation Data'!$F$12,0,10*ROW('Sanitation Data'!F196))),'Data Summary'!CY202="Yes"),OFFSET('Sanitation Data'!$F$12,0,10*ROW('Sanitation Data'!F196)),NA())</f>
        <v>#N/A</v>
      </c>
      <c r="AK202" s="96" t="e">
        <f ca="true">+IF(AND(ISNUMBER(OFFSET('Sanitation Data'!$G$4,0,10*ROW('Sanitation Data'!G196))),'Data Summary'!CZ202="Yes"),100-OFFSET('Sanitation Data'!$G$4,0,10*ROW('Sanitation Data'!G196)),NA())</f>
        <v>#N/A</v>
      </c>
      <c r="AL202" s="96" t="e">
        <f ca="true">+IF(AND(ISNUMBER(OFFSET('Sanitation Data'!$G$6,0,10*ROW('Sanitation Data'!G196))),'Data Summary'!DA202="Yes"),OFFSET('Sanitation Data'!$G$6,0,10*ROW('Sanitation Data'!G196)),NA())</f>
        <v>#N/A</v>
      </c>
      <c r="AM202" s="96" t="e">
        <f ca="true">+IF(AND(ISNUMBER(OFFSET('Sanitation Data'!$G$10,0,10*ROW('Sanitation Data'!G196))),'Data Summary'!DB202="Yes"),OFFSET('Sanitation Data'!$G$10,0,10*ROW('Sanitation Data'!G196)),NA())</f>
        <v>#N/A</v>
      </c>
      <c r="AN202" s="96" t="e">
        <f ca="true">+IF(AND(ISNUMBER(OFFSET('Sanitation Data'!$G$11,0,10*ROW('Sanitation Data'!G196))),'Data Summary'!DC202="Yes"),OFFSET('Sanitation Data'!$G$11,0,10*ROW('Sanitation Data'!G196)),NA())</f>
        <v>#N/A</v>
      </c>
      <c r="AO202" s="96" t="e">
        <f ca="true">+IF(AND(ISNUMBER(OFFSET('Sanitation Data'!$G$12,0,10*ROW('Sanitation Data'!G196))),'Data Summary'!DD202="Yes"),OFFSET('Sanitation Data'!$G$12,0,10*ROW('Sanitation Data'!G196)),NA())</f>
        <v>#N/A</v>
      </c>
      <c r="AP202" s="96" t="e">
        <f ca="true">+IF(AND(ISNUMBER(OFFSET('Sanitation Data'!$H$4,0,10*ROW('Sanitation Data'!H196))),'Data Summary'!DE202="Yes"),100-OFFSET('Sanitation Data'!$H$4,0,10*ROW('Sanitation Data'!H196)),NA())</f>
        <v>#N/A</v>
      </c>
      <c r="AQ202" s="96" t="e">
        <f ca="true">+IF(AND(ISNUMBER(OFFSET('Sanitation Data'!$H$6,0,10*ROW('Sanitation Data'!H196))),'Data Summary'!DF202="Yes"),OFFSET('Sanitation Data'!$H$6,0,10*ROW('Sanitation Data'!H196)),NA())</f>
        <v>#N/A</v>
      </c>
      <c r="AR202" s="96" t="e">
        <f ca="true">+IF(AND(ISNUMBER(OFFSET('Sanitation Data'!$H$10,0,10*ROW('Sanitation Data'!H196))),'Data Summary'!DG202="Yes"),OFFSET('Sanitation Data'!$H$10,0,10*ROW('Sanitation Data'!H196)),NA())</f>
        <v>#N/A</v>
      </c>
      <c r="AS202" s="96" t="e">
        <f ca="true">+IF(AND(ISNUMBER(OFFSET('Sanitation Data'!$H$11,0,10*ROW('Sanitation Data'!H196))),'Data Summary'!DH202="Yes"),OFFSET('Sanitation Data'!$H$11,0,10*ROW('Sanitation Data'!H196)),NA())</f>
        <v>#N/A</v>
      </c>
      <c r="AT202" s="96" t="e">
        <f ca="true">+IF(AND(ISNUMBER(OFFSET('Sanitation Data'!$H$12,0,10*ROW('Sanitation Data'!H196))),'Data Summary'!DI202="Yes"),OFFSET('Sanitation Data'!$H$12,0,10*ROW('Sanitation Data'!H196)),NA())</f>
        <v>#N/A</v>
      </c>
      <c r="AU202" s="96" t="e">
        <f ca="true">+IF(AND(ISNUMBER(OFFSET('Sanitation Data'!$I$4,0,10*ROW('Sanitation Data'!I196))),'Data Summary'!DJ202="Yes"),100-OFFSET('Sanitation Data'!$I$4,0,10*ROW('Sanitation Data'!I196)),NA())</f>
        <v>#N/A</v>
      </c>
      <c r="AV202" s="96" t="e">
        <f ca="true">+IF(AND(ISNUMBER(OFFSET('Sanitation Data'!$I$6,0,10*ROW('Sanitation Data'!I196))),'Data Summary'!DK202="Yes"),OFFSET('Sanitation Data'!$I$6,0,10*ROW('Sanitation Data'!I196)),NA())</f>
        <v>#N/A</v>
      </c>
      <c r="AW202" s="96" t="e">
        <f ca="true">+IF(AND(ISNUMBER(OFFSET('Sanitation Data'!$I$10,0,10*ROW('Sanitation Data'!I196))),'Data Summary'!DL202="Yes"),OFFSET('Sanitation Data'!$I$10,0,10*ROW('Sanitation Data'!I196)),NA())</f>
        <v>#N/A</v>
      </c>
      <c r="AX202" s="96" t="e">
        <f ca="true">+IF(AND(ISNUMBER(OFFSET('Sanitation Data'!$I$11,0,10*ROW('Sanitation Data'!I196))),'Data Summary'!DM202="Yes"),OFFSET('Sanitation Data'!$I$11,0,10*ROW('Sanitation Data'!I196)),NA())</f>
        <v>#N/A</v>
      </c>
      <c r="AY202" s="96" t="e">
        <f ca="true">+IF(AND(ISNUMBER(OFFSET('Sanitation Data'!$I$12,0,10*ROW('Sanitation Data'!I196))),'Data Summary'!DN202="Yes"),OFFSET('Sanitation Data'!$I$12,0,10*ROW('Sanitation Data'!I196)),NA())</f>
        <v>#N/A</v>
      </c>
      <c r="AZ202" s="97" t="e">
        <f ca="true">+IF(AND(ISNUMBER(OFFSET('Hygiene Data'!$D$5,0,10*ROW('Hygiene Data'!D196))),'Data Summary'!DO202="Yes"),OFFSET('Hygiene Data'!$D$5,0,10*ROW('Hygiene Data'!D196)),NA())</f>
        <v>#N/A</v>
      </c>
      <c r="BA202" s="97" t="e">
        <f ca="true">+IF(AND(ISNUMBER(OFFSET('Hygiene Data'!$D$7,0,10*ROW('Hygiene Data'!D196))),'Data Summary'!DP202="Yes"),OFFSET('Hygiene Data'!$D$7,0,10*ROW('Hygiene Data'!D196)),NA())</f>
        <v>#N/A</v>
      </c>
      <c r="BB202" s="97" t="e">
        <f ca="true">+IF(AND(ISNUMBER(OFFSET('Hygiene Data'!$D$9,0,10*ROW('Hygiene Data'!D196))),'Data Summary'!DQ202="Yes"),OFFSET('Hygiene Data'!$D$9,0,10*ROW('Hygiene Data'!D196)),NA())</f>
        <v>#N/A</v>
      </c>
      <c r="BC202" s="97" t="e">
        <f ca="true">+IF(AND(ISNUMBER(OFFSET('Hygiene Data'!$E$5,0,10*ROW('Hygiene Data'!E196))),'Data Summary'!DR202="Yes"),OFFSET('Hygiene Data'!$E$5,0,10*ROW('Hygiene Data'!E196)),NA())</f>
        <v>#N/A</v>
      </c>
      <c r="BD202" s="97" t="e">
        <f ca="true">+IF(AND(ISNUMBER(OFFSET('Hygiene Data'!$E$7,0,10*ROW('Hygiene Data'!E196))),'Data Summary'!DS202="Yes"),OFFSET('Hygiene Data'!$E$7,0,10*ROW('Hygiene Data'!E196)),NA())</f>
        <v>#N/A</v>
      </c>
      <c r="BE202" s="97" t="e">
        <f ca="true">+IF(AND(ISNUMBER(OFFSET('Hygiene Data'!$E$9,0,10*ROW('Hygiene Data'!E196))),'Data Summary'!DT202="Yes"),OFFSET('Hygiene Data'!$E$9,0,10*ROW('Hygiene Data'!E196)),NA())</f>
        <v>#N/A</v>
      </c>
      <c r="BF202" s="97" t="e">
        <f ca="true">+IF(AND(ISNUMBER(OFFSET('Hygiene Data'!$F$5,0,10*ROW('Hygiene Data'!F196))),'Data Summary'!DU202="Yes"),OFFSET('Hygiene Data'!$F$5,0,10*ROW('Hygiene Data'!F196)),NA())</f>
        <v>#N/A</v>
      </c>
      <c r="BG202" s="97" t="e">
        <f ca="true">+IF(AND(ISNUMBER(OFFSET('Hygiene Data'!$F$7,0,10*ROW('Hygiene Data'!F196))),'Data Summary'!DV202="Yes"),OFFSET('Hygiene Data'!$F$7,0,10*ROW('Hygiene Data'!F196)),NA())</f>
        <v>#N/A</v>
      </c>
      <c r="BH202" s="97" t="e">
        <f ca="true">+IF(AND(ISNUMBER(OFFSET('Hygiene Data'!$F$9,0,10*ROW('Hygiene Data'!F196))),'Data Summary'!DW202="Yes"),OFFSET('Hygiene Data'!$F$9,0,10*ROW('Hygiene Data'!F196)),NA())</f>
        <v>#N/A</v>
      </c>
      <c r="BI202" s="97" t="e">
        <f ca="true">+IF(AND(ISNUMBER(OFFSET('Hygiene Data'!$G$5,0,10*ROW('Hygiene Data'!G196))),'Data Summary'!DX202="Yes"),OFFSET('Hygiene Data'!$G$5,0,10*ROW('Hygiene Data'!G196)),NA())</f>
        <v>#N/A</v>
      </c>
      <c r="BJ202" s="97" t="e">
        <f ca="true">+IF(AND(ISNUMBER(OFFSET('Hygiene Data'!$G$7,0,10*ROW('Hygiene Data'!G196))),'Data Summary'!DY202="Yes"),OFFSET('Hygiene Data'!$G$7,0,10*ROW('Hygiene Data'!G196)),NA())</f>
        <v>#N/A</v>
      </c>
      <c r="BK202" s="97" t="e">
        <f ca="true">+IF(AND(ISNUMBER(OFFSET('Hygiene Data'!$G$9,0,10*ROW('Hygiene Data'!G196))),'Data Summary'!DZ202="Yes"),OFFSET('Hygiene Data'!$G$9,0,10*ROW('Hygiene Data'!G196)),NA())</f>
        <v>#N/A</v>
      </c>
      <c r="BL202" s="97" t="e">
        <f ca="true">+IF(AND(ISNUMBER(OFFSET('Hygiene Data'!$H$5,0,10*ROW('Hygiene Data'!H196))),'Data Summary'!EA202="Yes"),OFFSET('Hygiene Data'!$H$5,0,10*ROW('Hygiene Data'!H196)),NA())</f>
        <v>#N/A</v>
      </c>
      <c r="BM202" s="97" t="e">
        <f ca="true">+IF(AND(ISNUMBER(OFFSET('Hygiene Data'!$H$7,0,10*ROW('Hygiene Data'!H196))),'Data Summary'!EB202="Yes"),OFFSET('Hygiene Data'!$H$7,0,10*ROW('Hygiene Data'!H196)),NA())</f>
        <v>#N/A</v>
      </c>
      <c r="BN202" s="97" t="e">
        <f ca="true">+IF(AND(ISNUMBER(OFFSET('Hygiene Data'!$H$9,0,10*ROW('Hygiene Data'!H196))),'Data Summary'!EC202="Yes"),OFFSET('Hygiene Data'!$H$9,0,10*ROW('Hygiene Data'!H196)),NA())</f>
        <v>#N/A</v>
      </c>
      <c r="BO202" s="97" t="e">
        <f ca="true">+IF(AND(ISNUMBER(OFFSET('Hygiene Data'!$I$5,0,10*ROW('Hygiene Data'!I196))),'Data Summary'!ED202="Yes"),OFFSET('Hygiene Data'!$I$5,0,10*ROW('Hygiene Data'!I196)),NA())</f>
        <v>#N/A</v>
      </c>
      <c r="BP202" s="97" t="e">
        <f ca="true">+IF(AND(ISNUMBER(OFFSET('Hygiene Data'!$I$7,0,10*ROW('Hygiene Data'!I196))),'Data Summary'!EE202="Yes"),OFFSET('Hygiene Data'!$I$7,0,10*ROW('Hygiene Data'!I196)),NA())</f>
        <v>#N/A</v>
      </c>
      <c r="BQ202" s="97"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6" t="str">
        <f ca="true">+IF(ISTEXT('Data Summary'!B203),'Data Summary'!B203,"")</f>
        <v/>
      </c>
      <c r="C203" s="330" t="e">
        <f ca="true">+VALUE('Data Summary'!C203)</f>
        <v>#VALUE!</v>
      </c>
      <c r="D203" s="95" t="e">
        <f ca="true">+IF(AND(ISNUMBER(OFFSET('Water Data'!$D$4,0,10*ROW('Water Data'!D197))),'Data Summary'!BS203="Yes"),100-OFFSET('Water Data'!$D$4,0,10*ROW('Water Data'!D197)),NA())</f>
        <v>#N/A</v>
      </c>
      <c r="E203" s="95" t="e">
        <f ca="true">+IF(AND(ISNUMBER(OFFSET('Water Data'!$D$6,0,10*ROW('Water Data'!D197))),'Data Summary'!BT203="Yes"),OFFSET('Water Data'!$D$6,0,10*ROW('Water Data'!D197)),NA())</f>
        <v>#N/A</v>
      </c>
      <c r="F203" s="95" t="e">
        <f ca="true">+IF(AND(ISNUMBER(OFFSET('Water Data'!$D$9,0,10*ROW('Water Data'!D197))),'Data Summary'!BU203="Yes"),OFFSET('Water Data'!$D$9,0,10*ROW('Water Data'!D197)),NA())</f>
        <v>#N/A</v>
      </c>
      <c r="G203" s="95" t="e">
        <f ca="true">+IF(AND(ISNUMBER(OFFSET('Water Data'!$E$4,0,10*ROW('Water Data'!E197))),'Data Summary'!BV203="Yes"),100-OFFSET('Water Data'!$E$4,0,10*ROW('Water Data'!E197)),NA())</f>
        <v>#N/A</v>
      </c>
      <c r="H203" s="95" t="e">
        <f ca="true">+IF(AND(ISNUMBER(OFFSET('Water Data'!$E$6,0,10*ROW('Water Data'!E197))),'Data Summary'!BW203="Yes"),OFFSET('Water Data'!$E$6,0,10*ROW('Water Data'!E197)),NA())</f>
        <v>#N/A</v>
      </c>
      <c r="I203" s="95" t="e">
        <f ca="true">+IF(AND(ISNUMBER(OFFSET('Water Data'!$E$9,0,10*ROW('Water Data'!E197))),'Data Summary'!BX203="Yes"),OFFSET('Water Data'!$E$9,0,10*ROW('Water Data'!E197)),NA())</f>
        <v>#N/A</v>
      </c>
      <c r="J203" s="95" t="e">
        <f ca="true">+IF(AND(ISNUMBER(OFFSET('Water Data'!$F$4,0,10*ROW('Water Data'!F197))),'Data Summary'!BY203="Yes"),100-OFFSET('Water Data'!$F$4,0,10*ROW('Water Data'!F197)),NA())</f>
        <v>#N/A</v>
      </c>
      <c r="K203" s="95" t="e">
        <f ca="true">+IF(AND(ISNUMBER(OFFSET('Water Data'!$F$6,0,10*ROW('Water Data'!F197))),'Data Summary'!BZ203="Yes"),OFFSET('Water Data'!$F$6,0,10*ROW('Water Data'!F197)),NA())</f>
        <v>#N/A</v>
      </c>
      <c r="L203" s="95" t="e">
        <f ca="true">+IF(AND(ISNUMBER(OFFSET('Water Data'!$F$9,0,10*ROW('Water Data'!F197))),'Data Summary'!CA203="Yes"),OFFSET('Water Data'!$F$9,0,10*ROW('Water Data'!F197)),NA())</f>
        <v>#N/A</v>
      </c>
      <c r="M203" s="95" t="e">
        <f ca="true">+IF(AND(ISNUMBER(OFFSET('Water Data'!$G$4,0,10*ROW('Water Data'!G197))),'Data Summary'!CB203="Yes"),100-OFFSET('Water Data'!$G$4,0,10*ROW('Water Data'!G197)),NA())</f>
        <v>#N/A</v>
      </c>
      <c r="N203" s="95" t="e">
        <f ca="true">+IF(AND(ISNUMBER(OFFSET('Water Data'!$G$6,0,10*ROW('Water Data'!G197))),'Data Summary'!CC203="Yes"),OFFSET('Water Data'!$G$6,0,10*ROW('Water Data'!G197)),NA())</f>
        <v>#N/A</v>
      </c>
      <c r="O203" s="95" t="e">
        <f ca="true">+IF(AND(ISNUMBER(OFFSET('Water Data'!$G$9,0,10*ROW('Water Data'!G197))),'Data Summary'!CD203="Yes"),OFFSET('Water Data'!$G$9,0,10*ROW('Water Data'!G197)),NA())</f>
        <v>#N/A</v>
      </c>
      <c r="P203" s="95" t="e">
        <f ca="true">+IF(AND(ISNUMBER(OFFSET('Water Data'!$H$4,0,10*ROW('Water Data'!H197))),'Data Summary'!CE203="Yes"),100-OFFSET('Water Data'!$H$4,0,10*ROW('Water Data'!H197)),NA())</f>
        <v>#N/A</v>
      </c>
      <c r="Q203" s="95" t="e">
        <f ca="true">+IF(AND(ISNUMBER(OFFSET('Water Data'!$H$6,0,10*ROW('Water Data'!H197))),'Data Summary'!CF203="Yes"),OFFSET('Water Data'!$H$6,0,10*ROW('Water Data'!H197)),NA())</f>
        <v>#N/A</v>
      </c>
      <c r="R203" s="95" t="e">
        <f ca="true">+IF(AND(ISNUMBER(OFFSET('Water Data'!$H$9,0,10*ROW('Water Data'!H197))),'Data Summary'!CG203="Yes"),OFFSET('Water Data'!$H$9,0,10*ROW('Water Data'!H197)),NA())</f>
        <v>#N/A</v>
      </c>
      <c r="S203" s="95" t="e">
        <f ca="true">+IF(AND(ISNUMBER(OFFSET('Water Data'!$I$4,0,10*ROW('Water Data'!I197))),'Data Summary'!CH203="Yes"),100-OFFSET('Water Data'!$I$4,0,10*ROW('Water Data'!I197)),NA())</f>
        <v>#N/A</v>
      </c>
      <c r="T203" s="95" t="e">
        <f ca="true">+IF(AND(ISNUMBER(OFFSET('Water Data'!$I$6,0,10*ROW('Water Data'!I197))),'Data Summary'!CI203="Yes"),OFFSET('Water Data'!$I$6,0,10*ROW('Water Data'!I197)),NA())</f>
        <v>#N/A</v>
      </c>
      <c r="U203" s="95" t="e">
        <f ca="true">+IF(AND(ISNUMBER(OFFSET('Water Data'!$I$9,0,10*ROW('Water Data'!I197))),'Data Summary'!CJ203="Yes"),OFFSET('Water Data'!$I$9,0,10*ROW('Water Data'!I197)),NA())</f>
        <v>#N/A</v>
      </c>
      <c r="V203" s="96" t="e">
        <f ca="true">+IF(AND(ISNUMBER(OFFSET('Sanitation Data'!$D$4,0,10*ROW('Sanitation Data'!D197))),'Data Summary'!CK203="Yes"),100-OFFSET('Sanitation Data'!$D$4,0,10*ROW('Sanitation Data'!D197)),NA())</f>
        <v>#N/A</v>
      </c>
      <c r="W203" s="96" t="e">
        <f ca="true">+IF(AND(ISNUMBER(OFFSET('Sanitation Data'!$D$6,0,10*ROW('Sanitation Data'!D197))),'Data Summary'!CL203="Yes"),OFFSET('Sanitation Data'!$D$6,0,10*ROW('Sanitation Data'!D197)),NA())</f>
        <v>#N/A</v>
      </c>
      <c r="X203" s="96" t="e">
        <f ca="true">+IF(AND(ISNUMBER(OFFSET('Sanitation Data'!$D$10,0,10*ROW('Sanitation Data'!D197))),'Data Summary'!CM203="Yes"),OFFSET('Sanitation Data'!$D$10,0,10*ROW('Sanitation Data'!D197)),NA())</f>
        <v>#N/A</v>
      </c>
      <c r="Y203" s="96" t="e">
        <f ca="true">+IF(AND(ISNUMBER(OFFSET('Sanitation Data'!$D$11,0,10*ROW('Sanitation Data'!D197))),'Data Summary'!CN203="Yes"),OFFSET('Sanitation Data'!$D$11,0,10*ROW('Sanitation Data'!D197)),NA())</f>
        <v>#N/A</v>
      </c>
      <c r="Z203" s="96" t="e">
        <f ca="true">+IF(AND(ISNUMBER(OFFSET('Sanitation Data'!$D$12,0,10*ROW('Sanitation Data'!D197))),'Data Summary'!CO203="Yes"),OFFSET('Sanitation Data'!$D$12,0,10*ROW('Sanitation Data'!D197)),NA())</f>
        <v>#N/A</v>
      </c>
      <c r="AA203" s="96" t="e">
        <f ca="true">+IF(AND(ISNUMBER(OFFSET('Sanitation Data'!$E$4,0,10*ROW('Sanitation Data'!E197))),'Data Summary'!CP203="Yes"),100-OFFSET('Sanitation Data'!$E$4,0,10*ROW('Sanitation Data'!E197)),NA())</f>
        <v>#N/A</v>
      </c>
      <c r="AB203" s="96" t="e">
        <f ca="true">+IF(AND(ISNUMBER(OFFSET('Sanitation Data'!$E$6,0,10*ROW('Sanitation Data'!E197))),'Data Summary'!CQ203="Yes"),OFFSET('Sanitation Data'!$E$6,0,10*ROW('Sanitation Data'!E197)),NA())</f>
        <v>#N/A</v>
      </c>
      <c r="AC203" s="96" t="e">
        <f ca="true">+IF(AND(ISNUMBER(OFFSET('Sanitation Data'!$E$10,0,10*ROW('Sanitation Data'!E197))),'Data Summary'!CR203="Yes"),OFFSET('Sanitation Data'!$E$10,0,10*ROW('Sanitation Data'!E197)),NA())</f>
        <v>#N/A</v>
      </c>
      <c r="AD203" s="96" t="e">
        <f ca="true">+IF(AND(ISNUMBER(OFFSET('Sanitation Data'!$E$11,0,10*ROW('Sanitation Data'!E197))),'Data Summary'!CS203="Yes"),OFFSET('Sanitation Data'!$E$11,0,10*ROW('Sanitation Data'!E197)),NA())</f>
        <v>#N/A</v>
      </c>
      <c r="AE203" s="96" t="e">
        <f ca="true">+IF(AND(ISNUMBER(OFFSET('Sanitation Data'!$E$12,0,10*ROW('Sanitation Data'!E197))),'Data Summary'!CT203="Yes"),OFFSET('Sanitation Data'!$E$12,0,10*ROW('Sanitation Data'!E197)),NA())</f>
        <v>#N/A</v>
      </c>
      <c r="AF203" s="96" t="e">
        <f ca="true">+IF(AND(ISNUMBER(OFFSET('Sanitation Data'!$F$4,0,10*ROW('Sanitation Data'!F197))),'Data Summary'!CU203="Yes"),100-OFFSET('Sanitation Data'!$F$4,0,10*ROW('Sanitation Data'!F197)),NA())</f>
        <v>#N/A</v>
      </c>
      <c r="AG203" s="96" t="e">
        <f ca="true">+IF(AND(ISNUMBER(OFFSET('Sanitation Data'!$F$6,0,10*ROW('Sanitation Data'!F197))),'Data Summary'!CV203="Yes"),OFFSET('Sanitation Data'!$F$6,0,10*ROW('Sanitation Data'!F197)),NA())</f>
        <v>#N/A</v>
      </c>
      <c r="AH203" s="96" t="e">
        <f ca="true">+IF(AND(ISNUMBER(OFFSET('Sanitation Data'!$F$10,0,10*ROW('Sanitation Data'!F197))),'Data Summary'!CW203="Yes"),OFFSET('Sanitation Data'!$F$10,0,10*ROW('Sanitation Data'!F197)),NA())</f>
        <v>#N/A</v>
      </c>
      <c r="AI203" s="96" t="e">
        <f ca="true">+IF(AND(ISNUMBER(OFFSET('Sanitation Data'!$F$11,0,10*ROW('Sanitation Data'!F197))),'Data Summary'!CX203="Yes"),OFFSET('Sanitation Data'!$F$11,0,10*ROW('Sanitation Data'!F197)),NA())</f>
        <v>#N/A</v>
      </c>
      <c r="AJ203" s="96" t="e">
        <f ca="true">+IF(AND(ISNUMBER(OFFSET('Sanitation Data'!$F$12,0,10*ROW('Sanitation Data'!F197))),'Data Summary'!CY203="Yes"),OFFSET('Sanitation Data'!$F$12,0,10*ROW('Sanitation Data'!F197)),NA())</f>
        <v>#N/A</v>
      </c>
      <c r="AK203" s="96" t="e">
        <f ca="true">+IF(AND(ISNUMBER(OFFSET('Sanitation Data'!$G$4,0,10*ROW('Sanitation Data'!G197))),'Data Summary'!CZ203="Yes"),100-OFFSET('Sanitation Data'!$G$4,0,10*ROW('Sanitation Data'!G197)),NA())</f>
        <v>#N/A</v>
      </c>
      <c r="AL203" s="96" t="e">
        <f ca="true">+IF(AND(ISNUMBER(OFFSET('Sanitation Data'!$G$6,0,10*ROW('Sanitation Data'!G197))),'Data Summary'!DA203="Yes"),OFFSET('Sanitation Data'!$G$6,0,10*ROW('Sanitation Data'!G197)),NA())</f>
        <v>#N/A</v>
      </c>
      <c r="AM203" s="96" t="e">
        <f ca="true">+IF(AND(ISNUMBER(OFFSET('Sanitation Data'!$G$10,0,10*ROW('Sanitation Data'!G197))),'Data Summary'!DB203="Yes"),OFFSET('Sanitation Data'!$G$10,0,10*ROW('Sanitation Data'!G197)),NA())</f>
        <v>#N/A</v>
      </c>
      <c r="AN203" s="96" t="e">
        <f ca="true">+IF(AND(ISNUMBER(OFFSET('Sanitation Data'!$G$11,0,10*ROW('Sanitation Data'!G197))),'Data Summary'!DC203="Yes"),OFFSET('Sanitation Data'!$G$11,0,10*ROW('Sanitation Data'!G197)),NA())</f>
        <v>#N/A</v>
      </c>
      <c r="AO203" s="96" t="e">
        <f ca="true">+IF(AND(ISNUMBER(OFFSET('Sanitation Data'!$G$12,0,10*ROW('Sanitation Data'!G197))),'Data Summary'!DD203="Yes"),OFFSET('Sanitation Data'!$G$12,0,10*ROW('Sanitation Data'!G197)),NA())</f>
        <v>#N/A</v>
      </c>
      <c r="AP203" s="96" t="e">
        <f ca="true">+IF(AND(ISNUMBER(OFFSET('Sanitation Data'!$H$4,0,10*ROW('Sanitation Data'!H197))),'Data Summary'!DE203="Yes"),100-OFFSET('Sanitation Data'!$H$4,0,10*ROW('Sanitation Data'!H197)),NA())</f>
        <v>#N/A</v>
      </c>
      <c r="AQ203" s="96" t="e">
        <f ca="true">+IF(AND(ISNUMBER(OFFSET('Sanitation Data'!$H$6,0,10*ROW('Sanitation Data'!H197))),'Data Summary'!DF203="Yes"),OFFSET('Sanitation Data'!$H$6,0,10*ROW('Sanitation Data'!H197)),NA())</f>
        <v>#N/A</v>
      </c>
      <c r="AR203" s="96" t="e">
        <f ca="true">+IF(AND(ISNUMBER(OFFSET('Sanitation Data'!$H$10,0,10*ROW('Sanitation Data'!H197))),'Data Summary'!DG203="Yes"),OFFSET('Sanitation Data'!$H$10,0,10*ROW('Sanitation Data'!H197)),NA())</f>
        <v>#N/A</v>
      </c>
      <c r="AS203" s="96" t="e">
        <f ca="true">+IF(AND(ISNUMBER(OFFSET('Sanitation Data'!$H$11,0,10*ROW('Sanitation Data'!H197))),'Data Summary'!DH203="Yes"),OFFSET('Sanitation Data'!$H$11,0,10*ROW('Sanitation Data'!H197)),NA())</f>
        <v>#N/A</v>
      </c>
      <c r="AT203" s="96" t="e">
        <f ca="true">+IF(AND(ISNUMBER(OFFSET('Sanitation Data'!$H$12,0,10*ROW('Sanitation Data'!H197))),'Data Summary'!DI203="Yes"),OFFSET('Sanitation Data'!$H$12,0,10*ROW('Sanitation Data'!H197)),NA())</f>
        <v>#N/A</v>
      </c>
      <c r="AU203" s="96" t="e">
        <f ca="true">+IF(AND(ISNUMBER(OFFSET('Sanitation Data'!$I$4,0,10*ROW('Sanitation Data'!I197))),'Data Summary'!DJ203="Yes"),100-OFFSET('Sanitation Data'!$I$4,0,10*ROW('Sanitation Data'!I197)),NA())</f>
        <v>#N/A</v>
      </c>
      <c r="AV203" s="96" t="e">
        <f ca="true">+IF(AND(ISNUMBER(OFFSET('Sanitation Data'!$I$6,0,10*ROW('Sanitation Data'!I197))),'Data Summary'!DK203="Yes"),OFFSET('Sanitation Data'!$I$6,0,10*ROW('Sanitation Data'!I197)),NA())</f>
        <v>#N/A</v>
      </c>
      <c r="AW203" s="96" t="e">
        <f ca="true">+IF(AND(ISNUMBER(OFFSET('Sanitation Data'!$I$10,0,10*ROW('Sanitation Data'!I197))),'Data Summary'!DL203="Yes"),OFFSET('Sanitation Data'!$I$10,0,10*ROW('Sanitation Data'!I197)),NA())</f>
        <v>#N/A</v>
      </c>
      <c r="AX203" s="96" t="e">
        <f ca="true">+IF(AND(ISNUMBER(OFFSET('Sanitation Data'!$I$11,0,10*ROW('Sanitation Data'!I197))),'Data Summary'!DM203="Yes"),OFFSET('Sanitation Data'!$I$11,0,10*ROW('Sanitation Data'!I197)),NA())</f>
        <v>#N/A</v>
      </c>
      <c r="AY203" s="96" t="e">
        <f ca="true">+IF(AND(ISNUMBER(OFFSET('Sanitation Data'!$I$12,0,10*ROW('Sanitation Data'!I197))),'Data Summary'!DN203="Yes"),OFFSET('Sanitation Data'!$I$12,0,10*ROW('Sanitation Data'!I197)),NA())</f>
        <v>#N/A</v>
      </c>
      <c r="AZ203" s="97" t="e">
        <f ca="true">+IF(AND(ISNUMBER(OFFSET('Hygiene Data'!$D$5,0,10*ROW('Hygiene Data'!D197))),'Data Summary'!DO203="Yes"),OFFSET('Hygiene Data'!$D$5,0,10*ROW('Hygiene Data'!D197)),NA())</f>
        <v>#N/A</v>
      </c>
      <c r="BA203" s="97" t="e">
        <f ca="true">+IF(AND(ISNUMBER(OFFSET('Hygiene Data'!$D$7,0,10*ROW('Hygiene Data'!D197))),'Data Summary'!DP203="Yes"),OFFSET('Hygiene Data'!$D$7,0,10*ROW('Hygiene Data'!D197)),NA())</f>
        <v>#N/A</v>
      </c>
      <c r="BB203" s="97" t="e">
        <f ca="true">+IF(AND(ISNUMBER(OFFSET('Hygiene Data'!$D$9,0,10*ROW('Hygiene Data'!D197))),'Data Summary'!DQ203="Yes"),OFFSET('Hygiene Data'!$D$9,0,10*ROW('Hygiene Data'!D197)),NA())</f>
        <v>#N/A</v>
      </c>
      <c r="BC203" s="97" t="e">
        <f ca="true">+IF(AND(ISNUMBER(OFFSET('Hygiene Data'!$E$5,0,10*ROW('Hygiene Data'!E197))),'Data Summary'!DR203="Yes"),OFFSET('Hygiene Data'!$E$5,0,10*ROW('Hygiene Data'!E197)),NA())</f>
        <v>#N/A</v>
      </c>
      <c r="BD203" s="97" t="e">
        <f ca="true">+IF(AND(ISNUMBER(OFFSET('Hygiene Data'!$E$7,0,10*ROW('Hygiene Data'!E197))),'Data Summary'!DS203="Yes"),OFFSET('Hygiene Data'!$E$7,0,10*ROW('Hygiene Data'!E197)),NA())</f>
        <v>#N/A</v>
      </c>
      <c r="BE203" s="97" t="e">
        <f ca="true">+IF(AND(ISNUMBER(OFFSET('Hygiene Data'!$E$9,0,10*ROW('Hygiene Data'!E197))),'Data Summary'!DT203="Yes"),OFFSET('Hygiene Data'!$E$9,0,10*ROW('Hygiene Data'!E197)),NA())</f>
        <v>#N/A</v>
      </c>
      <c r="BF203" s="97" t="e">
        <f ca="true">+IF(AND(ISNUMBER(OFFSET('Hygiene Data'!$F$5,0,10*ROW('Hygiene Data'!F197))),'Data Summary'!DU203="Yes"),OFFSET('Hygiene Data'!$F$5,0,10*ROW('Hygiene Data'!F197)),NA())</f>
        <v>#N/A</v>
      </c>
      <c r="BG203" s="97" t="e">
        <f ca="true">+IF(AND(ISNUMBER(OFFSET('Hygiene Data'!$F$7,0,10*ROW('Hygiene Data'!F197))),'Data Summary'!DV203="Yes"),OFFSET('Hygiene Data'!$F$7,0,10*ROW('Hygiene Data'!F197)),NA())</f>
        <v>#N/A</v>
      </c>
      <c r="BH203" s="97" t="e">
        <f ca="true">+IF(AND(ISNUMBER(OFFSET('Hygiene Data'!$F$9,0,10*ROW('Hygiene Data'!F197))),'Data Summary'!DW203="Yes"),OFFSET('Hygiene Data'!$F$9,0,10*ROW('Hygiene Data'!F197)),NA())</f>
        <v>#N/A</v>
      </c>
      <c r="BI203" s="97" t="e">
        <f ca="true">+IF(AND(ISNUMBER(OFFSET('Hygiene Data'!$G$5,0,10*ROW('Hygiene Data'!G197))),'Data Summary'!DX203="Yes"),OFFSET('Hygiene Data'!$G$5,0,10*ROW('Hygiene Data'!G197)),NA())</f>
        <v>#N/A</v>
      </c>
      <c r="BJ203" s="97" t="e">
        <f ca="true">+IF(AND(ISNUMBER(OFFSET('Hygiene Data'!$G$7,0,10*ROW('Hygiene Data'!G197))),'Data Summary'!DY203="Yes"),OFFSET('Hygiene Data'!$G$7,0,10*ROW('Hygiene Data'!G197)),NA())</f>
        <v>#N/A</v>
      </c>
      <c r="BK203" s="97" t="e">
        <f ca="true">+IF(AND(ISNUMBER(OFFSET('Hygiene Data'!$G$9,0,10*ROW('Hygiene Data'!G197))),'Data Summary'!DZ203="Yes"),OFFSET('Hygiene Data'!$G$9,0,10*ROW('Hygiene Data'!G197)),NA())</f>
        <v>#N/A</v>
      </c>
      <c r="BL203" s="97" t="e">
        <f ca="true">+IF(AND(ISNUMBER(OFFSET('Hygiene Data'!$H$5,0,10*ROW('Hygiene Data'!H197))),'Data Summary'!EA203="Yes"),OFFSET('Hygiene Data'!$H$5,0,10*ROW('Hygiene Data'!H197)),NA())</f>
        <v>#N/A</v>
      </c>
      <c r="BM203" s="97" t="e">
        <f ca="true">+IF(AND(ISNUMBER(OFFSET('Hygiene Data'!$H$7,0,10*ROW('Hygiene Data'!H197))),'Data Summary'!EB203="Yes"),OFFSET('Hygiene Data'!$H$7,0,10*ROW('Hygiene Data'!H197)),NA())</f>
        <v>#N/A</v>
      </c>
      <c r="BN203" s="97" t="e">
        <f ca="true">+IF(AND(ISNUMBER(OFFSET('Hygiene Data'!$H$9,0,10*ROW('Hygiene Data'!H197))),'Data Summary'!EC203="Yes"),OFFSET('Hygiene Data'!$H$9,0,10*ROW('Hygiene Data'!H197)),NA())</f>
        <v>#N/A</v>
      </c>
      <c r="BO203" s="97" t="e">
        <f ca="true">+IF(AND(ISNUMBER(OFFSET('Hygiene Data'!$I$5,0,10*ROW('Hygiene Data'!I197))),'Data Summary'!ED203="Yes"),OFFSET('Hygiene Data'!$I$5,0,10*ROW('Hygiene Data'!I197)),NA())</f>
        <v>#N/A</v>
      </c>
      <c r="BP203" s="97" t="e">
        <f ca="true">+IF(AND(ISNUMBER(OFFSET('Hygiene Data'!$I$7,0,10*ROW('Hygiene Data'!I197))),'Data Summary'!EE203="Yes"),OFFSET('Hygiene Data'!$I$7,0,10*ROW('Hygiene Data'!I197)),NA())</f>
        <v>#N/A</v>
      </c>
      <c r="BQ203" s="97"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6" t="str">
        <f ca="true">+IF(ISTEXT('Data Summary'!B204),'Data Summary'!B204,"")</f>
        <v/>
      </c>
      <c r="C204" s="330" t="e">
        <f ca="true">+VALUE('Data Summary'!C204)</f>
        <v>#VALUE!</v>
      </c>
      <c r="D204" s="95" t="e">
        <f ca="true">+IF(AND(ISNUMBER(OFFSET('Water Data'!$D$4,0,10*ROW('Water Data'!D198))),'Data Summary'!BS204="Yes"),100-OFFSET('Water Data'!$D$4,0,10*ROW('Water Data'!D198)),NA())</f>
        <v>#N/A</v>
      </c>
      <c r="E204" s="95" t="e">
        <f ca="true">+IF(AND(ISNUMBER(OFFSET('Water Data'!$D$6,0,10*ROW('Water Data'!D198))),'Data Summary'!BT204="Yes"),OFFSET('Water Data'!$D$6,0,10*ROW('Water Data'!D198)),NA())</f>
        <v>#N/A</v>
      </c>
      <c r="F204" s="95" t="e">
        <f ca="true">+IF(AND(ISNUMBER(OFFSET('Water Data'!$D$9,0,10*ROW('Water Data'!D198))),'Data Summary'!BU204="Yes"),OFFSET('Water Data'!$D$9,0,10*ROW('Water Data'!D198)),NA())</f>
        <v>#N/A</v>
      </c>
      <c r="G204" s="95" t="e">
        <f ca="true">+IF(AND(ISNUMBER(OFFSET('Water Data'!$E$4,0,10*ROW('Water Data'!E198))),'Data Summary'!BV204="Yes"),100-OFFSET('Water Data'!$E$4,0,10*ROW('Water Data'!E198)),NA())</f>
        <v>#N/A</v>
      </c>
      <c r="H204" s="95" t="e">
        <f ca="true">+IF(AND(ISNUMBER(OFFSET('Water Data'!$E$6,0,10*ROW('Water Data'!E198))),'Data Summary'!BW204="Yes"),OFFSET('Water Data'!$E$6,0,10*ROW('Water Data'!E198)),NA())</f>
        <v>#N/A</v>
      </c>
      <c r="I204" s="95" t="e">
        <f ca="true">+IF(AND(ISNUMBER(OFFSET('Water Data'!$E$9,0,10*ROW('Water Data'!E198))),'Data Summary'!BX204="Yes"),OFFSET('Water Data'!$E$9,0,10*ROW('Water Data'!E198)),NA())</f>
        <v>#N/A</v>
      </c>
      <c r="J204" s="95" t="e">
        <f ca="true">+IF(AND(ISNUMBER(OFFSET('Water Data'!$F$4,0,10*ROW('Water Data'!F198))),'Data Summary'!BY204="Yes"),100-OFFSET('Water Data'!$F$4,0,10*ROW('Water Data'!F198)),NA())</f>
        <v>#N/A</v>
      </c>
      <c r="K204" s="95" t="e">
        <f ca="true">+IF(AND(ISNUMBER(OFFSET('Water Data'!$F$6,0,10*ROW('Water Data'!F198))),'Data Summary'!BZ204="Yes"),OFFSET('Water Data'!$F$6,0,10*ROW('Water Data'!F198)),NA())</f>
        <v>#N/A</v>
      </c>
      <c r="L204" s="95" t="e">
        <f ca="true">+IF(AND(ISNUMBER(OFFSET('Water Data'!$F$9,0,10*ROW('Water Data'!F198))),'Data Summary'!CA204="Yes"),OFFSET('Water Data'!$F$9,0,10*ROW('Water Data'!F198)),NA())</f>
        <v>#N/A</v>
      </c>
      <c r="M204" s="95" t="e">
        <f ca="true">+IF(AND(ISNUMBER(OFFSET('Water Data'!$G$4,0,10*ROW('Water Data'!G198))),'Data Summary'!CB204="Yes"),100-OFFSET('Water Data'!$G$4,0,10*ROW('Water Data'!G198)),NA())</f>
        <v>#N/A</v>
      </c>
      <c r="N204" s="95" t="e">
        <f ca="true">+IF(AND(ISNUMBER(OFFSET('Water Data'!$G$6,0,10*ROW('Water Data'!G198))),'Data Summary'!CC204="Yes"),OFFSET('Water Data'!$G$6,0,10*ROW('Water Data'!G198)),NA())</f>
        <v>#N/A</v>
      </c>
      <c r="O204" s="95" t="e">
        <f ca="true">+IF(AND(ISNUMBER(OFFSET('Water Data'!$G$9,0,10*ROW('Water Data'!G198))),'Data Summary'!CD204="Yes"),OFFSET('Water Data'!$G$9,0,10*ROW('Water Data'!G198)),NA())</f>
        <v>#N/A</v>
      </c>
      <c r="P204" s="95" t="e">
        <f ca="true">+IF(AND(ISNUMBER(OFFSET('Water Data'!$H$4,0,10*ROW('Water Data'!H198))),'Data Summary'!CE204="Yes"),100-OFFSET('Water Data'!$H$4,0,10*ROW('Water Data'!H198)),NA())</f>
        <v>#N/A</v>
      </c>
      <c r="Q204" s="95" t="e">
        <f ca="true">+IF(AND(ISNUMBER(OFFSET('Water Data'!$H$6,0,10*ROW('Water Data'!H198))),'Data Summary'!CF204="Yes"),OFFSET('Water Data'!$H$6,0,10*ROW('Water Data'!H198)),NA())</f>
        <v>#N/A</v>
      </c>
      <c r="R204" s="95" t="e">
        <f ca="true">+IF(AND(ISNUMBER(OFFSET('Water Data'!$H$9,0,10*ROW('Water Data'!H198))),'Data Summary'!CG204="Yes"),OFFSET('Water Data'!$H$9,0,10*ROW('Water Data'!H198)),NA())</f>
        <v>#N/A</v>
      </c>
      <c r="S204" s="95" t="e">
        <f ca="true">+IF(AND(ISNUMBER(OFFSET('Water Data'!$I$4,0,10*ROW('Water Data'!I198))),'Data Summary'!CH204="Yes"),100-OFFSET('Water Data'!$I$4,0,10*ROW('Water Data'!I198)),NA())</f>
        <v>#N/A</v>
      </c>
      <c r="T204" s="95" t="e">
        <f ca="true">+IF(AND(ISNUMBER(OFFSET('Water Data'!$I$6,0,10*ROW('Water Data'!I198))),'Data Summary'!CI204="Yes"),OFFSET('Water Data'!$I$6,0,10*ROW('Water Data'!I198)),NA())</f>
        <v>#N/A</v>
      </c>
      <c r="U204" s="95" t="e">
        <f ca="true">+IF(AND(ISNUMBER(OFFSET('Water Data'!$I$9,0,10*ROW('Water Data'!I198))),'Data Summary'!CJ204="Yes"),OFFSET('Water Data'!$I$9,0,10*ROW('Water Data'!I198)),NA())</f>
        <v>#N/A</v>
      </c>
      <c r="V204" s="96" t="e">
        <f ca="true">+IF(AND(ISNUMBER(OFFSET('Sanitation Data'!$D$4,0,10*ROW('Sanitation Data'!D198))),'Data Summary'!CK204="Yes"),100-OFFSET('Sanitation Data'!$D$4,0,10*ROW('Sanitation Data'!D198)),NA())</f>
        <v>#N/A</v>
      </c>
      <c r="W204" s="96" t="e">
        <f ca="true">+IF(AND(ISNUMBER(OFFSET('Sanitation Data'!$D$6,0,10*ROW('Sanitation Data'!D198))),'Data Summary'!CL204="Yes"),OFFSET('Sanitation Data'!$D$6,0,10*ROW('Sanitation Data'!D198)),NA())</f>
        <v>#N/A</v>
      </c>
      <c r="X204" s="96" t="e">
        <f ca="true">+IF(AND(ISNUMBER(OFFSET('Sanitation Data'!$D$10,0,10*ROW('Sanitation Data'!D198))),'Data Summary'!CM204="Yes"),OFFSET('Sanitation Data'!$D$10,0,10*ROW('Sanitation Data'!D198)),NA())</f>
        <v>#N/A</v>
      </c>
      <c r="Y204" s="96" t="e">
        <f ca="true">+IF(AND(ISNUMBER(OFFSET('Sanitation Data'!$D$11,0,10*ROW('Sanitation Data'!D198))),'Data Summary'!CN204="Yes"),OFFSET('Sanitation Data'!$D$11,0,10*ROW('Sanitation Data'!D198)),NA())</f>
        <v>#N/A</v>
      </c>
      <c r="Z204" s="96" t="e">
        <f ca="true">+IF(AND(ISNUMBER(OFFSET('Sanitation Data'!$D$12,0,10*ROW('Sanitation Data'!D198))),'Data Summary'!CO204="Yes"),OFFSET('Sanitation Data'!$D$12,0,10*ROW('Sanitation Data'!D198)),NA())</f>
        <v>#N/A</v>
      </c>
      <c r="AA204" s="96" t="e">
        <f ca="true">+IF(AND(ISNUMBER(OFFSET('Sanitation Data'!$E$4,0,10*ROW('Sanitation Data'!E198))),'Data Summary'!CP204="Yes"),100-OFFSET('Sanitation Data'!$E$4,0,10*ROW('Sanitation Data'!E198)),NA())</f>
        <v>#N/A</v>
      </c>
      <c r="AB204" s="96" t="e">
        <f ca="true">+IF(AND(ISNUMBER(OFFSET('Sanitation Data'!$E$6,0,10*ROW('Sanitation Data'!E198))),'Data Summary'!CQ204="Yes"),OFFSET('Sanitation Data'!$E$6,0,10*ROW('Sanitation Data'!E198)),NA())</f>
        <v>#N/A</v>
      </c>
      <c r="AC204" s="96" t="e">
        <f ca="true">+IF(AND(ISNUMBER(OFFSET('Sanitation Data'!$E$10,0,10*ROW('Sanitation Data'!E198))),'Data Summary'!CR204="Yes"),OFFSET('Sanitation Data'!$E$10,0,10*ROW('Sanitation Data'!E198)),NA())</f>
        <v>#N/A</v>
      </c>
      <c r="AD204" s="96" t="e">
        <f ca="true">+IF(AND(ISNUMBER(OFFSET('Sanitation Data'!$E$11,0,10*ROW('Sanitation Data'!E198))),'Data Summary'!CS204="Yes"),OFFSET('Sanitation Data'!$E$11,0,10*ROW('Sanitation Data'!E198)),NA())</f>
        <v>#N/A</v>
      </c>
      <c r="AE204" s="96" t="e">
        <f ca="true">+IF(AND(ISNUMBER(OFFSET('Sanitation Data'!$E$12,0,10*ROW('Sanitation Data'!E198))),'Data Summary'!CT204="Yes"),OFFSET('Sanitation Data'!$E$12,0,10*ROW('Sanitation Data'!E198)),NA())</f>
        <v>#N/A</v>
      </c>
      <c r="AF204" s="96" t="e">
        <f ca="true">+IF(AND(ISNUMBER(OFFSET('Sanitation Data'!$F$4,0,10*ROW('Sanitation Data'!F198))),'Data Summary'!CU204="Yes"),100-OFFSET('Sanitation Data'!$F$4,0,10*ROW('Sanitation Data'!F198)),NA())</f>
        <v>#N/A</v>
      </c>
      <c r="AG204" s="96" t="e">
        <f ca="true">+IF(AND(ISNUMBER(OFFSET('Sanitation Data'!$F$6,0,10*ROW('Sanitation Data'!F198))),'Data Summary'!CV204="Yes"),OFFSET('Sanitation Data'!$F$6,0,10*ROW('Sanitation Data'!F198)),NA())</f>
        <v>#N/A</v>
      </c>
      <c r="AH204" s="96" t="e">
        <f ca="true">+IF(AND(ISNUMBER(OFFSET('Sanitation Data'!$F$10,0,10*ROW('Sanitation Data'!F198))),'Data Summary'!CW204="Yes"),OFFSET('Sanitation Data'!$F$10,0,10*ROW('Sanitation Data'!F198)),NA())</f>
        <v>#N/A</v>
      </c>
      <c r="AI204" s="96" t="e">
        <f ca="true">+IF(AND(ISNUMBER(OFFSET('Sanitation Data'!$F$11,0,10*ROW('Sanitation Data'!F198))),'Data Summary'!CX204="Yes"),OFFSET('Sanitation Data'!$F$11,0,10*ROW('Sanitation Data'!F198)),NA())</f>
        <v>#N/A</v>
      </c>
      <c r="AJ204" s="96" t="e">
        <f ca="true">+IF(AND(ISNUMBER(OFFSET('Sanitation Data'!$F$12,0,10*ROW('Sanitation Data'!F198))),'Data Summary'!CY204="Yes"),OFFSET('Sanitation Data'!$F$12,0,10*ROW('Sanitation Data'!F198)),NA())</f>
        <v>#N/A</v>
      </c>
      <c r="AK204" s="96" t="e">
        <f ca="true">+IF(AND(ISNUMBER(OFFSET('Sanitation Data'!$G$4,0,10*ROW('Sanitation Data'!G198))),'Data Summary'!CZ204="Yes"),100-OFFSET('Sanitation Data'!$G$4,0,10*ROW('Sanitation Data'!G198)),NA())</f>
        <v>#N/A</v>
      </c>
      <c r="AL204" s="96" t="e">
        <f ca="true">+IF(AND(ISNUMBER(OFFSET('Sanitation Data'!$G$6,0,10*ROW('Sanitation Data'!G198))),'Data Summary'!DA204="Yes"),OFFSET('Sanitation Data'!$G$6,0,10*ROW('Sanitation Data'!G198)),NA())</f>
        <v>#N/A</v>
      </c>
      <c r="AM204" s="96" t="e">
        <f ca="true">+IF(AND(ISNUMBER(OFFSET('Sanitation Data'!$G$10,0,10*ROW('Sanitation Data'!G198))),'Data Summary'!DB204="Yes"),OFFSET('Sanitation Data'!$G$10,0,10*ROW('Sanitation Data'!G198)),NA())</f>
        <v>#N/A</v>
      </c>
      <c r="AN204" s="96" t="e">
        <f ca="true">+IF(AND(ISNUMBER(OFFSET('Sanitation Data'!$G$11,0,10*ROW('Sanitation Data'!G198))),'Data Summary'!DC204="Yes"),OFFSET('Sanitation Data'!$G$11,0,10*ROW('Sanitation Data'!G198)),NA())</f>
        <v>#N/A</v>
      </c>
      <c r="AO204" s="96" t="e">
        <f ca="true">+IF(AND(ISNUMBER(OFFSET('Sanitation Data'!$G$12,0,10*ROW('Sanitation Data'!G198))),'Data Summary'!DD204="Yes"),OFFSET('Sanitation Data'!$G$12,0,10*ROW('Sanitation Data'!G198)),NA())</f>
        <v>#N/A</v>
      </c>
      <c r="AP204" s="96" t="e">
        <f ca="true">+IF(AND(ISNUMBER(OFFSET('Sanitation Data'!$H$4,0,10*ROW('Sanitation Data'!H198))),'Data Summary'!DE204="Yes"),100-OFFSET('Sanitation Data'!$H$4,0,10*ROW('Sanitation Data'!H198)),NA())</f>
        <v>#N/A</v>
      </c>
      <c r="AQ204" s="96" t="e">
        <f ca="true">+IF(AND(ISNUMBER(OFFSET('Sanitation Data'!$H$6,0,10*ROW('Sanitation Data'!H198))),'Data Summary'!DF204="Yes"),OFFSET('Sanitation Data'!$H$6,0,10*ROW('Sanitation Data'!H198)),NA())</f>
        <v>#N/A</v>
      </c>
      <c r="AR204" s="96" t="e">
        <f ca="true">+IF(AND(ISNUMBER(OFFSET('Sanitation Data'!$H$10,0,10*ROW('Sanitation Data'!H198))),'Data Summary'!DG204="Yes"),OFFSET('Sanitation Data'!$H$10,0,10*ROW('Sanitation Data'!H198)),NA())</f>
        <v>#N/A</v>
      </c>
      <c r="AS204" s="96" t="e">
        <f ca="true">+IF(AND(ISNUMBER(OFFSET('Sanitation Data'!$H$11,0,10*ROW('Sanitation Data'!H198))),'Data Summary'!DH204="Yes"),OFFSET('Sanitation Data'!$H$11,0,10*ROW('Sanitation Data'!H198)),NA())</f>
        <v>#N/A</v>
      </c>
      <c r="AT204" s="96" t="e">
        <f ca="true">+IF(AND(ISNUMBER(OFFSET('Sanitation Data'!$H$12,0,10*ROW('Sanitation Data'!H198))),'Data Summary'!DI204="Yes"),OFFSET('Sanitation Data'!$H$12,0,10*ROW('Sanitation Data'!H198)),NA())</f>
        <v>#N/A</v>
      </c>
      <c r="AU204" s="96" t="e">
        <f ca="true">+IF(AND(ISNUMBER(OFFSET('Sanitation Data'!$I$4,0,10*ROW('Sanitation Data'!I198))),'Data Summary'!DJ204="Yes"),100-OFFSET('Sanitation Data'!$I$4,0,10*ROW('Sanitation Data'!I198)),NA())</f>
        <v>#N/A</v>
      </c>
      <c r="AV204" s="96" t="e">
        <f ca="true">+IF(AND(ISNUMBER(OFFSET('Sanitation Data'!$I$6,0,10*ROW('Sanitation Data'!I198))),'Data Summary'!DK204="Yes"),OFFSET('Sanitation Data'!$I$6,0,10*ROW('Sanitation Data'!I198)),NA())</f>
        <v>#N/A</v>
      </c>
      <c r="AW204" s="96" t="e">
        <f ca="true">+IF(AND(ISNUMBER(OFFSET('Sanitation Data'!$I$10,0,10*ROW('Sanitation Data'!I198))),'Data Summary'!DL204="Yes"),OFFSET('Sanitation Data'!$I$10,0,10*ROW('Sanitation Data'!I198)),NA())</f>
        <v>#N/A</v>
      </c>
      <c r="AX204" s="96" t="e">
        <f ca="true">+IF(AND(ISNUMBER(OFFSET('Sanitation Data'!$I$11,0,10*ROW('Sanitation Data'!I198))),'Data Summary'!DM204="Yes"),OFFSET('Sanitation Data'!$I$11,0,10*ROW('Sanitation Data'!I198)),NA())</f>
        <v>#N/A</v>
      </c>
      <c r="AY204" s="96" t="e">
        <f ca="true">+IF(AND(ISNUMBER(OFFSET('Sanitation Data'!$I$12,0,10*ROW('Sanitation Data'!I198))),'Data Summary'!DN204="Yes"),OFFSET('Sanitation Data'!$I$12,0,10*ROW('Sanitation Data'!I198)),NA())</f>
        <v>#N/A</v>
      </c>
      <c r="AZ204" s="97" t="e">
        <f ca="true">+IF(AND(ISNUMBER(OFFSET('Hygiene Data'!$D$5,0,10*ROW('Hygiene Data'!D198))),'Data Summary'!DO204="Yes"),OFFSET('Hygiene Data'!$D$5,0,10*ROW('Hygiene Data'!D198)),NA())</f>
        <v>#N/A</v>
      </c>
      <c r="BA204" s="97" t="e">
        <f ca="true">+IF(AND(ISNUMBER(OFFSET('Hygiene Data'!$D$7,0,10*ROW('Hygiene Data'!D198))),'Data Summary'!DP204="Yes"),OFFSET('Hygiene Data'!$D$7,0,10*ROW('Hygiene Data'!D198)),NA())</f>
        <v>#N/A</v>
      </c>
      <c r="BB204" s="97" t="e">
        <f ca="true">+IF(AND(ISNUMBER(OFFSET('Hygiene Data'!$D$9,0,10*ROW('Hygiene Data'!D198))),'Data Summary'!DQ204="Yes"),OFFSET('Hygiene Data'!$D$9,0,10*ROW('Hygiene Data'!D198)),NA())</f>
        <v>#N/A</v>
      </c>
      <c r="BC204" s="97" t="e">
        <f ca="true">+IF(AND(ISNUMBER(OFFSET('Hygiene Data'!$E$5,0,10*ROW('Hygiene Data'!E198))),'Data Summary'!DR204="Yes"),OFFSET('Hygiene Data'!$E$5,0,10*ROW('Hygiene Data'!E198)),NA())</f>
        <v>#N/A</v>
      </c>
      <c r="BD204" s="97" t="e">
        <f ca="true">+IF(AND(ISNUMBER(OFFSET('Hygiene Data'!$E$7,0,10*ROW('Hygiene Data'!E198))),'Data Summary'!DS204="Yes"),OFFSET('Hygiene Data'!$E$7,0,10*ROW('Hygiene Data'!E198)),NA())</f>
        <v>#N/A</v>
      </c>
      <c r="BE204" s="97" t="e">
        <f ca="true">+IF(AND(ISNUMBER(OFFSET('Hygiene Data'!$E$9,0,10*ROW('Hygiene Data'!E198))),'Data Summary'!DT204="Yes"),OFFSET('Hygiene Data'!$E$9,0,10*ROW('Hygiene Data'!E198)),NA())</f>
        <v>#N/A</v>
      </c>
      <c r="BF204" s="97" t="e">
        <f ca="true">+IF(AND(ISNUMBER(OFFSET('Hygiene Data'!$F$5,0,10*ROW('Hygiene Data'!F198))),'Data Summary'!DU204="Yes"),OFFSET('Hygiene Data'!$F$5,0,10*ROW('Hygiene Data'!F198)),NA())</f>
        <v>#N/A</v>
      </c>
      <c r="BG204" s="97" t="e">
        <f ca="true">+IF(AND(ISNUMBER(OFFSET('Hygiene Data'!$F$7,0,10*ROW('Hygiene Data'!F198))),'Data Summary'!DV204="Yes"),OFFSET('Hygiene Data'!$F$7,0,10*ROW('Hygiene Data'!F198)),NA())</f>
        <v>#N/A</v>
      </c>
      <c r="BH204" s="97" t="e">
        <f ca="true">+IF(AND(ISNUMBER(OFFSET('Hygiene Data'!$F$9,0,10*ROW('Hygiene Data'!F198))),'Data Summary'!DW204="Yes"),OFFSET('Hygiene Data'!$F$9,0,10*ROW('Hygiene Data'!F198)),NA())</f>
        <v>#N/A</v>
      </c>
      <c r="BI204" s="97" t="e">
        <f ca="true">+IF(AND(ISNUMBER(OFFSET('Hygiene Data'!$G$5,0,10*ROW('Hygiene Data'!G198))),'Data Summary'!DX204="Yes"),OFFSET('Hygiene Data'!$G$5,0,10*ROW('Hygiene Data'!G198)),NA())</f>
        <v>#N/A</v>
      </c>
      <c r="BJ204" s="97" t="e">
        <f ca="true">+IF(AND(ISNUMBER(OFFSET('Hygiene Data'!$G$7,0,10*ROW('Hygiene Data'!G198))),'Data Summary'!DY204="Yes"),OFFSET('Hygiene Data'!$G$7,0,10*ROW('Hygiene Data'!G198)),NA())</f>
        <v>#N/A</v>
      </c>
      <c r="BK204" s="97" t="e">
        <f ca="true">+IF(AND(ISNUMBER(OFFSET('Hygiene Data'!$G$9,0,10*ROW('Hygiene Data'!G198))),'Data Summary'!DZ204="Yes"),OFFSET('Hygiene Data'!$G$9,0,10*ROW('Hygiene Data'!G198)),NA())</f>
        <v>#N/A</v>
      </c>
      <c r="BL204" s="97" t="e">
        <f ca="true">+IF(AND(ISNUMBER(OFFSET('Hygiene Data'!$H$5,0,10*ROW('Hygiene Data'!H198))),'Data Summary'!EA204="Yes"),OFFSET('Hygiene Data'!$H$5,0,10*ROW('Hygiene Data'!H198)),NA())</f>
        <v>#N/A</v>
      </c>
      <c r="BM204" s="97" t="e">
        <f ca="true">+IF(AND(ISNUMBER(OFFSET('Hygiene Data'!$H$7,0,10*ROW('Hygiene Data'!H198))),'Data Summary'!EB204="Yes"),OFFSET('Hygiene Data'!$H$7,0,10*ROW('Hygiene Data'!H198)),NA())</f>
        <v>#N/A</v>
      </c>
      <c r="BN204" s="97" t="e">
        <f ca="true">+IF(AND(ISNUMBER(OFFSET('Hygiene Data'!$H$9,0,10*ROW('Hygiene Data'!H198))),'Data Summary'!EC204="Yes"),OFFSET('Hygiene Data'!$H$9,0,10*ROW('Hygiene Data'!H198)),NA())</f>
        <v>#N/A</v>
      </c>
      <c r="BO204" s="97" t="e">
        <f ca="true">+IF(AND(ISNUMBER(OFFSET('Hygiene Data'!$I$5,0,10*ROW('Hygiene Data'!I198))),'Data Summary'!ED204="Yes"),OFFSET('Hygiene Data'!$I$5,0,10*ROW('Hygiene Data'!I198)),NA())</f>
        <v>#N/A</v>
      </c>
      <c r="BP204" s="97" t="e">
        <f ca="true">+IF(AND(ISNUMBER(OFFSET('Hygiene Data'!$I$7,0,10*ROW('Hygiene Data'!I198))),'Data Summary'!EE204="Yes"),OFFSET('Hygiene Data'!$I$7,0,10*ROW('Hygiene Data'!I198)),NA())</f>
        <v>#N/A</v>
      </c>
      <c r="BQ204" s="97"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6" t="str">
        <f ca="true">+IF(ISTEXT('Data Summary'!B205),'Data Summary'!B205,"")</f>
        <v/>
      </c>
      <c r="C205" s="330" t="e">
        <f ca="true">+VALUE('Data Summary'!C205)</f>
        <v>#VALUE!</v>
      </c>
      <c r="D205" s="95" t="e">
        <f ca="true">+IF(AND(ISNUMBER(OFFSET('Water Data'!$D$4,0,10*ROW('Water Data'!D199))),'Data Summary'!BS205="Yes"),100-OFFSET('Water Data'!$D$4,0,10*ROW('Water Data'!D199)),NA())</f>
        <v>#N/A</v>
      </c>
      <c r="E205" s="95" t="e">
        <f ca="true">+IF(AND(ISNUMBER(OFFSET('Water Data'!$D$6,0,10*ROW('Water Data'!D199))),'Data Summary'!BT205="Yes"),OFFSET('Water Data'!$D$6,0,10*ROW('Water Data'!D199)),NA())</f>
        <v>#N/A</v>
      </c>
      <c r="F205" s="95" t="e">
        <f ca="true">+IF(AND(ISNUMBER(OFFSET('Water Data'!$D$9,0,10*ROW('Water Data'!D199))),'Data Summary'!BU205="Yes"),OFFSET('Water Data'!$D$9,0,10*ROW('Water Data'!D199)),NA())</f>
        <v>#N/A</v>
      </c>
      <c r="G205" s="95" t="e">
        <f ca="true">+IF(AND(ISNUMBER(OFFSET('Water Data'!$E$4,0,10*ROW('Water Data'!E199))),'Data Summary'!BV205="Yes"),100-OFFSET('Water Data'!$E$4,0,10*ROW('Water Data'!E199)),NA())</f>
        <v>#N/A</v>
      </c>
      <c r="H205" s="95" t="e">
        <f ca="true">+IF(AND(ISNUMBER(OFFSET('Water Data'!$E$6,0,10*ROW('Water Data'!E199))),'Data Summary'!BW205="Yes"),OFFSET('Water Data'!$E$6,0,10*ROW('Water Data'!E199)),NA())</f>
        <v>#N/A</v>
      </c>
      <c r="I205" s="95" t="e">
        <f ca="true">+IF(AND(ISNUMBER(OFFSET('Water Data'!$E$9,0,10*ROW('Water Data'!E199))),'Data Summary'!BX205="Yes"),OFFSET('Water Data'!$E$9,0,10*ROW('Water Data'!E199)),NA())</f>
        <v>#N/A</v>
      </c>
      <c r="J205" s="95" t="e">
        <f ca="true">+IF(AND(ISNUMBER(OFFSET('Water Data'!$F$4,0,10*ROW('Water Data'!F199))),'Data Summary'!BY205="Yes"),100-OFFSET('Water Data'!$F$4,0,10*ROW('Water Data'!F199)),NA())</f>
        <v>#N/A</v>
      </c>
      <c r="K205" s="95" t="e">
        <f ca="true">+IF(AND(ISNUMBER(OFFSET('Water Data'!$F$6,0,10*ROW('Water Data'!F199))),'Data Summary'!BZ205="Yes"),OFFSET('Water Data'!$F$6,0,10*ROW('Water Data'!F199)),NA())</f>
        <v>#N/A</v>
      </c>
      <c r="L205" s="95" t="e">
        <f ca="true">+IF(AND(ISNUMBER(OFFSET('Water Data'!$F$9,0,10*ROW('Water Data'!F199))),'Data Summary'!CA205="Yes"),OFFSET('Water Data'!$F$9,0,10*ROW('Water Data'!F199)),NA())</f>
        <v>#N/A</v>
      </c>
      <c r="M205" s="95" t="e">
        <f ca="true">+IF(AND(ISNUMBER(OFFSET('Water Data'!$G$4,0,10*ROW('Water Data'!G199))),'Data Summary'!CB205="Yes"),100-OFFSET('Water Data'!$G$4,0,10*ROW('Water Data'!G199)),NA())</f>
        <v>#N/A</v>
      </c>
      <c r="N205" s="95" t="e">
        <f ca="true">+IF(AND(ISNUMBER(OFFSET('Water Data'!$G$6,0,10*ROW('Water Data'!G199))),'Data Summary'!CC205="Yes"),OFFSET('Water Data'!$G$6,0,10*ROW('Water Data'!G199)),NA())</f>
        <v>#N/A</v>
      </c>
      <c r="O205" s="95" t="e">
        <f ca="true">+IF(AND(ISNUMBER(OFFSET('Water Data'!$G$9,0,10*ROW('Water Data'!G199))),'Data Summary'!CD205="Yes"),OFFSET('Water Data'!$G$9,0,10*ROW('Water Data'!G199)),NA())</f>
        <v>#N/A</v>
      </c>
      <c r="P205" s="95" t="e">
        <f ca="true">+IF(AND(ISNUMBER(OFFSET('Water Data'!$H$4,0,10*ROW('Water Data'!H199))),'Data Summary'!CE205="Yes"),100-OFFSET('Water Data'!$H$4,0,10*ROW('Water Data'!H199)),NA())</f>
        <v>#N/A</v>
      </c>
      <c r="Q205" s="95" t="e">
        <f ca="true">+IF(AND(ISNUMBER(OFFSET('Water Data'!$H$6,0,10*ROW('Water Data'!H199))),'Data Summary'!CF205="Yes"),OFFSET('Water Data'!$H$6,0,10*ROW('Water Data'!H199)),NA())</f>
        <v>#N/A</v>
      </c>
      <c r="R205" s="95" t="e">
        <f ca="true">+IF(AND(ISNUMBER(OFFSET('Water Data'!$H$9,0,10*ROW('Water Data'!H199))),'Data Summary'!CG205="Yes"),OFFSET('Water Data'!$H$9,0,10*ROW('Water Data'!H199)),NA())</f>
        <v>#N/A</v>
      </c>
      <c r="S205" s="95" t="e">
        <f ca="true">+IF(AND(ISNUMBER(OFFSET('Water Data'!$I$4,0,10*ROW('Water Data'!I199))),'Data Summary'!CH205="Yes"),100-OFFSET('Water Data'!$I$4,0,10*ROW('Water Data'!I199)),NA())</f>
        <v>#N/A</v>
      </c>
      <c r="T205" s="95" t="e">
        <f ca="true">+IF(AND(ISNUMBER(OFFSET('Water Data'!$I$6,0,10*ROW('Water Data'!I199))),'Data Summary'!CI205="Yes"),OFFSET('Water Data'!$I$6,0,10*ROW('Water Data'!I199)),NA())</f>
        <v>#N/A</v>
      </c>
      <c r="U205" s="95" t="e">
        <f ca="true">+IF(AND(ISNUMBER(OFFSET('Water Data'!$I$9,0,10*ROW('Water Data'!I199))),'Data Summary'!CJ205="Yes"),OFFSET('Water Data'!$I$9,0,10*ROW('Water Data'!I199)),NA())</f>
        <v>#N/A</v>
      </c>
      <c r="V205" s="96" t="e">
        <f ca="true">+IF(AND(ISNUMBER(OFFSET('Sanitation Data'!$D$4,0,10*ROW('Sanitation Data'!D199))),'Data Summary'!CK205="Yes"),100-OFFSET('Sanitation Data'!$D$4,0,10*ROW('Sanitation Data'!D199)),NA())</f>
        <v>#N/A</v>
      </c>
      <c r="W205" s="96" t="e">
        <f ca="true">+IF(AND(ISNUMBER(OFFSET('Sanitation Data'!$D$6,0,10*ROW('Sanitation Data'!D199))),'Data Summary'!CL205="Yes"),OFFSET('Sanitation Data'!$D$6,0,10*ROW('Sanitation Data'!D199)),NA())</f>
        <v>#N/A</v>
      </c>
      <c r="X205" s="96" t="e">
        <f ca="true">+IF(AND(ISNUMBER(OFFSET('Sanitation Data'!$D$10,0,10*ROW('Sanitation Data'!D199))),'Data Summary'!CM205="Yes"),OFFSET('Sanitation Data'!$D$10,0,10*ROW('Sanitation Data'!D199)),NA())</f>
        <v>#N/A</v>
      </c>
      <c r="Y205" s="96" t="e">
        <f ca="true">+IF(AND(ISNUMBER(OFFSET('Sanitation Data'!$D$11,0,10*ROW('Sanitation Data'!D199))),'Data Summary'!CN205="Yes"),OFFSET('Sanitation Data'!$D$11,0,10*ROW('Sanitation Data'!D199)),NA())</f>
        <v>#N/A</v>
      </c>
      <c r="Z205" s="96" t="e">
        <f ca="true">+IF(AND(ISNUMBER(OFFSET('Sanitation Data'!$D$12,0,10*ROW('Sanitation Data'!D199))),'Data Summary'!CO205="Yes"),OFFSET('Sanitation Data'!$D$12,0,10*ROW('Sanitation Data'!D199)),NA())</f>
        <v>#N/A</v>
      </c>
      <c r="AA205" s="96" t="e">
        <f ca="true">+IF(AND(ISNUMBER(OFFSET('Sanitation Data'!$E$4,0,10*ROW('Sanitation Data'!E199))),'Data Summary'!CP205="Yes"),100-OFFSET('Sanitation Data'!$E$4,0,10*ROW('Sanitation Data'!E199)),NA())</f>
        <v>#N/A</v>
      </c>
      <c r="AB205" s="96" t="e">
        <f ca="true">+IF(AND(ISNUMBER(OFFSET('Sanitation Data'!$E$6,0,10*ROW('Sanitation Data'!E199))),'Data Summary'!CQ205="Yes"),OFFSET('Sanitation Data'!$E$6,0,10*ROW('Sanitation Data'!E199)),NA())</f>
        <v>#N/A</v>
      </c>
      <c r="AC205" s="96" t="e">
        <f ca="true">+IF(AND(ISNUMBER(OFFSET('Sanitation Data'!$E$10,0,10*ROW('Sanitation Data'!E199))),'Data Summary'!CR205="Yes"),OFFSET('Sanitation Data'!$E$10,0,10*ROW('Sanitation Data'!E199)),NA())</f>
        <v>#N/A</v>
      </c>
      <c r="AD205" s="96" t="e">
        <f ca="true">+IF(AND(ISNUMBER(OFFSET('Sanitation Data'!$E$11,0,10*ROW('Sanitation Data'!E199))),'Data Summary'!CS205="Yes"),OFFSET('Sanitation Data'!$E$11,0,10*ROW('Sanitation Data'!E199)),NA())</f>
        <v>#N/A</v>
      </c>
      <c r="AE205" s="96" t="e">
        <f ca="true">+IF(AND(ISNUMBER(OFFSET('Sanitation Data'!$E$12,0,10*ROW('Sanitation Data'!E199))),'Data Summary'!CT205="Yes"),OFFSET('Sanitation Data'!$E$12,0,10*ROW('Sanitation Data'!E199)),NA())</f>
        <v>#N/A</v>
      </c>
      <c r="AF205" s="96" t="e">
        <f ca="true">+IF(AND(ISNUMBER(OFFSET('Sanitation Data'!$F$4,0,10*ROW('Sanitation Data'!F199))),'Data Summary'!CU205="Yes"),100-OFFSET('Sanitation Data'!$F$4,0,10*ROW('Sanitation Data'!F199)),NA())</f>
        <v>#N/A</v>
      </c>
      <c r="AG205" s="96" t="e">
        <f ca="true">+IF(AND(ISNUMBER(OFFSET('Sanitation Data'!$F$6,0,10*ROW('Sanitation Data'!F199))),'Data Summary'!CV205="Yes"),OFFSET('Sanitation Data'!$F$6,0,10*ROW('Sanitation Data'!F199)),NA())</f>
        <v>#N/A</v>
      </c>
      <c r="AH205" s="96" t="e">
        <f ca="true">+IF(AND(ISNUMBER(OFFSET('Sanitation Data'!$F$10,0,10*ROW('Sanitation Data'!F199))),'Data Summary'!CW205="Yes"),OFFSET('Sanitation Data'!$F$10,0,10*ROW('Sanitation Data'!F199)),NA())</f>
        <v>#N/A</v>
      </c>
      <c r="AI205" s="96" t="e">
        <f ca="true">+IF(AND(ISNUMBER(OFFSET('Sanitation Data'!$F$11,0,10*ROW('Sanitation Data'!F199))),'Data Summary'!CX205="Yes"),OFFSET('Sanitation Data'!$F$11,0,10*ROW('Sanitation Data'!F199)),NA())</f>
        <v>#N/A</v>
      </c>
      <c r="AJ205" s="96" t="e">
        <f ca="true">+IF(AND(ISNUMBER(OFFSET('Sanitation Data'!$F$12,0,10*ROW('Sanitation Data'!F199))),'Data Summary'!CY205="Yes"),OFFSET('Sanitation Data'!$F$12,0,10*ROW('Sanitation Data'!F199)),NA())</f>
        <v>#N/A</v>
      </c>
      <c r="AK205" s="96" t="e">
        <f ca="true">+IF(AND(ISNUMBER(OFFSET('Sanitation Data'!$G$4,0,10*ROW('Sanitation Data'!G199))),'Data Summary'!CZ205="Yes"),100-OFFSET('Sanitation Data'!$G$4,0,10*ROW('Sanitation Data'!G199)),NA())</f>
        <v>#N/A</v>
      </c>
      <c r="AL205" s="96" t="e">
        <f ca="true">+IF(AND(ISNUMBER(OFFSET('Sanitation Data'!$G$6,0,10*ROW('Sanitation Data'!G199))),'Data Summary'!DA205="Yes"),OFFSET('Sanitation Data'!$G$6,0,10*ROW('Sanitation Data'!G199)),NA())</f>
        <v>#N/A</v>
      </c>
      <c r="AM205" s="96" t="e">
        <f ca="true">+IF(AND(ISNUMBER(OFFSET('Sanitation Data'!$G$10,0,10*ROW('Sanitation Data'!G199))),'Data Summary'!DB205="Yes"),OFFSET('Sanitation Data'!$G$10,0,10*ROW('Sanitation Data'!G199)),NA())</f>
        <v>#N/A</v>
      </c>
      <c r="AN205" s="96" t="e">
        <f ca="true">+IF(AND(ISNUMBER(OFFSET('Sanitation Data'!$G$11,0,10*ROW('Sanitation Data'!G199))),'Data Summary'!DC205="Yes"),OFFSET('Sanitation Data'!$G$11,0,10*ROW('Sanitation Data'!G199)),NA())</f>
        <v>#N/A</v>
      </c>
      <c r="AO205" s="96" t="e">
        <f ca="true">+IF(AND(ISNUMBER(OFFSET('Sanitation Data'!$G$12,0,10*ROW('Sanitation Data'!G199))),'Data Summary'!DD205="Yes"),OFFSET('Sanitation Data'!$G$12,0,10*ROW('Sanitation Data'!G199)),NA())</f>
        <v>#N/A</v>
      </c>
      <c r="AP205" s="96" t="e">
        <f ca="true">+IF(AND(ISNUMBER(OFFSET('Sanitation Data'!$H$4,0,10*ROW('Sanitation Data'!H199))),'Data Summary'!DE205="Yes"),100-OFFSET('Sanitation Data'!$H$4,0,10*ROW('Sanitation Data'!H199)),NA())</f>
        <v>#N/A</v>
      </c>
      <c r="AQ205" s="96" t="e">
        <f ca="true">+IF(AND(ISNUMBER(OFFSET('Sanitation Data'!$H$6,0,10*ROW('Sanitation Data'!H199))),'Data Summary'!DF205="Yes"),OFFSET('Sanitation Data'!$H$6,0,10*ROW('Sanitation Data'!H199)),NA())</f>
        <v>#N/A</v>
      </c>
      <c r="AR205" s="96" t="e">
        <f ca="true">+IF(AND(ISNUMBER(OFFSET('Sanitation Data'!$H$10,0,10*ROW('Sanitation Data'!H199))),'Data Summary'!DG205="Yes"),OFFSET('Sanitation Data'!$H$10,0,10*ROW('Sanitation Data'!H199)),NA())</f>
        <v>#N/A</v>
      </c>
      <c r="AS205" s="96" t="e">
        <f ca="true">+IF(AND(ISNUMBER(OFFSET('Sanitation Data'!$H$11,0,10*ROW('Sanitation Data'!H199))),'Data Summary'!DH205="Yes"),OFFSET('Sanitation Data'!$H$11,0,10*ROW('Sanitation Data'!H199)),NA())</f>
        <v>#N/A</v>
      </c>
      <c r="AT205" s="96" t="e">
        <f ca="true">+IF(AND(ISNUMBER(OFFSET('Sanitation Data'!$H$12,0,10*ROW('Sanitation Data'!H199))),'Data Summary'!DI205="Yes"),OFFSET('Sanitation Data'!$H$12,0,10*ROW('Sanitation Data'!H199)),NA())</f>
        <v>#N/A</v>
      </c>
      <c r="AU205" s="96" t="e">
        <f ca="true">+IF(AND(ISNUMBER(OFFSET('Sanitation Data'!$I$4,0,10*ROW('Sanitation Data'!I199))),'Data Summary'!DJ205="Yes"),100-OFFSET('Sanitation Data'!$I$4,0,10*ROW('Sanitation Data'!I199)),NA())</f>
        <v>#N/A</v>
      </c>
      <c r="AV205" s="96" t="e">
        <f ca="true">+IF(AND(ISNUMBER(OFFSET('Sanitation Data'!$I$6,0,10*ROW('Sanitation Data'!I199))),'Data Summary'!DK205="Yes"),OFFSET('Sanitation Data'!$I$6,0,10*ROW('Sanitation Data'!I199)),NA())</f>
        <v>#N/A</v>
      </c>
      <c r="AW205" s="96" t="e">
        <f ca="true">+IF(AND(ISNUMBER(OFFSET('Sanitation Data'!$I$10,0,10*ROW('Sanitation Data'!I199))),'Data Summary'!DL205="Yes"),OFFSET('Sanitation Data'!$I$10,0,10*ROW('Sanitation Data'!I199)),NA())</f>
        <v>#N/A</v>
      </c>
      <c r="AX205" s="96" t="e">
        <f ca="true">+IF(AND(ISNUMBER(OFFSET('Sanitation Data'!$I$11,0,10*ROW('Sanitation Data'!I199))),'Data Summary'!DM205="Yes"),OFFSET('Sanitation Data'!$I$11,0,10*ROW('Sanitation Data'!I199)),NA())</f>
        <v>#N/A</v>
      </c>
      <c r="AY205" s="96" t="e">
        <f ca="true">+IF(AND(ISNUMBER(OFFSET('Sanitation Data'!$I$12,0,10*ROW('Sanitation Data'!I199))),'Data Summary'!DN205="Yes"),OFFSET('Sanitation Data'!$I$12,0,10*ROW('Sanitation Data'!I199)),NA())</f>
        <v>#N/A</v>
      </c>
      <c r="AZ205" s="97" t="e">
        <f ca="true">+IF(AND(ISNUMBER(OFFSET('Hygiene Data'!$D$5,0,10*ROW('Hygiene Data'!D199))),'Data Summary'!DO205="Yes"),OFFSET('Hygiene Data'!$D$5,0,10*ROW('Hygiene Data'!D199)),NA())</f>
        <v>#N/A</v>
      </c>
      <c r="BA205" s="97" t="e">
        <f ca="true">+IF(AND(ISNUMBER(OFFSET('Hygiene Data'!$D$7,0,10*ROW('Hygiene Data'!D199))),'Data Summary'!DP205="Yes"),OFFSET('Hygiene Data'!$D$7,0,10*ROW('Hygiene Data'!D199)),NA())</f>
        <v>#N/A</v>
      </c>
      <c r="BB205" s="97" t="e">
        <f ca="true">+IF(AND(ISNUMBER(OFFSET('Hygiene Data'!$D$9,0,10*ROW('Hygiene Data'!D199))),'Data Summary'!DQ205="Yes"),OFFSET('Hygiene Data'!$D$9,0,10*ROW('Hygiene Data'!D199)),NA())</f>
        <v>#N/A</v>
      </c>
      <c r="BC205" s="97" t="e">
        <f ca="true">+IF(AND(ISNUMBER(OFFSET('Hygiene Data'!$E$5,0,10*ROW('Hygiene Data'!E199))),'Data Summary'!DR205="Yes"),OFFSET('Hygiene Data'!$E$5,0,10*ROW('Hygiene Data'!E199)),NA())</f>
        <v>#N/A</v>
      </c>
      <c r="BD205" s="97" t="e">
        <f ca="true">+IF(AND(ISNUMBER(OFFSET('Hygiene Data'!$E$7,0,10*ROW('Hygiene Data'!E199))),'Data Summary'!DS205="Yes"),OFFSET('Hygiene Data'!$E$7,0,10*ROW('Hygiene Data'!E199)),NA())</f>
        <v>#N/A</v>
      </c>
      <c r="BE205" s="97" t="e">
        <f ca="true">+IF(AND(ISNUMBER(OFFSET('Hygiene Data'!$E$9,0,10*ROW('Hygiene Data'!E199))),'Data Summary'!DT205="Yes"),OFFSET('Hygiene Data'!$E$9,0,10*ROW('Hygiene Data'!E199)),NA())</f>
        <v>#N/A</v>
      </c>
      <c r="BF205" s="97" t="e">
        <f ca="true">+IF(AND(ISNUMBER(OFFSET('Hygiene Data'!$F$5,0,10*ROW('Hygiene Data'!F199))),'Data Summary'!DU205="Yes"),OFFSET('Hygiene Data'!$F$5,0,10*ROW('Hygiene Data'!F199)),NA())</f>
        <v>#N/A</v>
      </c>
      <c r="BG205" s="97" t="e">
        <f ca="true">+IF(AND(ISNUMBER(OFFSET('Hygiene Data'!$F$7,0,10*ROW('Hygiene Data'!F199))),'Data Summary'!DV205="Yes"),OFFSET('Hygiene Data'!$F$7,0,10*ROW('Hygiene Data'!F199)),NA())</f>
        <v>#N/A</v>
      </c>
      <c r="BH205" s="97" t="e">
        <f ca="true">+IF(AND(ISNUMBER(OFFSET('Hygiene Data'!$F$9,0,10*ROW('Hygiene Data'!F199))),'Data Summary'!DW205="Yes"),OFFSET('Hygiene Data'!$F$9,0,10*ROW('Hygiene Data'!F199)),NA())</f>
        <v>#N/A</v>
      </c>
      <c r="BI205" s="97" t="e">
        <f ca="true">+IF(AND(ISNUMBER(OFFSET('Hygiene Data'!$G$5,0,10*ROW('Hygiene Data'!G199))),'Data Summary'!DX205="Yes"),OFFSET('Hygiene Data'!$G$5,0,10*ROW('Hygiene Data'!G199)),NA())</f>
        <v>#N/A</v>
      </c>
      <c r="BJ205" s="97" t="e">
        <f ca="true">+IF(AND(ISNUMBER(OFFSET('Hygiene Data'!$G$7,0,10*ROW('Hygiene Data'!G199))),'Data Summary'!DY205="Yes"),OFFSET('Hygiene Data'!$G$7,0,10*ROW('Hygiene Data'!G199)),NA())</f>
        <v>#N/A</v>
      </c>
      <c r="BK205" s="97" t="e">
        <f ca="true">+IF(AND(ISNUMBER(OFFSET('Hygiene Data'!$G$9,0,10*ROW('Hygiene Data'!G199))),'Data Summary'!DZ205="Yes"),OFFSET('Hygiene Data'!$G$9,0,10*ROW('Hygiene Data'!G199)),NA())</f>
        <v>#N/A</v>
      </c>
      <c r="BL205" s="97" t="e">
        <f ca="true">+IF(AND(ISNUMBER(OFFSET('Hygiene Data'!$H$5,0,10*ROW('Hygiene Data'!H199))),'Data Summary'!EA205="Yes"),OFFSET('Hygiene Data'!$H$5,0,10*ROW('Hygiene Data'!H199)),NA())</f>
        <v>#N/A</v>
      </c>
      <c r="BM205" s="97" t="e">
        <f ca="true">+IF(AND(ISNUMBER(OFFSET('Hygiene Data'!$H$7,0,10*ROW('Hygiene Data'!H199))),'Data Summary'!EB205="Yes"),OFFSET('Hygiene Data'!$H$7,0,10*ROW('Hygiene Data'!H199)),NA())</f>
        <v>#N/A</v>
      </c>
      <c r="BN205" s="97" t="e">
        <f ca="true">+IF(AND(ISNUMBER(OFFSET('Hygiene Data'!$H$9,0,10*ROW('Hygiene Data'!H199))),'Data Summary'!EC205="Yes"),OFFSET('Hygiene Data'!$H$9,0,10*ROW('Hygiene Data'!H199)),NA())</f>
        <v>#N/A</v>
      </c>
      <c r="BO205" s="97" t="e">
        <f ca="true">+IF(AND(ISNUMBER(OFFSET('Hygiene Data'!$I$5,0,10*ROW('Hygiene Data'!I199))),'Data Summary'!ED205="Yes"),OFFSET('Hygiene Data'!$I$5,0,10*ROW('Hygiene Data'!I199)),NA())</f>
        <v>#N/A</v>
      </c>
      <c r="BP205" s="97" t="e">
        <f ca="true">+IF(AND(ISNUMBER(OFFSET('Hygiene Data'!$I$7,0,10*ROW('Hygiene Data'!I199))),'Data Summary'!EE205="Yes"),OFFSET('Hygiene Data'!$I$7,0,10*ROW('Hygiene Data'!I199)),NA())</f>
        <v>#N/A</v>
      </c>
      <c r="BQ205" s="97"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6" t="str">
        <f ca="true">+IF(ISTEXT('Data Summary'!B206),'Data Summary'!B206,"")</f>
        <v/>
      </c>
      <c r="C206" s="330" t="e">
        <f ca="true">+VALUE('Data Summary'!C206)</f>
        <v>#VALUE!</v>
      </c>
      <c r="D206" s="95" t="e">
        <f ca="true">+IF(AND(ISNUMBER(OFFSET('Water Data'!$D$4,0,10*ROW('Water Data'!D200))),'Data Summary'!BS206="Yes"),100-OFFSET('Water Data'!$D$4,0,10*ROW('Water Data'!D200)),NA())</f>
        <v>#N/A</v>
      </c>
      <c r="E206" s="95" t="e">
        <f ca="true">+IF(AND(ISNUMBER(OFFSET('Water Data'!$D$6,0,10*ROW('Water Data'!D200))),'Data Summary'!BT206="Yes"),OFFSET('Water Data'!$D$6,0,10*ROW('Water Data'!D200)),NA())</f>
        <v>#N/A</v>
      </c>
      <c r="F206" s="95" t="e">
        <f ca="true">+IF(AND(ISNUMBER(OFFSET('Water Data'!$D$9,0,10*ROW('Water Data'!D200))),'Data Summary'!BU206="Yes"),OFFSET('Water Data'!$D$9,0,10*ROW('Water Data'!D200)),NA())</f>
        <v>#N/A</v>
      </c>
      <c r="G206" s="95" t="e">
        <f ca="true">+IF(AND(ISNUMBER(OFFSET('Water Data'!$E$4,0,10*ROW('Water Data'!E200))),'Data Summary'!BV206="Yes"),100-OFFSET('Water Data'!$E$4,0,10*ROW('Water Data'!E200)),NA())</f>
        <v>#N/A</v>
      </c>
      <c r="H206" s="95" t="e">
        <f ca="true">+IF(AND(ISNUMBER(OFFSET('Water Data'!$E$6,0,10*ROW('Water Data'!E200))),'Data Summary'!BW206="Yes"),OFFSET('Water Data'!$E$6,0,10*ROW('Water Data'!E200)),NA())</f>
        <v>#N/A</v>
      </c>
      <c r="I206" s="95" t="e">
        <f ca="true">+IF(AND(ISNUMBER(OFFSET('Water Data'!$E$9,0,10*ROW('Water Data'!E200))),'Data Summary'!BX206="Yes"),OFFSET('Water Data'!$E$9,0,10*ROW('Water Data'!E200)),NA())</f>
        <v>#N/A</v>
      </c>
      <c r="J206" s="95" t="e">
        <f ca="true">+IF(AND(ISNUMBER(OFFSET('Water Data'!$F$4,0,10*ROW('Water Data'!F200))),'Data Summary'!BY206="Yes"),100-OFFSET('Water Data'!$F$4,0,10*ROW('Water Data'!F200)),NA())</f>
        <v>#N/A</v>
      </c>
      <c r="K206" s="95" t="e">
        <f ca="true">+IF(AND(ISNUMBER(OFFSET('Water Data'!$F$6,0,10*ROW('Water Data'!F200))),'Data Summary'!BZ206="Yes"),OFFSET('Water Data'!$F$6,0,10*ROW('Water Data'!F200)),NA())</f>
        <v>#N/A</v>
      </c>
      <c r="L206" s="95" t="e">
        <f ca="true">+IF(AND(ISNUMBER(OFFSET('Water Data'!$F$9,0,10*ROW('Water Data'!F200))),'Data Summary'!CA206="Yes"),OFFSET('Water Data'!$F$9,0,10*ROW('Water Data'!F200)),NA())</f>
        <v>#N/A</v>
      </c>
      <c r="M206" s="95" t="e">
        <f ca="true">+IF(AND(ISNUMBER(OFFSET('Water Data'!$G$4,0,10*ROW('Water Data'!G200))),'Data Summary'!CB206="Yes"),100-OFFSET('Water Data'!$G$4,0,10*ROW('Water Data'!G200)),NA())</f>
        <v>#N/A</v>
      </c>
      <c r="N206" s="95" t="e">
        <f ca="true">+IF(AND(ISNUMBER(OFFSET('Water Data'!$G$6,0,10*ROW('Water Data'!G200))),'Data Summary'!CC206="Yes"),OFFSET('Water Data'!$G$6,0,10*ROW('Water Data'!G200)),NA())</f>
        <v>#N/A</v>
      </c>
      <c r="O206" s="95" t="e">
        <f ca="true">+IF(AND(ISNUMBER(OFFSET('Water Data'!$G$9,0,10*ROW('Water Data'!G200))),'Data Summary'!CD206="Yes"),OFFSET('Water Data'!$G$9,0,10*ROW('Water Data'!G200)),NA())</f>
        <v>#N/A</v>
      </c>
      <c r="P206" s="95" t="e">
        <f ca="true">+IF(AND(ISNUMBER(OFFSET('Water Data'!$H$4,0,10*ROW('Water Data'!H200))),'Data Summary'!CE206="Yes"),100-OFFSET('Water Data'!$H$4,0,10*ROW('Water Data'!H200)),NA())</f>
        <v>#N/A</v>
      </c>
      <c r="Q206" s="95" t="e">
        <f ca="true">+IF(AND(ISNUMBER(OFFSET('Water Data'!$H$6,0,10*ROW('Water Data'!H200))),'Data Summary'!CF206="Yes"),OFFSET('Water Data'!$H$6,0,10*ROW('Water Data'!H200)),NA())</f>
        <v>#N/A</v>
      </c>
      <c r="R206" s="95" t="e">
        <f ca="true">+IF(AND(ISNUMBER(OFFSET('Water Data'!$H$9,0,10*ROW('Water Data'!H200))),'Data Summary'!CG206="Yes"),OFFSET('Water Data'!$H$9,0,10*ROW('Water Data'!H200)),NA())</f>
        <v>#N/A</v>
      </c>
      <c r="S206" s="95" t="e">
        <f ca="true">+IF(AND(ISNUMBER(OFFSET('Water Data'!$I$4,0,10*ROW('Water Data'!I200))),'Data Summary'!CH206="Yes"),100-OFFSET('Water Data'!$I$4,0,10*ROW('Water Data'!I200)),NA())</f>
        <v>#N/A</v>
      </c>
      <c r="T206" s="95" t="e">
        <f ca="true">+IF(AND(ISNUMBER(OFFSET('Water Data'!$I$6,0,10*ROW('Water Data'!I200))),'Data Summary'!CI206="Yes"),OFFSET('Water Data'!$I$6,0,10*ROW('Water Data'!I200)),NA())</f>
        <v>#N/A</v>
      </c>
      <c r="U206" s="95" t="e">
        <f ca="true">+IF(AND(ISNUMBER(OFFSET('Water Data'!$I$9,0,10*ROW('Water Data'!I200))),'Data Summary'!CJ206="Yes"),OFFSET('Water Data'!$I$9,0,10*ROW('Water Data'!I200)),NA())</f>
        <v>#N/A</v>
      </c>
      <c r="V206" s="96" t="e">
        <f ca="true">+IF(AND(ISNUMBER(OFFSET('Sanitation Data'!$D$4,0,10*ROW('Sanitation Data'!D200))),'Data Summary'!CK206="Yes"),100-OFFSET('Sanitation Data'!$D$4,0,10*ROW('Sanitation Data'!D200)),NA())</f>
        <v>#N/A</v>
      </c>
      <c r="W206" s="96" t="e">
        <f ca="true">+IF(AND(ISNUMBER(OFFSET('Sanitation Data'!$D$6,0,10*ROW('Sanitation Data'!D200))),'Data Summary'!CL206="Yes"),OFFSET('Sanitation Data'!$D$6,0,10*ROW('Sanitation Data'!D200)),NA())</f>
        <v>#N/A</v>
      </c>
      <c r="X206" s="96" t="e">
        <f ca="true">+IF(AND(ISNUMBER(OFFSET('Sanitation Data'!$D$10,0,10*ROW('Sanitation Data'!D200))),'Data Summary'!CM206="Yes"),OFFSET('Sanitation Data'!$D$10,0,10*ROW('Sanitation Data'!D200)),NA())</f>
        <v>#N/A</v>
      </c>
      <c r="Y206" s="96" t="e">
        <f ca="true">+IF(AND(ISNUMBER(OFFSET('Sanitation Data'!$D$11,0,10*ROW('Sanitation Data'!D200))),'Data Summary'!CN206="Yes"),OFFSET('Sanitation Data'!$D$11,0,10*ROW('Sanitation Data'!D200)),NA())</f>
        <v>#N/A</v>
      </c>
      <c r="Z206" s="96" t="e">
        <f ca="true">+IF(AND(ISNUMBER(OFFSET('Sanitation Data'!$D$12,0,10*ROW('Sanitation Data'!D200))),'Data Summary'!CO206="Yes"),OFFSET('Sanitation Data'!$D$12,0,10*ROW('Sanitation Data'!D200)),NA())</f>
        <v>#N/A</v>
      </c>
      <c r="AA206" s="96" t="e">
        <f ca="true">+IF(AND(ISNUMBER(OFFSET('Sanitation Data'!$E$4,0,10*ROW('Sanitation Data'!E200))),'Data Summary'!CP206="Yes"),100-OFFSET('Sanitation Data'!$E$4,0,10*ROW('Sanitation Data'!E200)),NA())</f>
        <v>#N/A</v>
      </c>
      <c r="AB206" s="96" t="e">
        <f ca="true">+IF(AND(ISNUMBER(OFFSET('Sanitation Data'!$E$6,0,10*ROW('Sanitation Data'!E200))),'Data Summary'!CQ206="Yes"),OFFSET('Sanitation Data'!$E$6,0,10*ROW('Sanitation Data'!E200)),NA())</f>
        <v>#N/A</v>
      </c>
      <c r="AC206" s="96" t="e">
        <f ca="true">+IF(AND(ISNUMBER(OFFSET('Sanitation Data'!$E$10,0,10*ROW('Sanitation Data'!E200))),'Data Summary'!CR206="Yes"),OFFSET('Sanitation Data'!$E$10,0,10*ROW('Sanitation Data'!E200)),NA())</f>
        <v>#N/A</v>
      </c>
      <c r="AD206" s="96" t="e">
        <f ca="true">+IF(AND(ISNUMBER(OFFSET('Sanitation Data'!$E$11,0,10*ROW('Sanitation Data'!E200))),'Data Summary'!CS206="Yes"),OFFSET('Sanitation Data'!$E$11,0,10*ROW('Sanitation Data'!E200)),NA())</f>
        <v>#N/A</v>
      </c>
      <c r="AE206" s="96" t="e">
        <f ca="true">+IF(AND(ISNUMBER(OFFSET('Sanitation Data'!$E$12,0,10*ROW('Sanitation Data'!E200))),'Data Summary'!CT206="Yes"),OFFSET('Sanitation Data'!$E$12,0,10*ROW('Sanitation Data'!E200)),NA())</f>
        <v>#N/A</v>
      </c>
      <c r="AF206" s="96" t="e">
        <f ca="true">+IF(AND(ISNUMBER(OFFSET('Sanitation Data'!$F$4,0,10*ROW('Sanitation Data'!F200))),'Data Summary'!CU206="Yes"),100-OFFSET('Sanitation Data'!$F$4,0,10*ROW('Sanitation Data'!F200)),NA())</f>
        <v>#N/A</v>
      </c>
      <c r="AG206" s="96" t="e">
        <f ca="true">+IF(AND(ISNUMBER(OFFSET('Sanitation Data'!$F$6,0,10*ROW('Sanitation Data'!F200))),'Data Summary'!CV206="Yes"),OFFSET('Sanitation Data'!$F$6,0,10*ROW('Sanitation Data'!F200)),NA())</f>
        <v>#N/A</v>
      </c>
      <c r="AH206" s="96" t="e">
        <f ca="true">+IF(AND(ISNUMBER(OFFSET('Sanitation Data'!$F$10,0,10*ROW('Sanitation Data'!F200))),'Data Summary'!CW206="Yes"),OFFSET('Sanitation Data'!$F$10,0,10*ROW('Sanitation Data'!F200)),NA())</f>
        <v>#N/A</v>
      </c>
      <c r="AI206" s="96" t="e">
        <f ca="true">+IF(AND(ISNUMBER(OFFSET('Sanitation Data'!$F$11,0,10*ROW('Sanitation Data'!F200))),'Data Summary'!CX206="Yes"),OFFSET('Sanitation Data'!$F$11,0,10*ROW('Sanitation Data'!F200)),NA())</f>
        <v>#N/A</v>
      </c>
      <c r="AJ206" s="96" t="e">
        <f ca="true">+IF(AND(ISNUMBER(OFFSET('Sanitation Data'!$F$12,0,10*ROW('Sanitation Data'!F200))),'Data Summary'!CY206="Yes"),OFFSET('Sanitation Data'!$F$12,0,10*ROW('Sanitation Data'!F200)),NA())</f>
        <v>#N/A</v>
      </c>
      <c r="AK206" s="96" t="e">
        <f ca="true">+IF(AND(ISNUMBER(OFFSET('Sanitation Data'!$G$4,0,10*ROW('Sanitation Data'!G200))),'Data Summary'!CZ206="Yes"),100-OFFSET('Sanitation Data'!$G$4,0,10*ROW('Sanitation Data'!G200)),NA())</f>
        <v>#N/A</v>
      </c>
      <c r="AL206" s="96" t="e">
        <f ca="true">+IF(AND(ISNUMBER(OFFSET('Sanitation Data'!$G$6,0,10*ROW('Sanitation Data'!G200))),'Data Summary'!DA206="Yes"),OFFSET('Sanitation Data'!$G$6,0,10*ROW('Sanitation Data'!G200)),NA())</f>
        <v>#N/A</v>
      </c>
      <c r="AM206" s="96" t="e">
        <f ca="true">+IF(AND(ISNUMBER(OFFSET('Sanitation Data'!$G$10,0,10*ROW('Sanitation Data'!G200))),'Data Summary'!DB206="Yes"),OFFSET('Sanitation Data'!$G$10,0,10*ROW('Sanitation Data'!G200)),NA())</f>
        <v>#N/A</v>
      </c>
      <c r="AN206" s="96" t="e">
        <f ca="true">+IF(AND(ISNUMBER(OFFSET('Sanitation Data'!$G$11,0,10*ROW('Sanitation Data'!G200))),'Data Summary'!DC206="Yes"),OFFSET('Sanitation Data'!$G$11,0,10*ROW('Sanitation Data'!G200)),NA())</f>
        <v>#N/A</v>
      </c>
      <c r="AO206" s="96" t="e">
        <f ca="true">+IF(AND(ISNUMBER(OFFSET('Sanitation Data'!$G$12,0,10*ROW('Sanitation Data'!G200))),'Data Summary'!DD206="Yes"),OFFSET('Sanitation Data'!$G$12,0,10*ROW('Sanitation Data'!G200)),NA())</f>
        <v>#N/A</v>
      </c>
      <c r="AP206" s="96" t="e">
        <f ca="true">+IF(AND(ISNUMBER(OFFSET('Sanitation Data'!$H$4,0,10*ROW('Sanitation Data'!H200))),'Data Summary'!DE206="Yes"),100-OFFSET('Sanitation Data'!$H$4,0,10*ROW('Sanitation Data'!H200)),NA())</f>
        <v>#N/A</v>
      </c>
      <c r="AQ206" s="96" t="e">
        <f ca="true">+IF(AND(ISNUMBER(OFFSET('Sanitation Data'!$H$6,0,10*ROW('Sanitation Data'!H200))),'Data Summary'!DF206="Yes"),OFFSET('Sanitation Data'!$H$6,0,10*ROW('Sanitation Data'!H200)),NA())</f>
        <v>#N/A</v>
      </c>
      <c r="AR206" s="96" t="e">
        <f ca="true">+IF(AND(ISNUMBER(OFFSET('Sanitation Data'!$H$10,0,10*ROW('Sanitation Data'!H200))),'Data Summary'!DG206="Yes"),OFFSET('Sanitation Data'!$H$10,0,10*ROW('Sanitation Data'!H200)),NA())</f>
        <v>#N/A</v>
      </c>
      <c r="AS206" s="96" t="e">
        <f ca="true">+IF(AND(ISNUMBER(OFFSET('Sanitation Data'!$H$11,0,10*ROW('Sanitation Data'!H200))),'Data Summary'!DH206="Yes"),OFFSET('Sanitation Data'!$H$11,0,10*ROW('Sanitation Data'!H200)),NA())</f>
        <v>#N/A</v>
      </c>
      <c r="AT206" s="96" t="e">
        <f ca="true">+IF(AND(ISNUMBER(OFFSET('Sanitation Data'!$H$12,0,10*ROW('Sanitation Data'!H200))),'Data Summary'!DI206="Yes"),OFFSET('Sanitation Data'!$H$12,0,10*ROW('Sanitation Data'!H200)),NA())</f>
        <v>#N/A</v>
      </c>
      <c r="AU206" s="96" t="e">
        <f ca="true">+IF(AND(ISNUMBER(OFFSET('Sanitation Data'!$I$4,0,10*ROW('Sanitation Data'!I200))),'Data Summary'!DJ206="Yes"),100-OFFSET('Sanitation Data'!$I$4,0,10*ROW('Sanitation Data'!I200)),NA())</f>
        <v>#N/A</v>
      </c>
      <c r="AV206" s="96" t="e">
        <f ca="true">+IF(AND(ISNUMBER(OFFSET('Sanitation Data'!$I$6,0,10*ROW('Sanitation Data'!I200))),'Data Summary'!DK206="Yes"),OFFSET('Sanitation Data'!$I$6,0,10*ROW('Sanitation Data'!I200)),NA())</f>
        <v>#N/A</v>
      </c>
      <c r="AW206" s="96" t="e">
        <f ca="true">+IF(AND(ISNUMBER(OFFSET('Sanitation Data'!$I$10,0,10*ROW('Sanitation Data'!I200))),'Data Summary'!DL206="Yes"),OFFSET('Sanitation Data'!$I$10,0,10*ROW('Sanitation Data'!I200)),NA())</f>
        <v>#N/A</v>
      </c>
      <c r="AX206" s="96" t="e">
        <f ca="true">+IF(AND(ISNUMBER(OFFSET('Sanitation Data'!$I$11,0,10*ROW('Sanitation Data'!I200))),'Data Summary'!DM206="Yes"),OFFSET('Sanitation Data'!$I$11,0,10*ROW('Sanitation Data'!I200)),NA())</f>
        <v>#N/A</v>
      </c>
      <c r="AY206" s="96" t="e">
        <f ca="true">+IF(AND(ISNUMBER(OFFSET('Sanitation Data'!$I$12,0,10*ROW('Sanitation Data'!I200))),'Data Summary'!DN206="Yes"),OFFSET('Sanitation Data'!$I$12,0,10*ROW('Sanitation Data'!I200)),NA())</f>
        <v>#N/A</v>
      </c>
      <c r="AZ206" s="97" t="e">
        <f ca="true">+IF(AND(ISNUMBER(OFFSET('Hygiene Data'!$D$5,0,10*ROW('Hygiene Data'!D200))),'Data Summary'!DO206="Yes"),OFFSET('Hygiene Data'!$D$5,0,10*ROW('Hygiene Data'!D200)),NA())</f>
        <v>#N/A</v>
      </c>
      <c r="BA206" s="97" t="e">
        <f ca="true">+IF(AND(ISNUMBER(OFFSET('Hygiene Data'!$D$7,0,10*ROW('Hygiene Data'!D200))),'Data Summary'!DP206="Yes"),OFFSET('Hygiene Data'!$D$7,0,10*ROW('Hygiene Data'!D200)),NA())</f>
        <v>#N/A</v>
      </c>
      <c r="BB206" s="97" t="e">
        <f ca="true">+IF(AND(ISNUMBER(OFFSET('Hygiene Data'!$D$9,0,10*ROW('Hygiene Data'!D200))),'Data Summary'!DQ206="Yes"),OFFSET('Hygiene Data'!$D$9,0,10*ROW('Hygiene Data'!D200)),NA())</f>
        <v>#N/A</v>
      </c>
      <c r="BC206" s="97" t="e">
        <f ca="true">+IF(AND(ISNUMBER(OFFSET('Hygiene Data'!$E$5,0,10*ROW('Hygiene Data'!E200))),'Data Summary'!DR206="Yes"),OFFSET('Hygiene Data'!$E$5,0,10*ROW('Hygiene Data'!E200)),NA())</f>
        <v>#N/A</v>
      </c>
      <c r="BD206" s="97" t="e">
        <f ca="true">+IF(AND(ISNUMBER(OFFSET('Hygiene Data'!$E$7,0,10*ROW('Hygiene Data'!E200))),'Data Summary'!DS206="Yes"),OFFSET('Hygiene Data'!$E$7,0,10*ROW('Hygiene Data'!E200)),NA())</f>
        <v>#N/A</v>
      </c>
      <c r="BE206" s="97" t="e">
        <f ca="true">+IF(AND(ISNUMBER(OFFSET('Hygiene Data'!$E$9,0,10*ROW('Hygiene Data'!E200))),'Data Summary'!DT206="Yes"),OFFSET('Hygiene Data'!$E$9,0,10*ROW('Hygiene Data'!E200)),NA())</f>
        <v>#N/A</v>
      </c>
      <c r="BF206" s="97" t="e">
        <f ca="true">+IF(AND(ISNUMBER(OFFSET('Hygiene Data'!$F$5,0,10*ROW('Hygiene Data'!F200))),'Data Summary'!DU206="Yes"),OFFSET('Hygiene Data'!$F$5,0,10*ROW('Hygiene Data'!F200)),NA())</f>
        <v>#N/A</v>
      </c>
      <c r="BG206" s="97" t="e">
        <f ca="true">+IF(AND(ISNUMBER(OFFSET('Hygiene Data'!$F$7,0,10*ROW('Hygiene Data'!F200))),'Data Summary'!DV206="Yes"),OFFSET('Hygiene Data'!$F$7,0,10*ROW('Hygiene Data'!F200)),NA())</f>
        <v>#N/A</v>
      </c>
      <c r="BH206" s="97" t="e">
        <f ca="true">+IF(AND(ISNUMBER(OFFSET('Hygiene Data'!$F$9,0,10*ROW('Hygiene Data'!F200))),'Data Summary'!DW206="Yes"),OFFSET('Hygiene Data'!$F$9,0,10*ROW('Hygiene Data'!F200)),NA())</f>
        <v>#N/A</v>
      </c>
      <c r="BI206" s="97" t="e">
        <f ca="true">+IF(AND(ISNUMBER(OFFSET('Hygiene Data'!$G$5,0,10*ROW('Hygiene Data'!G200))),'Data Summary'!DX206="Yes"),OFFSET('Hygiene Data'!$G$5,0,10*ROW('Hygiene Data'!G200)),NA())</f>
        <v>#N/A</v>
      </c>
      <c r="BJ206" s="97" t="e">
        <f ca="true">+IF(AND(ISNUMBER(OFFSET('Hygiene Data'!$G$7,0,10*ROW('Hygiene Data'!G200))),'Data Summary'!DY206="Yes"),OFFSET('Hygiene Data'!$G$7,0,10*ROW('Hygiene Data'!G200)),NA())</f>
        <v>#N/A</v>
      </c>
      <c r="BK206" s="97" t="e">
        <f ca="true">+IF(AND(ISNUMBER(OFFSET('Hygiene Data'!$G$9,0,10*ROW('Hygiene Data'!G200))),'Data Summary'!DZ206="Yes"),OFFSET('Hygiene Data'!$G$9,0,10*ROW('Hygiene Data'!G200)),NA())</f>
        <v>#N/A</v>
      </c>
      <c r="BL206" s="97" t="e">
        <f ca="true">+IF(AND(ISNUMBER(OFFSET('Hygiene Data'!$H$5,0,10*ROW('Hygiene Data'!H200))),'Data Summary'!EA206="Yes"),OFFSET('Hygiene Data'!$H$5,0,10*ROW('Hygiene Data'!H200)),NA())</f>
        <v>#N/A</v>
      </c>
      <c r="BM206" s="97" t="e">
        <f ca="true">+IF(AND(ISNUMBER(OFFSET('Hygiene Data'!$H$7,0,10*ROW('Hygiene Data'!H200))),'Data Summary'!EB206="Yes"),OFFSET('Hygiene Data'!$H$7,0,10*ROW('Hygiene Data'!H200)),NA())</f>
        <v>#N/A</v>
      </c>
      <c r="BN206" s="97" t="e">
        <f ca="true">+IF(AND(ISNUMBER(OFFSET('Hygiene Data'!$H$9,0,10*ROW('Hygiene Data'!H200))),'Data Summary'!EC206="Yes"),OFFSET('Hygiene Data'!$H$9,0,10*ROW('Hygiene Data'!H200)),NA())</f>
        <v>#N/A</v>
      </c>
      <c r="BO206" s="97" t="e">
        <f ca="true">+IF(AND(ISNUMBER(OFFSET('Hygiene Data'!$I$5,0,10*ROW('Hygiene Data'!I200))),'Data Summary'!ED206="Yes"),OFFSET('Hygiene Data'!$I$5,0,10*ROW('Hygiene Data'!I200)),NA())</f>
        <v>#N/A</v>
      </c>
      <c r="BP206" s="97" t="e">
        <f ca="true">+IF(AND(ISNUMBER(OFFSET('Hygiene Data'!$I$7,0,10*ROW('Hygiene Data'!I200))),'Data Summary'!EE206="Yes"),OFFSET('Hygiene Data'!$I$7,0,10*ROW('Hygiene Data'!I200)),NA())</f>
        <v>#N/A</v>
      </c>
      <c r="BQ206" s="97"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6" t="str">
        <f ca="true">+IF(ISTEXT('Data Summary'!B207),'Data Summary'!B207,"")</f>
        <v/>
      </c>
      <c r="C207" s="330" t="e">
        <f ca="true">+VALUE('Data Summary'!C207)</f>
        <v>#VALUE!</v>
      </c>
      <c r="D207" s="95" t="e">
        <f ca="true">+IF(AND(ISNUMBER(OFFSET('Water Data'!$D$4,0,10*ROW('Water Data'!D201))),'Data Summary'!BS207="Yes"),100-OFFSET('Water Data'!$D$4,0,10*ROW('Water Data'!D201)),NA())</f>
        <v>#N/A</v>
      </c>
      <c r="E207" s="95" t="e">
        <f ca="true">+IF(AND(ISNUMBER(OFFSET('Water Data'!$D$6,0,10*ROW('Water Data'!D201))),'Data Summary'!BT207="Yes"),OFFSET('Water Data'!$D$6,0,10*ROW('Water Data'!D201)),NA())</f>
        <v>#N/A</v>
      </c>
      <c r="F207" s="95" t="e">
        <f ca="true">+IF(AND(ISNUMBER(OFFSET('Water Data'!$D$9,0,10*ROW('Water Data'!D201))),'Data Summary'!BU207="Yes"),OFFSET('Water Data'!$D$9,0,10*ROW('Water Data'!D201)),NA())</f>
        <v>#N/A</v>
      </c>
      <c r="G207" s="95" t="e">
        <f ca="true">+IF(AND(ISNUMBER(OFFSET('Water Data'!$E$4,0,10*ROW('Water Data'!E201))),'Data Summary'!BV207="Yes"),100-OFFSET('Water Data'!$E$4,0,10*ROW('Water Data'!E201)),NA())</f>
        <v>#N/A</v>
      </c>
      <c r="H207" s="95" t="e">
        <f ca="true">+IF(AND(ISNUMBER(OFFSET('Water Data'!$E$6,0,10*ROW('Water Data'!E201))),'Data Summary'!BW207="Yes"),OFFSET('Water Data'!$E$6,0,10*ROW('Water Data'!E201)),NA())</f>
        <v>#N/A</v>
      </c>
      <c r="I207" s="95" t="e">
        <f ca="true">+IF(AND(ISNUMBER(OFFSET('Water Data'!$E$9,0,10*ROW('Water Data'!E201))),'Data Summary'!BX207="Yes"),OFFSET('Water Data'!$E$9,0,10*ROW('Water Data'!E201)),NA())</f>
        <v>#N/A</v>
      </c>
      <c r="J207" s="95" t="e">
        <f ca="true">+IF(AND(ISNUMBER(OFFSET('Water Data'!$F$4,0,10*ROW('Water Data'!F201))),'Data Summary'!BY207="Yes"),100-OFFSET('Water Data'!$F$4,0,10*ROW('Water Data'!F201)),NA())</f>
        <v>#N/A</v>
      </c>
      <c r="K207" s="95" t="e">
        <f ca="true">+IF(AND(ISNUMBER(OFFSET('Water Data'!$F$6,0,10*ROW('Water Data'!F201))),'Data Summary'!BZ207="Yes"),OFFSET('Water Data'!$F$6,0,10*ROW('Water Data'!F201)),NA())</f>
        <v>#N/A</v>
      </c>
      <c r="L207" s="95" t="e">
        <f ca="true">+IF(AND(ISNUMBER(OFFSET('Water Data'!$F$9,0,10*ROW('Water Data'!F201))),'Data Summary'!CA207="Yes"),OFFSET('Water Data'!$F$9,0,10*ROW('Water Data'!F201)),NA())</f>
        <v>#N/A</v>
      </c>
      <c r="M207" s="95" t="e">
        <f ca="true">+IF(AND(ISNUMBER(OFFSET('Water Data'!$G$4,0,10*ROW('Water Data'!G201))),'Data Summary'!CB207="Yes"),100-OFFSET('Water Data'!$G$4,0,10*ROW('Water Data'!G201)),NA())</f>
        <v>#N/A</v>
      </c>
      <c r="N207" s="95" t="e">
        <f ca="true">+IF(AND(ISNUMBER(OFFSET('Water Data'!$G$6,0,10*ROW('Water Data'!G201))),'Data Summary'!CC207="Yes"),OFFSET('Water Data'!$G$6,0,10*ROW('Water Data'!G201)),NA())</f>
        <v>#N/A</v>
      </c>
      <c r="O207" s="95" t="e">
        <f ca="true">+IF(AND(ISNUMBER(OFFSET('Water Data'!$G$9,0,10*ROW('Water Data'!G201))),'Data Summary'!CD207="Yes"),OFFSET('Water Data'!$G$9,0,10*ROW('Water Data'!G201)),NA())</f>
        <v>#N/A</v>
      </c>
      <c r="P207" s="95" t="e">
        <f ca="true">+IF(AND(ISNUMBER(OFFSET('Water Data'!$H$4,0,10*ROW('Water Data'!H201))),'Data Summary'!CE207="Yes"),100-OFFSET('Water Data'!$H$4,0,10*ROW('Water Data'!H201)),NA())</f>
        <v>#N/A</v>
      </c>
      <c r="Q207" s="95" t="e">
        <f ca="true">+IF(AND(ISNUMBER(OFFSET('Water Data'!$H$6,0,10*ROW('Water Data'!H201))),'Data Summary'!CF207="Yes"),OFFSET('Water Data'!$H$6,0,10*ROW('Water Data'!H201)),NA())</f>
        <v>#N/A</v>
      </c>
      <c r="R207" s="95" t="e">
        <f ca="true">+IF(AND(ISNUMBER(OFFSET('Water Data'!$H$9,0,10*ROW('Water Data'!H201))),'Data Summary'!CG207="Yes"),OFFSET('Water Data'!$H$9,0,10*ROW('Water Data'!H201)),NA())</f>
        <v>#N/A</v>
      </c>
      <c r="S207" s="95" t="e">
        <f ca="true">+IF(AND(ISNUMBER(OFFSET('Water Data'!$I$4,0,10*ROW('Water Data'!I201))),'Data Summary'!CH207="Yes"),100-OFFSET('Water Data'!$I$4,0,10*ROW('Water Data'!I201)),NA())</f>
        <v>#N/A</v>
      </c>
      <c r="T207" s="95" t="e">
        <f ca="true">+IF(AND(ISNUMBER(OFFSET('Water Data'!$I$6,0,10*ROW('Water Data'!I201))),'Data Summary'!CI207="Yes"),OFFSET('Water Data'!$I$6,0,10*ROW('Water Data'!I201)),NA())</f>
        <v>#N/A</v>
      </c>
      <c r="U207" s="95" t="e">
        <f ca="true">+IF(AND(ISNUMBER(OFFSET('Water Data'!$I$9,0,10*ROW('Water Data'!I201))),'Data Summary'!CJ207="Yes"),OFFSET('Water Data'!$I$9,0,10*ROW('Water Data'!I201)),NA())</f>
        <v>#N/A</v>
      </c>
      <c r="V207" s="96" t="e">
        <f ca="true">+IF(AND(ISNUMBER(OFFSET('Sanitation Data'!$D$4,0,10*ROW('Sanitation Data'!D201))),'Data Summary'!CK207="Yes"),100-OFFSET('Sanitation Data'!$D$4,0,10*ROW('Sanitation Data'!D201)),NA())</f>
        <v>#N/A</v>
      </c>
      <c r="W207" s="96" t="e">
        <f ca="true">+IF(AND(ISNUMBER(OFFSET('Sanitation Data'!$D$6,0,10*ROW('Sanitation Data'!D201))),'Data Summary'!CL207="Yes"),OFFSET('Sanitation Data'!$D$6,0,10*ROW('Sanitation Data'!D201)),NA())</f>
        <v>#N/A</v>
      </c>
      <c r="X207" s="96" t="e">
        <f ca="true">+IF(AND(ISNUMBER(OFFSET('Sanitation Data'!$D$10,0,10*ROW('Sanitation Data'!D201))),'Data Summary'!CM207="Yes"),OFFSET('Sanitation Data'!$D$10,0,10*ROW('Sanitation Data'!D201)),NA())</f>
        <v>#N/A</v>
      </c>
      <c r="Y207" s="96" t="e">
        <f ca="true">+IF(AND(ISNUMBER(OFFSET('Sanitation Data'!$D$11,0,10*ROW('Sanitation Data'!D201))),'Data Summary'!CN207="Yes"),OFFSET('Sanitation Data'!$D$11,0,10*ROW('Sanitation Data'!D201)),NA())</f>
        <v>#N/A</v>
      </c>
      <c r="Z207" s="96" t="e">
        <f ca="true">+IF(AND(ISNUMBER(OFFSET('Sanitation Data'!$D$12,0,10*ROW('Sanitation Data'!D201))),'Data Summary'!CO207="Yes"),OFFSET('Sanitation Data'!$D$12,0,10*ROW('Sanitation Data'!D201)),NA())</f>
        <v>#N/A</v>
      </c>
      <c r="AA207" s="96" t="e">
        <f ca="true">+IF(AND(ISNUMBER(OFFSET('Sanitation Data'!$E$4,0,10*ROW('Sanitation Data'!E201))),'Data Summary'!CP207="Yes"),100-OFFSET('Sanitation Data'!$E$4,0,10*ROW('Sanitation Data'!E201)),NA())</f>
        <v>#N/A</v>
      </c>
      <c r="AB207" s="96" t="e">
        <f ca="true">+IF(AND(ISNUMBER(OFFSET('Sanitation Data'!$E$6,0,10*ROW('Sanitation Data'!E201))),'Data Summary'!CQ207="Yes"),OFFSET('Sanitation Data'!$E$6,0,10*ROW('Sanitation Data'!E201)),NA())</f>
        <v>#N/A</v>
      </c>
      <c r="AC207" s="96" t="e">
        <f ca="true">+IF(AND(ISNUMBER(OFFSET('Sanitation Data'!$E$10,0,10*ROW('Sanitation Data'!E201))),'Data Summary'!CR207="Yes"),OFFSET('Sanitation Data'!$E$10,0,10*ROW('Sanitation Data'!E201)),NA())</f>
        <v>#N/A</v>
      </c>
      <c r="AD207" s="96" t="e">
        <f ca="true">+IF(AND(ISNUMBER(OFFSET('Sanitation Data'!$E$11,0,10*ROW('Sanitation Data'!E201))),'Data Summary'!CS207="Yes"),OFFSET('Sanitation Data'!$E$11,0,10*ROW('Sanitation Data'!E201)),NA())</f>
        <v>#N/A</v>
      </c>
      <c r="AE207" s="96" t="e">
        <f ca="true">+IF(AND(ISNUMBER(OFFSET('Sanitation Data'!$E$12,0,10*ROW('Sanitation Data'!E201))),'Data Summary'!CT207="Yes"),OFFSET('Sanitation Data'!$E$12,0,10*ROW('Sanitation Data'!E201)),NA())</f>
        <v>#N/A</v>
      </c>
      <c r="AF207" s="96" t="e">
        <f ca="true">+IF(AND(ISNUMBER(OFFSET('Sanitation Data'!$F$4,0,10*ROW('Sanitation Data'!F201))),'Data Summary'!CU207="Yes"),100-OFFSET('Sanitation Data'!$F$4,0,10*ROW('Sanitation Data'!F201)),NA())</f>
        <v>#N/A</v>
      </c>
      <c r="AG207" s="96" t="e">
        <f ca="true">+IF(AND(ISNUMBER(OFFSET('Sanitation Data'!$F$6,0,10*ROW('Sanitation Data'!F201))),'Data Summary'!CV207="Yes"),OFFSET('Sanitation Data'!$F$6,0,10*ROW('Sanitation Data'!F201)),NA())</f>
        <v>#N/A</v>
      </c>
      <c r="AH207" s="96" t="e">
        <f ca="true">+IF(AND(ISNUMBER(OFFSET('Sanitation Data'!$F$10,0,10*ROW('Sanitation Data'!F201))),'Data Summary'!CW207="Yes"),OFFSET('Sanitation Data'!$F$10,0,10*ROW('Sanitation Data'!F201)),NA())</f>
        <v>#N/A</v>
      </c>
      <c r="AI207" s="96" t="e">
        <f ca="true">+IF(AND(ISNUMBER(OFFSET('Sanitation Data'!$F$11,0,10*ROW('Sanitation Data'!F201))),'Data Summary'!CX207="Yes"),OFFSET('Sanitation Data'!$F$11,0,10*ROW('Sanitation Data'!F201)),NA())</f>
        <v>#N/A</v>
      </c>
      <c r="AJ207" s="96" t="e">
        <f ca="true">+IF(AND(ISNUMBER(OFFSET('Sanitation Data'!$F$12,0,10*ROW('Sanitation Data'!F201))),'Data Summary'!CY207="Yes"),OFFSET('Sanitation Data'!$F$12,0,10*ROW('Sanitation Data'!F201)),NA())</f>
        <v>#N/A</v>
      </c>
      <c r="AK207" s="96" t="e">
        <f ca="true">+IF(AND(ISNUMBER(OFFSET('Sanitation Data'!$G$4,0,10*ROW('Sanitation Data'!G201))),'Data Summary'!CZ207="Yes"),100-OFFSET('Sanitation Data'!$G$4,0,10*ROW('Sanitation Data'!G201)),NA())</f>
        <v>#N/A</v>
      </c>
      <c r="AL207" s="96" t="e">
        <f ca="true">+IF(AND(ISNUMBER(OFFSET('Sanitation Data'!$G$6,0,10*ROW('Sanitation Data'!G201))),'Data Summary'!DA207="Yes"),OFFSET('Sanitation Data'!$G$6,0,10*ROW('Sanitation Data'!G201)),NA())</f>
        <v>#N/A</v>
      </c>
      <c r="AM207" s="96" t="e">
        <f ca="true">+IF(AND(ISNUMBER(OFFSET('Sanitation Data'!$G$10,0,10*ROW('Sanitation Data'!G201))),'Data Summary'!DB207="Yes"),OFFSET('Sanitation Data'!$G$10,0,10*ROW('Sanitation Data'!G201)),NA())</f>
        <v>#N/A</v>
      </c>
      <c r="AN207" s="96" t="e">
        <f ca="true">+IF(AND(ISNUMBER(OFFSET('Sanitation Data'!$G$11,0,10*ROW('Sanitation Data'!G201))),'Data Summary'!DC207="Yes"),OFFSET('Sanitation Data'!$G$11,0,10*ROW('Sanitation Data'!G201)),NA())</f>
        <v>#N/A</v>
      </c>
      <c r="AO207" s="96" t="e">
        <f ca="true">+IF(AND(ISNUMBER(OFFSET('Sanitation Data'!$G$12,0,10*ROW('Sanitation Data'!G201))),'Data Summary'!DD207="Yes"),OFFSET('Sanitation Data'!$G$12,0,10*ROW('Sanitation Data'!G201)),NA())</f>
        <v>#N/A</v>
      </c>
      <c r="AP207" s="96" t="e">
        <f ca="true">+IF(AND(ISNUMBER(OFFSET('Sanitation Data'!$H$4,0,10*ROW('Sanitation Data'!H201))),'Data Summary'!DE207="Yes"),100-OFFSET('Sanitation Data'!$H$4,0,10*ROW('Sanitation Data'!H201)),NA())</f>
        <v>#N/A</v>
      </c>
      <c r="AQ207" s="96" t="e">
        <f ca="true">+IF(AND(ISNUMBER(OFFSET('Sanitation Data'!$H$6,0,10*ROW('Sanitation Data'!H201))),'Data Summary'!DF207="Yes"),OFFSET('Sanitation Data'!$H$6,0,10*ROW('Sanitation Data'!H201)),NA())</f>
        <v>#N/A</v>
      </c>
      <c r="AR207" s="96" t="e">
        <f ca="true">+IF(AND(ISNUMBER(OFFSET('Sanitation Data'!$H$10,0,10*ROW('Sanitation Data'!H201))),'Data Summary'!DG207="Yes"),OFFSET('Sanitation Data'!$H$10,0,10*ROW('Sanitation Data'!H201)),NA())</f>
        <v>#N/A</v>
      </c>
      <c r="AS207" s="96" t="e">
        <f ca="true">+IF(AND(ISNUMBER(OFFSET('Sanitation Data'!$H$11,0,10*ROW('Sanitation Data'!H201))),'Data Summary'!DH207="Yes"),OFFSET('Sanitation Data'!$H$11,0,10*ROW('Sanitation Data'!H201)),NA())</f>
        <v>#N/A</v>
      </c>
      <c r="AT207" s="96" t="e">
        <f ca="true">+IF(AND(ISNUMBER(OFFSET('Sanitation Data'!$H$12,0,10*ROW('Sanitation Data'!H201))),'Data Summary'!DI207="Yes"),OFFSET('Sanitation Data'!$H$12,0,10*ROW('Sanitation Data'!H201)),NA())</f>
        <v>#N/A</v>
      </c>
      <c r="AU207" s="96" t="e">
        <f ca="true">+IF(AND(ISNUMBER(OFFSET('Sanitation Data'!$I$4,0,10*ROW('Sanitation Data'!I201))),'Data Summary'!DJ207="Yes"),100-OFFSET('Sanitation Data'!$I$4,0,10*ROW('Sanitation Data'!I201)),NA())</f>
        <v>#N/A</v>
      </c>
      <c r="AV207" s="96" t="e">
        <f ca="true">+IF(AND(ISNUMBER(OFFSET('Sanitation Data'!$I$6,0,10*ROW('Sanitation Data'!I201))),'Data Summary'!DK207="Yes"),OFFSET('Sanitation Data'!$I$6,0,10*ROW('Sanitation Data'!I201)),NA())</f>
        <v>#N/A</v>
      </c>
      <c r="AW207" s="96" t="e">
        <f ca="true">+IF(AND(ISNUMBER(OFFSET('Sanitation Data'!$I$10,0,10*ROW('Sanitation Data'!I201))),'Data Summary'!DL207="Yes"),OFFSET('Sanitation Data'!$I$10,0,10*ROW('Sanitation Data'!I201)),NA())</f>
        <v>#N/A</v>
      </c>
      <c r="AX207" s="96" t="e">
        <f ca="true">+IF(AND(ISNUMBER(OFFSET('Sanitation Data'!$I$11,0,10*ROW('Sanitation Data'!I201))),'Data Summary'!DM207="Yes"),OFFSET('Sanitation Data'!$I$11,0,10*ROW('Sanitation Data'!I201)),NA())</f>
        <v>#N/A</v>
      </c>
      <c r="AY207" s="96" t="e">
        <f ca="true">+IF(AND(ISNUMBER(OFFSET('Sanitation Data'!$I$12,0,10*ROW('Sanitation Data'!I201))),'Data Summary'!DN207="Yes"),OFFSET('Sanitation Data'!$I$12,0,10*ROW('Sanitation Data'!I201)),NA())</f>
        <v>#N/A</v>
      </c>
      <c r="AZ207" s="97" t="e">
        <f ca="true">+IF(AND(ISNUMBER(OFFSET('Hygiene Data'!$D$5,0,10*ROW('Hygiene Data'!D201))),'Data Summary'!DO207="Yes"),OFFSET('Hygiene Data'!$D$5,0,10*ROW('Hygiene Data'!D201)),NA())</f>
        <v>#N/A</v>
      </c>
      <c r="BA207" s="97" t="e">
        <f ca="true">+IF(AND(ISNUMBER(OFFSET('Hygiene Data'!$D$7,0,10*ROW('Hygiene Data'!D201))),'Data Summary'!DP207="Yes"),OFFSET('Hygiene Data'!$D$7,0,10*ROW('Hygiene Data'!D201)),NA())</f>
        <v>#N/A</v>
      </c>
      <c r="BB207" s="97" t="e">
        <f ca="true">+IF(AND(ISNUMBER(OFFSET('Hygiene Data'!$D$9,0,10*ROW('Hygiene Data'!D201))),'Data Summary'!DQ207="Yes"),OFFSET('Hygiene Data'!$D$9,0,10*ROW('Hygiene Data'!D201)),NA())</f>
        <v>#N/A</v>
      </c>
      <c r="BC207" s="97" t="e">
        <f ca="true">+IF(AND(ISNUMBER(OFFSET('Hygiene Data'!$E$5,0,10*ROW('Hygiene Data'!E201))),'Data Summary'!DR207="Yes"),OFFSET('Hygiene Data'!$E$5,0,10*ROW('Hygiene Data'!E201)),NA())</f>
        <v>#N/A</v>
      </c>
      <c r="BD207" s="97" t="e">
        <f ca="true">+IF(AND(ISNUMBER(OFFSET('Hygiene Data'!$E$7,0,10*ROW('Hygiene Data'!E201))),'Data Summary'!DS207="Yes"),OFFSET('Hygiene Data'!$E$7,0,10*ROW('Hygiene Data'!E201)),NA())</f>
        <v>#N/A</v>
      </c>
      <c r="BE207" s="97" t="e">
        <f ca="true">+IF(AND(ISNUMBER(OFFSET('Hygiene Data'!$E$9,0,10*ROW('Hygiene Data'!E201))),'Data Summary'!DT207="Yes"),OFFSET('Hygiene Data'!$E$9,0,10*ROW('Hygiene Data'!E201)),NA())</f>
        <v>#N/A</v>
      </c>
      <c r="BF207" s="97" t="e">
        <f ca="true">+IF(AND(ISNUMBER(OFFSET('Hygiene Data'!$F$5,0,10*ROW('Hygiene Data'!F201))),'Data Summary'!DU207="Yes"),OFFSET('Hygiene Data'!$F$5,0,10*ROW('Hygiene Data'!F201)),NA())</f>
        <v>#N/A</v>
      </c>
      <c r="BG207" s="97" t="e">
        <f ca="true">+IF(AND(ISNUMBER(OFFSET('Hygiene Data'!$F$7,0,10*ROW('Hygiene Data'!F201))),'Data Summary'!DV207="Yes"),OFFSET('Hygiene Data'!$F$7,0,10*ROW('Hygiene Data'!F201)),NA())</f>
        <v>#N/A</v>
      </c>
      <c r="BH207" s="97" t="e">
        <f ca="true">+IF(AND(ISNUMBER(OFFSET('Hygiene Data'!$F$9,0,10*ROW('Hygiene Data'!F201))),'Data Summary'!DW207="Yes"),OFFSET('Hygiene Data'!$F$9,0,10*ROW('Hygiene Data'!F201)),NA())</f>
        <v>#N/A</v>
      </c>
      <c r="BI207" s="97" t="e">
        <f ca="true">+IF(AND(ISNUMBER(OFFSET('Hygiene Data'!$G$5,0,10*ROW('Hygiene Data'!G201))),'Data Summary'!DX207="Yes"),OFFSET('Hygiene Data'!$G$5,0,10*ROW('Hygiene Data'!G201)),NA())</f>
        <v>#N/A</v>
      </c>
      <c r="BJ207" s="97" t="e">
        <f ca="true">+IF(AND(ISNUMBER(OFFSET('Hygiene Data'!$G$7,0,10*ROW('Hygiene Data'!G201))),'Data Summary'!DY207="Yes"),OFFSET('Hygiene Data'!$G$7,0,10*ROW('Hygiene Data'!G201)),NA())</f>
        <v>#N/A</v>
      </c>
      <c r="BK207" s="97" t="e">
        <f ca="true">+IF(AND(ISNUMBER(OFFSET('Hygiene Data'!$G$9,0,10*ROW('Hygiene Data'!G201))),'Data Summary'!DZ207="Yes"),OFFSET('Hygiene Data'!$G$9,0,10*ROW('Hygiene Data'!G201)),NA())</f>
        <v>#N/A</v>
      </c>
      <c r="BL207" s="97" t="e">
        <f ca="true">+IF(AND(ISNUMBER(OFFSET('Hygiene Data'!$H$5,0,10*ROW('Hygiene Data'!H201))),'Data Summary'!EA207="Yes"),OFFSET('Hygiene Data'!$H$5,0,10*ROW('Hygiene Data'!H201)),NA())</f>
        <v>#N/A</v>
      </c>
      <c r="BM207" s="97" t="e">
        <f ca="true">+IF(AND(ISNUMBER(OFFSET('Hygiene Data'!$H$7,0,10*ROW('Hygiene Data'!H201))),'Data Summary'!EB207="Yes"),OFFSET('Hygiene Data'!$H$7,0,10*ROW('Hygiene Data'!H201)),NA())</f>
        <v>#N/A</v>
      </c>
      <c r="BN207" s="97" t="e">
        <f ca="true">+IF(AND(ISNUMBER(OFFSET('Hygiene Data'!$H$9,0,10*ROW('Hygiene Data'!H201))),'Data Summary'!EC207="Yes"),OFFSET('Hygiene Data'!$H$9,0,10*ROW('Hygiene Data'!H201)),NA())</f>
        <v>#N/A</v>
      </c>
      <c r="BO207" s="97" t="e">
        <f ca="true">+IF(AND(ISNUMBER(OFFSET('Hygiene Data'!$I$5,0,10*ROW('Hygiene Data'!I201))),'Data Summary'!ED207="Yes"),OFFSET('Hygiene Data'!$I$5,0,10*ROW('Hygiene Data'!I201)),NA())</f>
        <v>#N/A</v>
      </c>
      <c r="BP207" s="97" t="e">
        <f ca="true">+IF(AND(ISNUMBER(OFFSET('Hygiene Data'!$I$7,0,10*ROW('Hygiene Data'!I201))),'Data Summary'!EE207="Yes"),OFFSET('Hygiene Data'!$I$7,0,10*ROW('Hygiene Data'!I201)),NA())</f>
        <v>#N/A</v>
      </c>
      <c r="BQ207" s="9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91482-BCF3-4D30-9645-AB5D079F4BE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3" customWidth="true"/>
    <col min="2" max="2" width="7.5" style="179" customWidth="true"/>
    <col min="3" max="8" width="8.75" style="143" customWidth="true"/>
    <col min="9" max="9" width="9.375" style="143" customWidth="true"/>
    <col min="10" max="10" width="13.375" style="143" customWidth="true"/>
    <col min="11" max="11" width="7.5" style="143" customWidth="true"/>
    <col min="12" max="17" width="8.625" style="143" customWidth="true"/>
    <col min="18" max="18" width="6.5" style="143" customWidth="true"/>
    <col min="19" max="19" width="13.375" style="143" customWidth="true"/>
    <col min="20" max="20" width="7.5" style="143" customWidth="true"/>
    <col min="21" max="26" width="9.125" style="143" customWidth="true"/>
    <col min="27" max="16384" width="9" style="143"/>
  </cols>
  <sheetData>
    <row xmlns:x14ac="http://schemas.microsoft.com/office/spreadsheetml/2009/9/ac" r="1" ht="15.75" x14ac:dyDescent="0.25">
      <c r="A1" s="139" t="s">
        <v>48</v>
      </c>
      <c r="B1" s="140"/>
      <c r="C1" s="141"/>
      <c r="D1" s="141"/>
      <c r="E1" s="141"/>
      <c r="F1" s="141"/>
      <c r="G1" s="141"/>
      <c r="H1" s="553"/>
      <c r="I1" s="553"/>
      <c r="J1" s="553"/>
      <c r="K1" s="553"/>
      <c r="L1" s="553"/>
      <c r="M1" s="553"/>
      <c r="N1" s="553"/>
      <c r="O1" s="553"/>
      <c r="P1" s="553"/>
      <c r="Q1" s="141"/>
      <c r="R1" s="141"/>
      <c r="S1" s="141"/>
      <c r="T1" s="142"/>
      <c r="U1" s="142"/>
      <c r="V1" s="142"/>
      <c r="W1" s="142"/>
      <c r="X1" s="142"/>
      <c r="Y1" s="142"/>
      <c r="Z1" s="142"/>
      <c r="AA1" s="142"/>
    </row>
    <row xmlns:x14ac="http://schemas.microsoft.com/office/spreadsheetml/2009/9/ac" r="2" s="146" customFormat="true" ht="26.25" customHeight="true" x14ac:dyDescent="0.25">
      <c r="A2" s="144" t="s">
        <v>13</v>
      </c>
      <c r="B2" s="145"/>
      <c r="J2" s="144" t="s">
        <v>14</v>
      </c>
      <c r="R2" s="147"/>
      <c r="S2" s="148" t="s">
        <v>15</v>
      </c>
      <c r="W2" s="147"/>
      <c r="X2" s="147"/>
      <c r="Y2" s="149"/>
      <c r="Z2" s="149"/>
      <c r="AD2" s="150"/>
      <c r="AE2" s="150"/>
      <c r="AF2" s="150"/>
      <c r="AG2" s="150"/>
      <c r="AH2" s="150"/>
      <c r="AI2" s="150"/>
    </row>
    <row xmlns:x14ac="http://schemas.microsoft.com/office/spreadsheetml/2009/9/ac" r="3" ht="15.75" x14ac:dyDescent="0.25">
      <c r="A3" s="151"/>
      <c r="B3" s="152" t="s">
        <v>4</v>
      </c>
      <c r="C3" s="147" t="s">
        <v>7</v>
      </c>
      <c r="D3" s="147" t="s">
        <v>2</v>
      </c>
      <c r="E3" s="147" t="s">
        <v>1</v>
      </c>
      <c r="F3" s="147" t="s">
        <v>54</v>
      </c>
      <c r="G3" s="147" t="s">
        <v>17</v>
      </c>
      <c r="H3" s="147" t="s">
        <v>18</v>
      </c>
      <c r="I3" s="153"/>
      <c r="J3" s="151"/>
      <c r="K3" s="152" t="s">
        <v>4</v>
      </c>
      <c r="L3" s="147" t="s">
        <v>7</v>
      </c>
      <c r="M3" s="147" t="s">
        <v>2</v>
      </c>
      <c r="N3" s="147" t="s">
        <v>1</v>
      </c>
      <c r="O3" s="147" t="s">
        <v>54</v>
      </c>
      <c r="P3" s="147" t="s">
        <v>17</v>
      </c>
      <c r="Q3" s="147" t="s">
        <v>18</v>
      </c>
      <c r="R3" s="149"/>
      <c r="S3" s="154"/>
      <c r="T3" s="152" t="s">
        <v>4</v>
      </c>
      <c r="U3" s="147" t="s">
        <v>7</v>
      </c>
      <c r="V3" s="147" t="s">
        <v>2</v>
      </c>
      <c r="W3" s="147" t="s">
        <v>1</v>
      </c>
      <c r="X3" s="147" t="s">
        <v>54</v>
      </c>
      <c r="Y3" s="147" t="s">
        <v>17</v>
      </c>
      <c r="Z3" s="147" t="s">
        <v>18</v>
      </c>
      <c r="AB3" s="150"/>
      <c r="AC3" s="150"/>
      <c r="AD3" s="150"/>
      <c r="AE3" s="150"/>
      <c r="AF3" s="150"/>
      <c r="AG3" s="150"/>
    </row>
    <row xmlns:x14ac="http://schemas.microsoft.com/office/spreadsheetml/2009/9/ac" r="4" ht="15.75" x14ac:dyDescent="0.25">
      <c r="A4" s="151" t="s">
        <v>34</v>
      </c>
      <c r="B4" s="10">
        <v>2023</v>
      </c>
      <c r="C4" s="10">
        <v>75.515554179999995</v>
      </c>
      <c r="D4" s="10"/>
      <c r="E4" s="10"/>
      <c r="F4" s="10">
        <v>70.466682149999997</v>
      </c>
      <c r="G4" s="10">
        <v>75.461493349999998</v>
      </c>
      <c r="H4" s="10">
        <v>74.949525280000003</v>
      </c>
      <c r="I4" s="153"/>
      <c r="J4" s="151" t="s">
        <v>34</v>
      </c>
      <c r="K4" s="10">
        <v>2023</v>
      </c>
      <c r="L4" s="10">
        <v>70.618599709999998</v>
      </c>
      <c r="M4" s="10"/>
      <c r="N4" s="10"/>
      <c r="O4" s="10">
        <v>27.967760120000001</v>
      </c>
      <c r="P4" s="10">
        <v>64.008813040000007</v>
      </c>
      <c r="Q4" s="10">
        <v>79.252573319999996</v>
      </c>
      <c r="R4" s="150"/>
      <c r="S4" s="151" t="s">
        <v>34</v>
      </c>
      <c r="T4" s="10">
        <v>2023</v>
      </c>
      <c r="U4" s="10">
        <v>68.73670147</v>
      </c>
      <c r="V4" s="10"/>
      <c r="W4" s="10"/>
      <c r="X4" s="10">
        <v>57.487810539999998</v>
      </c>
      <c r="Y4" s="10">
        <v>70.132195530000004</v>
      </c>
      <c r="Z4" s="10">
        <v>67.421903929999999</v>
      </c>
      <c r="AA4" s="150"/>
      <c r="AB4" s="150"/>
      <c r="AC4" s="150"/>
      <c r="AD4" s="150"/>
      <c r="AE4" s="150"/>
      <c r="AF4" s="150"/>
      <c r="AG4" s="150"/>
    </row>
    <row xmlns:x14ac="http://schemas.microsoft.com/office/spreadsheetml/2009/9/ac" r="5" ht="15.75" x14ac:dyDescent="0.25">
      <c r="A5" s="151" t="s">
        <v>35</v>
      </c>
      <c r="B5" s="10">
        <v>2023</v>
      </c>
      <c r="C5" s="10">
        <v>11.072159900000001</v>
      </c>
      <c r="D5" s="10"/>
      <c r="E5" s="10"/>
      <c r="F5" s="10">
        <v>2.0796709679999998</v>
      </c>
      <c r="G5" s="10">
        <v>10.783850449999999</v>
      </c>
      <c r="H5" s="10">
        <v>12.7200343</v>
      </c>
      <c r="I5" s="153"/>
      <c r="J5" s="151" t="s">
        <v>35</v>
      </c>
      <c r="K5" s="10">
        <v>2023</v>
      </c>
      <c r="L5" s="10">
        <v>15.74375963</v>
      </c>
      <c r="M5" s="10"/>
      <c r="N5" s="10"/>
      <c r="O5" s="10">
        <v>52.638561809999999</v>
      </c>
      <c r="P5" s="10">
        <v>22.976065040000002</v>
      </c>
      <c r="Q5" s="10">
        <v>0.24137334739999999</v>
      </c>
      <c r="R5" s="150"/>
      <c r="S5" s="151" t="s">
        <v>35</v>
      </c>
      <c r="T5" s="10">
        <v>2023</v>
      </c>
      <c r="U5" s="10">
        <v>0</v>
      </c>
      <c r="V5" s="10"/>
      <c r="W5" s="10"/>
      <c r="X5" s="10">
        <v>4.6402865770000004</v>
      </c>
      <c r="Y5" s="10">
        <v>0</v>
      </c>
      <c r="Z5" s="10">
        <v>0</v>
      </c>
      <c r="AA5" s="150"/>
      <c r="AB5" s="150"/>
      <c r="AC5" s="150"/>
      <c r="AD5" s="150"/>
      <c r="AE5" s="150"/>
      <c r="AF5" s="150"/>
      <c r="AG5" s="150"/>
    </row>
    <row xmlns:x14ac="http://schemas.microsoft.com/office/spreadsheetml/2009/9/ac" r="6" s="146" customFormat="true" ht="15.75" x14ac:dyDescent="0.25">
      <c r="A6" s="151" t="s">
        <v>36</v>
      </c>
      <c r="B6" s="10">
        <v>2023</v>
      </c>
      <c r="C6" s="10">
        <v>13.41228592</v>
      </c>
      <c r="D6" s="10">
        <v>0</v>
      </c>
      <c r="E6" s="10">
        <v>0</v>
      </c>
      <c r="F6" s="10">
        <v>27.453646890000002</v>
      </c>
      <c r="G6" s="10">
        <v>13.754656199999999</v>
      </c>
      <c r="H6" s="10">
        <v>12.33044042</v>
      </c>
      <c r="I6" s="153"/>
      <c r="J6" s="151" t="s">
        <v>36</v>
      </c>
      <c r="K6" s="10">
        <v>2023</v>
      </c>
      <c r="L6" s="10">
        <v>13.637640660000001</v>
      </c>
      <c r="M6" s="10"/>
      <c r="N6" s="10"/>
      <c r="O6" s="10">
        <v>19.39367807</v>
      </c>
      <c r="P6" s="10">
        <v>13.01512192</v>
      </c>
      <c r="Q6" s="10">
        <v>20.50605333</v>
      </c>
      <c r="R6" s="149"/>
      <c r="S6" s="151" t="s">
        <v>36</v>
      </c>
      <c r="T6" s="10">
        <v>2023</v>
      </c>
      <c r="U6" s="10">
        <v>31.26329853</v>
      </c>
      <c r="V6" s="10"/>
      <c r="W6" s="10"/>
      <c r="X6" s="10">
        <v>37.87190288</v>
      </c>
      <c r="Y6" s="10">
        <v>29.867804469999999</v>
      </c>
      <c r="Z6" s="10">
        <v>32.578096070000001</v>
      </c>
      <c r="AA6" s="150"/>
      <c r="AB6" s="150"/>
      <c r="AC6" s="150"/>
      <c r="AD6" s="150"/>
      <c r="AE6" s="150"/>
      <c r="AF6" s="150"/>
      <c r="AG6" s="150"/>
    </row>
    <row xmlns:x14ac="http://schemas.microsoft.com/office/spreadsheetml/2009/9/ac" r="7" s="146" customFormat="true" ht="15.75" x14ac:dyDescent="0.25">
      <c r="A7" s="155" t="s">
        <v>232</v>
      </c>
      <c r="B7" s="10">
        <v>2023</v>
      </c>
      <c r="C7" s="10">
        <v>0</v>
      </c>
      <c r="D7" s="10">
        <v>100</v>
      </c>
      <c r="E7" s="10">
        <v>100</v>
      </c>
      <c r="F7" s="10">
        <v>0</v>
      </c>
      <c r="G7" s="10">
        <v>0</v>
      </c>
      <c r="H7" s="10">
        <v>0</v>
      </c>
      <c r="I7" s="150"/>
      <c r="J7" s="155" t="s">
        <v>232</v>
      </c>
      <c r="K7" s="10">
        <v>2023</v>
      </c>
      <c r="L7" s="10">
        <v>0</v>
      </c>
      <c r="M7" s="10">
        <v>100</v>
      </c>
      <c r="N7" s="10">
        <v>100</v>
      </c>
      <c r="O7" s="10">
        <v>0</v>
      </c>
      <c r="P7" s="10">
        <v>0</v>
      </c>
      <c r="Q7" s="10">
        <v>0</v>
      </c>
      <c r="R7" s="150"/>
      <c r="S7" s="155" t="s">
        <v>232</v>
      </c>
      <c r="T7" s="10">
        <v>2023</v>
      </c>
      <c r="U7" s="10">
        <v>0</v>
      </c>
      <c r="V7" s="10">
        <v>100</v>
      </c>
      <c r="W7" s="10">
        <v>100</v>
      </c>
      <c r="X7" s="10">
        <v>0</v>
      </c>
      <c r="Y7" s="10">
        <v>0</v>
      </c>
      <c r="Z7" s="10">
        <v>0</v>
      </c>
      <c r="AA7" s="156"/>
    </row>
    <row xmlns:x14ac="http://schemas.microsoft.com/office/spreadsheetml/2009/9/ac" r="8" s="146" customFormat="true" ht="15.75" x14ac:dyDescent="0.25">
      <c r="A8" s="157"/>
      <c r="B8" s="158"/>
      <c r="H8" s="156"/>
      <c r="I8" s="156"/>
      <c r="J8" s="156"/>
      <c r="K8" s="156"/>
      <c r="L8" s="156"/>
      <c r="M8" s="156"/>
      <c r="N8" s="156"/>
      <c r="O8" s="156"/>
      <c r="P8" s="156"/>
      <c r="Q8" s="156"/>
      <c r="R8" s="156"/>
      <c r="S8" s="156"/>
      <c r="T8" s="156"/>
      <c r="U8" s="156"/>
      <c r="V8" s="156"/>
      <c r="W8" s="156"/>
      <c r="X8" s="156"/>
      <c r="Y8" s="156"/>
      <c r="Z8" s="156"/>
      <c r="AA8" s="156"/>
    </row>
    <row xmlns:x14ac="http://schemas.microsoft.com/office/spreadsheetml/2009/9/ac" r="9" s="146" customFormat="true" ht="15.75" x14ac:dyDescent="0.25">
      <c r="A9" s="157"/>
      <c r="B9" s="158"/>
      <c r="H9" s="156"/>
      <c r="I9" s="156"/>
      <c r="J9" s="156"/>
      <c r="K9" s="156"/>
      <c r="L9" s="156"/>
      <c r="M9" s="156"/>
      <c r="N9" s="156"/>
      <c r="O9" s="156"/>
      <c r="P9" s="156"/>
      <c r="Q9" s="156"/>
      <c r="R9" s="156"/>
      <c r="S9" s="156"/>
      <c r="T9" s="156"/>
      <c r="U9" s="156"/>
      <c r="V9" s="156"/>
      <c r="W9" s="156"/>
      <c r="X9" s="156"/>
      <c r="Y9" s="156"/>
      <c r="Z9" s="156"/>
      <c r="AA9" s="156"/>
    </row>
    <row xmlns:x14ac="http://schemas.microsoft.com/office/spreadsheetml/2009/9/ac" r="10" s="146" customFormat="true" ht="15.75" x14ac:dyDescent="0.25">
      <c r="A10" s="159"/>
      <c r="B10" s="158"/>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row>
    <row xmlns:x14ac="http://schemas.microsoft.com/office/spreadsheetml/2009/9/ac" r="11" ht="15.75" x14ac:dyDescent="0.25">
      <c r="A11" s="160"/>
      <c r="B11" s="161"/>
      <c r="C11" s="156"/>
      <c r="D11" s="156"/>
      <c r="E11" s="156"/>
      <c r="F11" s="156"/>
      <c r="G11" s="156"/>
      <c r="H11" s="156"/>
      <c r="I11" s="156"/>
      <c r="J11" s="156"/>
      <c r="K11" s="156"/>
      <c r="L11" s="156"/>
      <c r="M11" s="156"/>
      <c r="N11" s="156"/>
      <c r="O11" s="156"/>
      <c r="P11" s="156"/>
      <c r="Q11" s="156"/>
    </row>
    <row xmlns:x14ac="http://schemas.microsoft.com/office/spreadsheetml/2009/9/ac" r="12" ht="15.75" x14ac:dyDescent="0.25">
      <c r="A12" s="162" t="s">
        <v>49</v>
      </c>
      <c r="B12" s="163"/>
      <c r="C12" s="164"/>
      <c r="D12" s="164"/>
      <c r="E12" s="164"/>
      <c r="F12" s="164"/>
      <c r="G12" s="164"/>
      <c r="H12" s="164"/>
      <c r="I12" s="164"/>
      <c r="J12" s="164"/>
      <c r="K12" s="164"/>
      <c r="L12" s="164"/>
      <c r="M12" s="164"/>
      <c r="N12" s="164"/>
      <c r="O12" s="164"/>
      <c r="P12" s="164"/>
      <c r="Q12" s="164"/>
      <c r="R12" s="165"/>
      <c r="S12" s="165"/>
      <c r="T12" s="165"/>
      <c r="U12" s="165"/>
      <c r="V12" s="165"/>
    </row>
    <row xmlns:x14ac="http://schemas.microsoft.com/office/spreadsheetml/2009/9/ac" r="13" s="168" customFormat="true" x14ac:dyDescent="0.2">
      <c r="A13" s="166" t="s">
        <v>50</v>
      </c>
      <c r="B13" s="167" t="s">
        <v>41</v>
      </c>
      <c r="C13" s="166" t="s">
        <v>89</v>
      </c>
      <c r="D13" s="166" t="s">
        <v>51</v>
      </c>
      <c r="E13" s="166" t="s">
        <v>184</v>
      </c>
      <c r="F13" s="166" t="s">
        <v>90</v>
      </c>
      <c r="G13" s="166" t="s">
        <v>91</v>
      </c>
      <c r="H13" s="166" t="s">
        <v>92</v>
      </c>
      <c r="I13" s="166" t="s">
        <v>93</v>
      </c>
      <c r="J13" s="166" t="s">
        <v>229</v>
      </c>
      <c r="K13" s="166" t="s">
        <v>185</v>
      </c>
      <c r="L13" s="166" t="s">
        <v>94</v>
      </c>
      <c r="M13" s="166" t="s">
        <v>95</v>
      </c>
      <c r="N13" s="166" t="s">
        <v>96</v>
      </c>
      <c r="O13" s="168" t="s">
        <v>97</v>
      </c>
      <c r="P13" s="168" t="s">
        <v>230</v>
      </c>
      <c r="Q13" s="166" t="s">
        <v>123</v>
      </c>
      <c r="R13" s="166" t="s">
        <v>158</v>
      </c>
      <c r="S13" s="169" t="s">
        <v>98</v>
      </c>
      <c r="T13" s="170" t="s">
        <v>99</v>
      </c>
      <c r="U13" s="170" t="s">
        <v>100</v>
      </c>
      <c r="V13" s="170" t="s">
        <v>231</v>
      </c>
    </row>
    <row xmlns:x14ac="http://schemas.microsoft.com/office/spreadsheetml/2009/9/ac" r="14" s="173" customFormat="true" ht="12" x14ac:dyDescent="0.2">
      <c r="A14" s="171" t="s">
        <v>159</v>
      </c>
      <c r="B14" s="10">
        <v>2000</v>
      </c>
      <c r="C14" s="172" t="s">
        <v>7</v>
      </c>
      <c r="D14" s="10">
        <v>60622552</v>
      </c>
      <c r="E14" s="10">
        <v>98.830263412309748</v>
      </c>
      <c r="F14" s="10"/>
      <c r="G14" s="10"/>
      <c r="H14" s="10"/>
      <c r="I14" s="10"/>
      <c r="J14" s="10">
        <v>100</v>
      </c>
      <c r="K14" s="10">
        <v>99.731532904954065</v>
      </c>
      <c r="L14" s="10"/>
      <c r="M14" s="10"/>
      <c r="N14" s="10"/>
      <c r="O14" s="10"/>
      <c r="P14" s="10">
        <v>100</v>
      </c>
      <c r="Q14" s="10"/>
      <c r="R14" s="10"/>
      <c r="S14" s="10"/>
      <c r="T14" s="10"/>
      <c r="U14" s="10"/>
      <c r="V14" s="10">
        <v>100</v>
      </c>
    </row>
    <row xmlns:x14ac="http://schemas.microsoft.com/office/spreadsheetml/2009/9/ac" r="15" s="173" customFormat="true" ht="12" x14ac:dyDescent="0.2">
      <c r="A15" s="171" t="s">
        <v>159</v>
      </c>
      <c r="B15" s="10">
        <v>2001</v>
      </c>
      <c r="C15" s="172" t="s">
        <v>7</v>
      </c>
      <c r="D15" s="10">
        <v>60616560</v>
      </c>
      <c r="E15" s="10">
        <v>98.891555521514562</v>
      </c>
      <c r="F15" s="10"/>
      <c r="G15" s="10"/>
      <c r="H15" s="10"/>
      <c r="I15" s="10"/>
      <c r="J15" s="10">
        <v>100</v>
      </c>
      <c r="K15" s="10">
        <v>99.731532904954065</v>
      </c>
      <c r="L15" s="10"/>
      <c r="M15" s="10"/>
      <c r="N15" s="10"/>
      <c r="O15" s="10"/>
      <c r="P15" s="10">
        <v>100</v>
      </c>
      <c r="Q15" s="10"/>
      <c r="R15" s="10"/>
      <c r="S15" s="10"/>
      <c r="T15" s="10"/>
      <c r="U15" s="10"/>
      <c r="V15" s="10">
        <v>100</v>
      </c>
    </row>
    <row xmlns:x14ac="http://schemas.microsoft.com/office/spreadsheetml/2009/9/ac" r="16" s="173" customFormat="true" ht="12" x14ac:dyDescent="0.2">
      <c r="A16" s="171" t="s">
        <v>159</v>
      </c>
      <c r="B16" s="10">
        <v>2002</v>
      </c>
      <c r="C16" s="172" t="s">
        <v>7</v>
      </c>
      <c r="D16" s="10">
        <v>60615664</v>
      </c>
      <c r="E16" s="10">
        <v>98.952847630719376</v>
      </c>
      <c r="F16" s="10"/>
      <c r="G16" s="10"/>
      <c r="H16" s="10"/>
      <c r="I16" s="10"/>
      <c r="J16" s="10">
        <v>100</v>
      </c>
      <c r="K16" s="10">
        <v>99.731532904954065</v>
      </c>
      <c r="L16" s="10"/>
      <c r="M16" s="10"/>
      <c r="N16" s="10"/>
      <c r="O16" s="10"/>
      <c r="P16" s="10">
        <v>100</v>
      </c>
      <c r="Q16" s="10"/>
      <c r="R16" s="10"/>
      <c r="S16" s="10"/>
      <c r="T16" s="10"/>
      <c r="U16" s="10"/>
      <c r="V16" s="10">
        <v>100</v>
      </c>
    </row>
    <row xmlns:x14ac="http://schemas.microsoft.com/office/spreadsheetml/2009/9/ac" r="17" s="173" customFormat="true" ht="12" x14ac:dyDescent="0.2">
      <c r="A17" s="171" t="s">
        <v>159</v>
      </c>
      <c r="B17" s="10">
        <v>2003</v>
      </c>
      <c r="C17" s="172" t="s">
        <v>7</v>
      </c>
      <c r="D17" s="10">
        <v>60658320</v>
      </c>
      <c r="E17" s="10">
        <v>99.01413973992419</v>
      </c>
      <c r="F17" s="10"/>
      <c r="G17" s="10"/>
      <c r="H17" s="10"/>
      <c r="I17" s="10"/>
      <c r="J17" s="10">
        <v>100</v>
      </c>
      <c r="K17" s="10">
        <v>99.731532904954065</v>
      </c>
      <c r="L17" s="10"/>
      <c r="M17" s="10"/>
      <c r="N17" s="10"/>
      <c r="O17" s="10"/>
      <c r="P17" s="10">
        <v>100</v>
      </c>
      <c r="Q17" s="10"/>
      <c r="R17" s="10"/>
      <c r="S17" s="10"/>
      <c r="T17" s="10"/>
      <c r="U17" s="10"/>
      <c r="V17" s="10">
        <v>100</v>
      </c>
    </row>
    <row xmlns:x14ac="http://schemas.microsoft.com/office/spreadsheetml/2009/9/ac" r="18" s="173" customFormat="true" ht="12" x14ac:dyDescent="0.2">
      <c r="A18" s="171" t="s">
        <v>159</v>
      </c>
      <c r="B18" s="10">
        <v>2004</v>
      </c>
      <c r="C18" s="172" t="s">
        <v>7</v>
      </c>
      <c r="D18" s="10">
        <v>60671336</v>
      </c>
      <c r="E18" s="10">
        <v>99.075431849129004</v>
      </c>
      <c r="F18" s="10"/>
      <c r="G18" s="10"/>
      <c r="H18" s="10"/>
      <c r="I18" s="10"/>
      <c r="J18" s="10">
        <v>100</v>
      </c>
      <c r="K18" s="10">
        <v>99.731532904954065</v>
      </c>
      <c r="L18" s="10"/>
      <c r="M18" s="10"/>
      <c r="N18" s="10"/>
      <c r="O18" s="10"/>
      <c r="P18" s="10">
        <v>100</v>
      </c>
      <c r="Q18" s="10"/>
      <c r="R18" s="10"/>
      <c r="S18" s="10"/>
      <c r="T18" s="10"/>
      <c r="U18" s="10"/>
      <c r="V18" s="10">
        <v>100</v>
      </c>
    </row>
    <row xmlns:x14ac="http://schemas.microsoft.com/office/spreadsheetml/2009/9/ac" r="19" s="173" customFormat="true" ht="12" x14ac:dyDescent="0.2">
      <c r="A19" s="171" t="s">
        <v>159</v>
      </c>
      <c r="B19" s="10">
        <v>2005</v>
      </c>
      <c r="C19" s="172" t="s">
        <v>7</v>
      </c>
      <c r="D19" s="10">
        <v>60711736</v>
      </c>
      <c r="E19" s="10">
        <v>99.136723958333818</v>
      </c>
      <c r="F19" s="10"/>
      <c r="G19" s="10"/>
      <c r="H19" s="10"/>
      <c r="I19" s="10"/>
      <c r="J19" s="10">
        <v>100</v>
      </c>
      <c r="K19" s="10">
        <v>99.731532904954065</v>
      </c>
      <c r="L19" s="10"/>
      <c r="M19" s="10"/>
      <c r="N19" s="10"/>
      <c r="O19" s="10"/>
      <c r="P19" s="10">
        <v>100</v>
      </c>
      <c r="Q19" s="10"/>
      <c r="R19" s="10"/>
      <c r="S19" s="10"/>
      <c r="T19" s="10"/>
      <c r="U19" s="10"/>
      <c r="V19" s="10">
        <v>100</v>
      </c>
    </row>
    <row xmlns:x14ac="http://schemas.microsoft.com/office/spreadsheetml/2009/9/ac" r="20" s="173" customFormat="true" ht="12" x14ac:dyDescent="0.2">
      <c r="A20" s="171" t="s">
        <v>159</v>
      </c>
      <c r="B20" s="10">
        <v>2006</v>
      </c>
      <c r="C20" s="172" t="s">
        <v>7</v>
      </c>
      <c r="D20" s="10">
        <v>60866412</v>
      </c>
      <c r="E20" s="10">
        <v>99.198016067538632</v>
      </c>
      <c r="F20" s="10"/>
      <c r="G20" s="10"/>
      <c r="H20" s="10"/>
      <c r="I20" s="10"/>
      <c r="J20" s="10">
        <v>100</v>
      </c>
      <c r="K20" s="10">
        <v>98.988801040434737</v>
      </c>
      <c r="L20" s="10"/>
      <c r="M20" s="10"/>
      <c r="N20" s="10"/>
      <c r="O20" s="10"/>
      <c r="P20" s="10">
        <v>100</v>
      </c>
      <c r="Q20" s="10"/>
      <c r="R20" s="10"/>
      <c r="S20" s="10"/>
      <c r="T20" s="10"/>
      <c r="U20" s="10"/>
      <c r="V20" s="10">
        <v>100</v>
      </c>
    </row>
    <row xmlns:x14ac="http://schemas.microsoft.com/office/spreadsheetml/2009/9/ac" r="21" s="173" customFormat="true" ht="12" x14ac:dyDescent="0.2">
      <c r="A21" s="171" t="s">
        <v>159</v>
      </c>
      <c r="B21" s="10">
        <v>2007</v>
      </c>
      <c r="C21" s="172" t="s">
        <v>7</v>
      </c>
      <c r="D21" s="10">
        <v>61015428</v>
      </c>
      <c r="E21" s="10">
        <v>99.259308176743446</v>
      </c>
      <c r="F21" s="10"/>
      <c r="G21" s="10"/>
      <c r="H21" s="10"/>
      <c r="I21" s="10"/>
      <c r="J21" s="10">
        <v>100</v>
      </c>
      <c r="K21" s="10">
        <v>98.246069175915636</v>
      </c>
      <c r="L21" s="10"/>
      <c r="M21" s="10"/>
      <c r="N21" s="10"/>
      <c r="O21" s="10"/>
      <c r="P21" s="10">
        <v>100</v>
      </c>
      <c r="Q21" s="10"/>
      <c r="R21" s="10"/>
      <c r="S21" s="10"/>
      <c r="T21" s="10"/>
      <c r="U21" s="10"/>
      <c r="V21" s="10">
        <v>100</v>
      </c>
    </row>
    <row xmlns:x14ac="http://schemas.microsoft.com/office/spreadsheetml/2009/9/ac" r="22" s="173" customFormat="true" ht="12" x14ac:dyDescent="0.2">
      <c r="A22" s="171" t="s">
        <v>159</v>
      </c>
      <c r="B22" s="10">
        <v>2008</v>
      </c>
      <c r="C22" s="172" t="s">
        <v>7</v>
      </c>
      <c r="D22" s="10">
        <v>61133612</v>
      </c>
      <c r="E22" s="10">
        <v>99.32060028594826</v>
      </c>
      <c r="F22" s="10"/>
      <c r="G22" s="10"/>
      <c r="H22" s="10"/>
      <c r="I22" s="10"/>
      <c r="J22" s="10">
        <v>100</v>
      </c>
      <c r="K22" s="10">
        <v>97.503337311396308</v>
      </c>
      <c r="L22" s="10"/>
      <c r="M22" s="10"/>
      <c r="N22" s="10"/>
      <c r="O22" s="10"/>
      <c r="P22" s="10">
        <v>100</v>
      </c>
      <c r="Q22" s="10"/>
      <c r="R22" s="10"/>
      <c r="S22" s="10"/>
      <c r="T22" s="10"/>
      <c r="U22" s="10"/>
      <c r="V22" s="10">
        <v>100</v>
      </c>
    </row>
    <row xmlns:x14ac="http://schemas.microsoft.com/office/spreadsheetml/2009/9/ac" r="23" s="173" customFormat="true" ht="12" x14ac:dyDescent="0.2">
      <c r="A23" s="171" t="s">
        <v>159</v>
      </c>
      <c r="B23" s="10">
        <v>2009</v>
      </c>
      <c r="C23" s="172" t="s">
        <v>7</v>
      </c>
      <c r="D23" s="10">
        <v>61266164</v>
      </c>
      <c r="E23" s="10">
        <v>99.381892395153088</v>
      </c>
      <c r="F23" s="10"/>
      <c r="G23" s="10"/>
      <c r="H23" s="10"/>
      <c r="I23" s="10"/>
      <c r="J23" s="10">
        <v>100</v>
      </c>
      <c r="K23" s="10">
        <v>96.76060544687698</v>
      </c>
      <c r="L23" s="10"/>
      <c r="M23" s="10"/>
      <c r="N23" s="10"/>
      <c r="O23" s="10"/>
      <c r="P23" s="10">
        <v>100</v>
      </c>
      <c r="Q23" s="10"/>
      <c r="R23" s="10"/>
      <c r="S23" s="10"/>
      <c r="T23" s="10"/>
      <c r="U23" s="10"/>
      <c r="V23" s="10">
        <v>100</v>
      </c>
    </row>
    <row xmlns:x14ac="http://schemas.microsoft.com/office/spreadsheetml/2009/9/ac" r="24" s="173" customFormat="true" ht="12" x14ac:dyDescent="0.2">
      <c r="A24" s="171" t="s">
        <v>159</v>
      </c>
      <c r="B24" s="10">
        <v>2010</v>
      </c>
      <c r="C24" s="172" t="s">
        <v>7</v>
      </c>
      <c r="D24" s="10">
        <v>61466784</v>
      </c>
      <c r="E24" s="10">
        <v>99.443184504357902</v>
      </c>
      <c r="F24" s="10">
        <v>84.426101223760895</v>
      </c>
      <c r="G24" s="10"/>
      <c r="H24" s="10"/>
      <c r="I24" s="10">
        <v>15.573898776239099</v>
      </c>
      <c r="J24" s="10">
        <v>84.426101223760895</v>
      </c>
      <c r="K24" s="10">
        <v>96.017873582357652</v>
      </c>
      <c r="L24" s="10"/>
      <c r="M24" s="10"/>
      <c r="N24" s="10"/>
      <c r="O24" s="10"/>
      <c r="P24" s="10">
        <v>100</v>
      </c>
      <c r="Q24" s="10"/>
      <c r="R24" s="10"/>
      <c r="S24" s="10">
        <v>40.20868743705887</v>
      </c>
      <c r="T24" s="10"/>
      <c r="U24" s="10"/>
      <c r="V24" s="10">
        <v>59.79131256294113</v>
      </c>
    </row>
    <row xmlns:x14ac="http://schemas.microsoft.com/office/spreadsheetml/2009/9/ac" r="25" s="173" customFormat="true" ht="12" x14ac:dyDescent="0.2">
      <c r="A25" s="171" t="s">
        <v>159</v>
      </c>
      <c r="B25" s="10">
        <v>2011</v>
      </c>
      <c r="C25" s="172" t="s">
        <v>7</v>
      </c>
      <c r="D25" s="10">
        <v>61682992</v>
      </c>
      <c r="E25" s="10">
        <v>99.504476613562716</v>
      </c>
      <c r="F25" s="10">
        <v>84.426101223760895</v>
      </c>
      <c r="G25" s="10">
        <v>68.908427360167252</v>
      </c>
      <c r="H25" s="10">
        <v>15.51767386359364</v>
      </c>
      <c r="I25" s="10">
        <v>15.573898776239099</v>
      </c>
      <c r="J25" s="10">
        <v>0</v>
      </c>
      <c r="K25" s="10">
        <v>95.275141717838324</v>
      </c>
      <c r="L25" s="10">
        <v>86.877306028451684</v>
      </c>
      <c r="M25" s="10">
        <v>27.219842235617762</v>
      </c>
      <c r="N25" s="10">
        <v>59.657463792833923</v>
      </c>
      <c r="O25" s="10">
        <v>13.122693971548321</v>
      </c>
      <c r="P25" s="10">
        <v>0</v>
      </c>
      <c r="Q25" s="10">
        <v>68.73670147130963</v>
      </c>
      <c r="R25" s="10"/>
      <c r="S25" s="10">
        <v>40.20868743705887</v>
      </c>
      <c r="T25" s="10">
        <v>28.528014034250759</v>
      </c>
      <c r="U25" s="10">
        <v>31.26329852869037</v>
      </c>
      <c r="V25" s="10">
        <v>0</v>
      </c>
    </row>
    <row xmlns:x14ac="http://schemas.microsoft.com/office/spreadsheetml/2009/9/ac" r="26" s="173" customFormat="true" ht="12" x14ac:dyDescent="0.2">
      <c r="A26" s="171" t="s">
        <v>159</v>
      </c>
      <c r="B26" s="10">
        <v>2012</v>
      </c>
      <c r="C26" s="172" t="s">
        <v>7</v>
      </c>
      <c r="D26" s="10">
        <v>62017556</v>
      </c>
      <c r="E26" s="10">
        <v>99.56576872276753</v>
      </c>
      <c r="F26" s="10">
        <v>84.426101223760895</v>
      </c>
      <c r="G26" s="10">
        <v>68.908427360167252</v>
      </c>
      <c r="H26" s="10">
        <v>15.51767386359364</v>
      </c>
      <c r="I26" s="10">
        <v>15.573898776239099</v>
      </c>
      <c r="J26" s="10">
        <v>0</v>
      </c>
      <c r="K26" s="10">
        <v>94.532409853318995</v>
      </c>
      <c r="L26" s="10">
        <v>86.877306028451684</v>
      </c>
      <c r="M26" s="10">
        <v>27.219842235617762</v>
      </c>
      <c r="N26" s="10">
        <v>59.657463792833923</v>
      </c>
      <c r="O26" s="10">
        <v>13.122693971548321</v>
      </c>
      <c r="P26" s="10">
        <v>0</v>
      </c>
      <c r="Q26" s="10">
        <v>68.73670147130963</v>
      </c>
      <c r="R26" s="10"/>
      <c r="S26" s="10">
        <v>40.20868743705887</v>
      </c>
      <c r="T26" s="10">
        <v>28.528014034250759</v>
      </c>
      <c r="U26" s="10">
        <v>31.26329852869037</v>
      </c>
      <c r="V26" s="10">
        <v>0</v>
      </c>
    </row>
    <row xmlns:x14ac="http://schemas.microsoft.com/office/spreadsheetml/2009/9/ac" r="27" s="173" customFormat="true" ht="12" x14ac:dyDescent="0.2">
      <c r="A27" s="171" t="s">
        <v>159</v>
      </c>
      <c r="B27" s="10">
        <v>2013</v>
      </c>
      <c r="C27" s="172" t="s">
        <v>7</v>
      </c>
      <c r="D27" s="10">
        <v>62437784</v>
      </c>
      <c r="E27" s="10">
        <v>99.627060831972344</v>
      </c>
      <c r="F27" s="10">
        <v>84.426101223760895</v>
      </c>
      <c r="G27" s="10">
        <v>68.908427360167252</v>
      </c>
      <c r="H27" s="10">
        <v>15.51767386359364</v>
      </c>
      <c r="I27" s="10">
        <v>15.573898776239099</v>
      </c>
      <c r="J27" s="10">
        <v>0</v>
      </c>
      <c r="K27" s="10">
        <v>93.789677988799667</v>
      </c>
      <c r="L27" s="10">
        <v>86.877306028451684</v>
      </c>
      <c r="M27" s="10">
        <v>27.219842235617762</v>
      </c>
      <c r="N27" s="10">
        <v>59.657463792833923</v>
      </c>
      <c r="O27" s="10">
        <v>13.122693971548321</v>
      </c>
      <c r="P27" s="10">
        <v>0</v>
      </c>
      <c r="Q27" s="10">
        <v>68.73670147130963</v>
      </c>
      <c r="R27" s="10"/>
      <c r="S27" s="10">
        <v>40.20868743705887</v>
      </c>
      <c r="T27" s="10">
        <v>28.528014034250759</v>
      </c>
      <c r="U27" s="10">
        <v>31.26329852869037</v>
      </c>
      <c r="V27" s="10">
        <v>0</v>
      </c>
    </row>
    <row xmlns:x14ac="http://schemas.microsoft.com/office/spreadsheetml/2009/9/ac" r="28" s="173" customFormat="true" ht="12" x14ac:dyDescent="0.2">
      <c r="A28" s="171" t="s">
        <v>159</v>
      </c>
      <c r="B28" s="10">
        <v>2014</v>
      </c>
      <c r="C28" s="172" t="s">
        <v>7</v>
      </c>
      <c r="D28" s="10">
        <v>62828456</v>
      </c>
      <c r="E28" s="10">
        <v>99.688352941177158</v>
      </c>
      <c r="F28" s="10">
        <v>84.426101223760895</v>
      </c>
      <c r="G28" s="10">
        <v>68.908427360167252</v>
      </c>
      <c r="H28" s="10">
        <v>15.51767386359364</v>
      </c>
      <c r="I28" s="10">
        <v>15.573898776239099</v>
      </c>
      <c r="J28" s="10">
        <v>0</v>
      </c>
      <c r="K28" s="10">
        <v>93.046946124280339</v>
      </c>
      <c r="L28" s="10">
        <v>86.877306028451684</v>
      </c>
      <c r="M28" s="10">
        <v>27.219842235617762</v>
      </c>
      <c r="N28" s="10">
        <v>59.657463792833923</v>
      </c>
      <c r="O28" s="10">
        <v>13.122693971548321</v>
      </c>
      <c r="P28" s="10">
        <v>0</v>
      </c>
      <c r="Q28" s="10">
        <v>68.73670147130963</v>
      </c>
      <c r="R28" s="10"/>
      <c r="S28" s="10">
        <v>40.20868743705887</v>
      </c>
      <c r="T28" s="10">
        <v>28.528014034250759</v>
      </c>
      <c r="U28" s="10">
        <v>31.26329852869037</v>
      </c>
      <c r="V28" s="10">
        <v>0</v>
      </c>
    </row>
    <row xmlns:x14ac="http://schemas.microsoft.com/office/spreadsheetml/2009/9/ac" r="29" s="173" customFormat="true" ht="12" x14ac:dyDescent="0.2">
      <c r="A29" s="171" t="s">
        <v>159</v>
      </c>
      <c r="B29" s="10">
        <v>2015</v>
      </c>
      <c r="C29" s="172" t="s">
        <v>7</v>
      </c>
      <c r="D29" s="10">
        <v>63168052</v>
      </c>
      <c r="E29" s="10">
        <v>99.749645050381972</v>
      </c>
      <c r="F29" s="10">
        <v>84.666280429738265</v>
      </c>
      <c r="G29" s="10">
        <v>68.908427360167252</v>
      </c>
      <c r="H29" s="10">
        <v>15.757853069571009</v>
      </c>
      <c r="I29" s="10">
        <v>15.33371957026174</v>
      </c>
      <c r="J29" s="10">
        <v>0</v>
      </c>
      <c r="K29" s="10">
        <v>92.304214259761011</v>
      </c>
      <c r="L29" s="10">
        <v>86.877306028451684</v>
      </c>
      <c r="M29" s="10">
        <v>27.219842235617762</v>
      </c>
      <c r="N29" s="10">
        <v>59.657463792833923</v>
      </c>
      <c r="O29" s="10">
        <v>13.122693971548321</v>
      </c>
      <c r="P29" s="10">
        <v>0</v>
      </c>
      <c r="Q29" s="10">
        <v>68.73670147130963</v>
      </c>
      <c r="R29" s="10"/>
      <c r="S29" s="10">
        <v>44.076862640717991</v>
      </c>
      <c r="T29" s="10">
        <v>24.659838830591639</v>
      </c>
      <c r="U29" s="10">
        <v>31.26329852869037</v>
      </c>
      <c r="V29" s="10">
        <v>0</v>
      </c>
    </row>
    <row xmlns:x14ac="http://schemas.microsoft.com/office/spreadsheetml/2009/9/ac" r="30" s="173" customFormat="true" ht="12" x14ac:dyDescent="0.2">
      <c r="A30" s="171" t="s">
        <v>159</v>
      </c>
      <c r="B30" s="10">
        <v>2016</v>
      </c>
      <c r="C30" s="172" t="s">
        <v>7</v>
      </c>
      <c r="D30" s="10">
        <v>63462960</v>
      </c>
      <c r="E30" s="10">
        <v>99.810937159586786</v>
      </c>
      <c r="F30" s="10">
        <v>84.906459635715635</v>
      </c>
      <c r="G30" s="10">
        <v>69.734318212476865</v>
      </c>
      <c r="H30" s="10">
        <v>15.17214142323877</v>
      </c>
      <c r="I30" s="10">
        <v>15.093540364284371</v>
      </c>
      <c r="J30" s="10">
        <v>0</v>
      </c>
      <c r="K30" s="10">
        <v>91.56148239524191</v>
      </c>
      <c r="L30" s="10">
        <v>86.877306028451684</v>
      </c>
      <c r="M30" s="10">
        <v>32.644686919880769</v>
      </c>
      <c r="N30" s="10">
        <v>54.232619108570923</v>
      </c>
      <c r="O30" s="10">
        <v>13.122693971548321</v>
      </c>
      <c r="P30" s="10">
        <v>0</v>
      </c>
      <c r="Q30" s="10">
        <v>68.73670147130963</v>
      </c>
      <c r="R30" s="10"/>
      <c r="S30" s="10">
        <v>47.945037844376202</v>
      </c>
      <c r="T30" s="10">
        <v>20.791663626933431</v>
      </c>
      <c r="U30" s="10">
        <v>31.26329852869037</v>
      </c>
      <c r="V30" s="10">
        <v>0</v>
      </c>
    </row>
    <row xmlns:x14ac="http://schemas.microsoft.com/office/spreadsheetml/2009/9/ac" r="31" s="173" customFormat="true" ht="12" x14ac:dyDescent="0.2">
      <c r="A31" s="171" t="s">
        <v>159</v>
      </c>
      <c r="B31" s="10">
        <v>2017</v>
      </c>
      <c r="C31" s="172" t="s">
        <v>7</v>
      </c>
      <c r="D31" s="10">
        <v>63824696</v>
      </c>
      <c r="E31" s="10">
        <v>99.8722292687916</v>
      </c>
      <c r="F31" s="10">
        <v>85.146638841693004</v>
      </c>
      <c r="G31" s="10">
        <v>70.560209064786704</v>
      </c>
      <c r="H31" s="10">
        <v>14.5864297769063</v>
      </c>
      <c r="I31" s="10">
        <v>14.853361158307001</v>
      </c>
      <c r="J31" s="10">
        <v>0</v>
      </c>
      <c r="K31" s="10">
        <v>90.818750530722582</v>
      </c>
      <c r="L31" s="10">
        <v>86.877306028451684</v>
      </c>
      <c r="M31" s="10">
        <v>38.069531604143783</v>
      </c>
      <c r="N31" s="10">
        <v>48.807774424307908</v>
      </c>
      <c r="O31" s="10">
        <v>13.122693971548321</v>
      </c>
      <c r="P31" s="10">
        <v>0</v>
      </c>
      <c r="Q31" s="10">
        <v>68.73670147130963</v>
      </c>
      <c r="R31" s="10"/>
      <c r="S31" s="10">
        <v>51.813213048035323</v>
      </c>
      <c r="T31" s="10">
        <v>16.923488423274311</v>
      </c>
      <c r="U31" s="10">
        <v>31.26329852869037</v>
      </c>
      <c r="V31" s="10">
        <v>0</v>
      </c>
    </row>
    <row xmlns:x14ac="http://schemas.microsoft.com/office/spreadsheetml/2009/9/ac" r="32" s="173" customFormat="true" ht="12" x14ac:dyDescent="0.2">
      <c r="A32" s="171" t="s">
        <v>159</v>
      </c>
      <c r="B32" s="10">
        <v>2018</v>
      </c>
      <c r="C32" s="172" t="s">
        <v>7</v>
      </c>
      <c r="D32" s="10">
        <v>64229080</v>
      </c>
      <c r="E32" s="10">
        <v>99.933521377996414</v>
      </c>
      <c r="F32" s="10">
        <v>85.386818047670374</v>
      </c>
      <c r="G32" s="10">
        <v>71.386099917096317</v>
      </c>
      <c r="H32" s="10">
        <v>14.000718130574059</v>
      </c>
      <c r="I32" s="10">
        <v>14.613181952329629</v>
      </c>
      <c r="J32" s="10">
        <v>0</v>
      </c>
      <c r="K32" s="10">
        <v>90.076018666203254</v>
      </c>
      <c r="L32" s="10">
        <v>86.877306028451684</v>
      </c>
      <c r="M32" s="10">
        <v>43.494376288406777</v>
      </c>
      <c r="N32" s="10">
        <v>43.382929740044901</v>
      </c>
      <c r="O32" s="10">
        <v>13.122693971548321</v>
      </c>
      <c r="P32" s="10">
        <v>0</v>
      </c>
      <c r="Q32" s="10">
        <v>68.73670147130963</v>
      </c>
      <c r="R32" s="10"/>
      <c r="S32" s="10">
        <v>55.681388251693527</v>
      </c>
      <c r="T32" s="10">
        <v>13.055313219616099</v>
      </c>
      <c r="U32" s="10">
        <v>31.26329852869037</v>
      </c>
      <c r="V32" s="10">
        <v>0</v>
      </c>
    </row>
    <row xmlns:x14ac="http://schemas.microsoft.com/office/spreadsheetml/2009/9/ac" r="33" s="173" customFormat="true" ht="12" x14ac:dyDescent="0.2">
      <c r="A33" s="171" t="s">
        <v>159</v>
      </c>
      <c r="B33" s="10">
        <v>2019</v>
      </c>
      <c r="C33" s="172" t="s">
        <v>7</v>
      </c>
      <c r="D33" s="10">
        <v>64579448</v>
      </c>
      <c r="E33" s="10">
        <v>99.994813487201228</v>
      </c>
      <c r="F33" s="10">
        <v>85.626997253647801</v>
      </c>
      <c r="G33" s="10">
        <v>72.211990769405929</v>
      </c>
      <c r="H33" s="10">
        <v>13.41500648424187</v>
      </c>
      <c r="I33" s="10">
        <v>14.373002746352199</v>
      </c>
      <c r="J33" s="10">
        <v>0</v>
      </c>
      <c r="K33" s="10">
        <v>89.333286801683926</v>
      </c>
      <c r="L33" s="10">
        <v>86.877306028451684</v>
      </c>
      <c r="M33" s="10">
        <v>48.919220972669791</v>
      </c>
      <c r="N33" s="10">
        <v>37.958085055781893</v>
      </c>
      <c r="O33" s="10">
        <v>13.122693971548321</v>
      </c>
      <c r="P33" s="10">
        <v>0</v>
      </c>
      <c r="Q33" s="10">
        <v>68.73670147130963</v>
      </c>
      <c r="R33" s="10"/>
      <c r="S33" s="10">
        <v>59.549563455352647</v>
      </c>
      <c r="T33" s="10">
        <v>9.1871380159569753</v>
      </c>
      <c r="U33" s="10">
        <v>31.26329852869037</v>
      </c>
      <c r="V33" s="10">
        <v>0</v>
      </c>
    </row>
    <row xmlns:x14ac="http://schemas.microsoft.com/office/spreadsheetml/2009/9/ac" r="34" s="173" customFormat="true" ht="12" x14ac:dyDescent="0.2">
      <c r="A34" s="171" t="s">
        <v>159</v>
      </c>
      <c r="B34" s="10">
        <v>2020</v>
      </c>
      <c r="C34" s="172" t="s">
        <v>7</v>
      </c>
      <c r="D34" s="10">
        <v>64868880</v>
      </c>
      <c r="E34" s="10">
        <v>100</v>
      </c>
      <c r="F34" s="10">
        <v>85.867176459625171</v>
      </c>
      <c r="G34" s="10">
        <v>73.037881621715542</v>
      </c>
      <c r="H34" s="10">
        <v>12.829294837909631</v>
      </c>
      <c r="I34" s="10">
        <v>14.132823540374829</v>
      </c>
      <c r="J34" s="10">
        <v>0</v>
      </c>
      <c r="K34" s="10">
        <v>88.590554937164598</v>
      </c>
      <c r="L34" s="10">
        <v>86.877306028451684</v>
      </c>
      <c r="M34" s="10">
        <v>54.344065656932798</v>
      </c>
      <c r="N34" s="10">
        <v>32.533240371518893</v>
      </c>
      <c r="O34" s="10">
        <v>13.122693971548321</v>
      </c>
      <c r="P34" s="10">
        <v>0</v>
      </c>
      <c r="Q34" s="10">
        <v>68.73670147130963</v>
      </c>
      <c r="R34" s="10"/>
      <c r="S34" s="10">
        <v>63.417738659010872</v>
      </c>
      <c r="T34" s="10">
        <v>5.3189628122987642</v>
      </c>
      <c r="U34" s="10">
        <v>31.26329852869037</v>
      </c>
      <c r="V34" s="10">
        <v>0</v>
      </c>
    </row>
    <row xmlns:x14ac="http://schemas.microsoft.com/office/spreadsheetml/2009/9/ac" r="35" s="173" customFormat="true" ht="12" x14ac:dyDescent="0.2">
      <c r="A35" s="171" t="s">
        <v>159</v>
      </c>
      <c r="B35" s="10">
        <v>2021</v>
      </c>
      <c r="C35" s="172" t="s">
        <v>7</v>
      </c>
      <c r="D35" s="10">
        <v>65081664</v>
      </c>
      <c r="E35" s="10">
        <v>100</v>
      </c>
      <c r="F35" s="10">
        <v>86.10735566560254</v>
      </c>
      <c r="G35" s="10">
        <v>73.863772474025154</v>
      </c>
      <c r="H35" s="10">
        <v>12.24358319157739</v>
      </c>
      <c r="I35" s="10">
        <v>13.89264433439746</v>
      </c>
      <c r="J35" s="10">
        <v>0</v>
      </c>
      <c r="K35" s="10">
        <v>87.847823072645269</v>
      </c>
      <c r="L35" s="10">
        <v>86.877306028451684</v>
      </c>
      <c r="M35" s="10">
        <v>59.768910341195813</v>
      </c>
      <c r="N35" s="10">
        <v>27.108395687255879</v>
      </c>
      <c r="O35" s="10">
        <v>13.122693971548321</v>
      </c>
      <c r="P35" s="10">
        <v>0</v>
      </c>
      <c r="Q35" s="10">
        <v>68.73670147130963</v>
      </c>
      <c r="R35" s="10"/>
      <c r="S35" s="10">
        <v>67.285913862669076</v>
      </c>
      <c r="T35" s="10">
        <v>1.4507876086405529</v>
      </c>
      <c r="U35" s="10">
        <v>31.26329852869037</v>
      </c>
      <c r="V35" s="10">
        <v>0</v>
      </c>
    </row>
    <row xmlns:x14ac="http://schemas.microsoft.com/office/spreadsheetml/2009/9/ac" r="36" s="173" customFormat="true" ht="12" x14ac:dyDescent="0.2">
      <c r="A36" s="171" t="s">
        <v>159</v>
      </c>
      <c r="B36" s="10">
        <v>2022</v>
      </c>
      <c r="C36" s="172" t="s">
        <v>7</v>
      </c>
      <c r="D36" s="10">
        <v>65245632</v>
      </c>
      <c r="E36" s="10">
        <v>100</v>
      </c>
      <c r="F36" s="10">
        <v>86.34753487157991</v>
      </c>
      <c r="G36" s="10">
        <v>74.689663326334994</v>
      </c>
      <c r="H36" s="10">
        <v>11.65787154524492</v>
      </c>
      <c r="I36" s="10">
        <v>13.65246512842009</v>
      </c>
      <c r="J36" s="10">
        <v>0</v>
      </c>
      <c r="K36" s="10">
        <v>87.105091208125941</v>
      </c>
      <c r="L36" s="10">
        <v>86.877306028451684</v>
      </c>
      <c r="M36" s="10">
        <v>65.193755025458813</v>
      </c>
      <c r="N36" s="10">
        <v>21.683551002992871</v>
      </c>
      <c r="O36" s="10">
        <v>13.122693971548321</v>
      </c>
      <c r="P36" s="10">
        <v>0</v>
      </c>
      <c r="Q36" s="10">
        <v>68.73670147130963</v>
      </c>
      <c r="R36" s="10"/>
      <c r="S36" s="10">
        <v>68.73670147130963</v>
      </c>
      <c r="T36" s="10">
        <v>0</v>
      </c>
      <c r="U36" s="10">
        <v>31.26329852869037</v>
      </c>
      <c r="V36" s="10">
        <v>0</v>
      </c>
    </row>
    <row xmlns:x14ac="http://schemas.microsoft.com/office/spreadsheetml/2009/9/ac" r="37" s="173" customFormat="true" ht="12" x14ac:dyDescent="0.2">
      <c r="A37" s="171" t="s">
        <v>159</v>
      </c>
      <c r="B37" s="10">
        <v>2023</v>
      </c>
      <c r="C37" s="172" t="s">
        <v>7</v>
      </c>
      <c r="D37" s="10">
        <v>65323560</v>
      </c>
      <c r="E37" s="10">
        <v>100</v>
      </c>
      <c r="F37" s="10">
        <v>86.58771407755728</v>
      </c>
      <c r="G37" s="10">
        <v>75.515554178644607</v>
      </c>
      <c r="H37" s="10">
        <v>11.07215989891267</v>
      </c>
      <c r="I37" s="10">
        <v>13.41228592244272</v>
      </c>
      <c r="J37" s="10">
        <v>0</v>
      </c>
      <c r="K37" s="10">
        <v>86.362359343606613</v>
      </c>
      <c r="L37" s="10">
        <v>86.362359343606613</v>
      </c>
      <c r="M37" s="10">
        <v>70.618599709721821</v>
      </c>
      <c r="N37" s="10">
        <v>15.743759633884791</v>
      </c>
      <c r="O37" s="10">
        <v>13.637640656393391</v>
      </c>
      <c r="P37" s="10">
        <v>0</v>
      </c>
      <c r="Q37" s="10">
        <v>68.73670147130963</v>
      </c>
      <c r="R37" s="10"/>
      <c r="S37" s="10">
        <v>68.73670147130963</v>
      </c>
      <c r="T37" s="10">
        <v>0</v>
      </c>
      <c r="U37" s="10">
        <v>31.26329852869037</v>
      </c>
      <c r="V37" s="10">
        <v>0</v>
      </c>
    </row>
    <row xmlns:x14ac="http://schemas.microsoft.com/office/spreadsheetml/2009/9/ac" r="38" s="173" customFormat="true" ht="12" x14ac:dyDescent="0.2">
      <c r="A38" s="171" t="s">
        <v>159</v>
      </c>
      <c r="B38" s="10">
        <v>2024</v>
      </c>
      <c r="C38" s="17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3" customFormat="true" ht="12" x14ac:dyDescent="0.2">
      <c r="A39" s="171" t="s">
        <v>159</v>
      </c>
      <c r="B39" s="10">
        <v>2025</v>
      </c>
      <c r="C39" s="17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3" customFormat="true" ht="12" x14ac:dyDescent="0.2">
      <c r="A40" s="171" t="s">
        <v>159</v>
      </c>
      <c r="B40" s="10">
        <v>2026</v>
      </c>
      <c r="C40" s="17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3" customFormat="true" ht="12" x14ac:dyDescent="0.2">
      <c r="A41" s="171" t="s">
        <v>159</v>
      </c>
      <c r="B41" s="10">
        <v>2027</v>
      </c>
      <c r="C41" s="17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3" customFormat="true" ht="12" x14ac:dyDescent="0.2">
      <c r="A42" s="171" t="s">
        <v>159</v>
      </c>
      <c r="B42" s="10">
        <v>2028</v>
      </c>
      <c r="C42" s="17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3" customFormat="true" ht="12" x14ac:dyDescent="0.2">
      <c r="A43" s="171" t="s">
        <v>159</v>
      </c>
      <c r="B43" s="10">
        <v>2029</v>
      </c>
      <c r="C43" s="17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3" customFormat="true" ht="12" x14ac:dyDescent="0.2">
      <c r="A44" s="171" t="s">
        <v>159</v>
      </c>
      <c r="B44" s="10">
        <v>2030</v>
      </c>
      <c r="C44" s="17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3" customFormat="true" ht="12" x14ac:dyDescent="0.2">
      <c r="A45" s="171" t="s">
        <v>159</v>
      </c>
      <c r="B45" s="10">
        <v>2000</v>
      </c>
      <c r="C45" s="172" t="s">
        <v>1</v>
      </c>
      <c r="D45" s="10">
        <v>25462683.62502075</v>
      </c>
      <c r="E45" s="10">
        <v>99.238808333333338</v>
      </c>
      <c r="F45" s="10"/>
      <c r="G45" s="10"/>
      <c r="H45" s="10"/>
      <c r="I45" s="10">
        <v>0.7611916666666616</v>
      </c>
      <c r="J45" s="10">
        <v>99.238808333333338</v>
      </c>
      <c r="K45" s="10"/>
      <c r="L45" s="10"/>
      <c r="M45" s="10"/>
      <c r="N45" s="10"/>
      <c r="O45" s="10"/>
      <c r="P45" s="10">
        <v>100</v>
      </c>
      <c r="Q45" s="10"/>
      <c r="R45" s="10"/>
      <c r="S45" s="10"/>
      <c r="T45" s="10"/>
      <c r="U45" s="10"/>
      <c r="V45" s="10">
        <v>100</v>
      </c>
    </row>
    <row xmlns:x14ac="http://schemas.microsoft.com/office/spreadsheetml/2009/9/ac" r="46" s="173" customFormat="true" ht="12" x14ac:dyDescent="0.2">
      <c r="A46" s="171" t="s">
        <v>159</v>
      </c>
      <c r="B46" s="10">
        <v>2001</v>
      </c>
      <c r="C46" s="172" t="s">
        <v>1</v>
      </c>
      <c r="D46" s="10">
        <v>25933583.438259888</v>
      </c>
      <c r="E46" s="10">
        <v>99.300997619047621</v>
      </c>
      <c r="F46" s="10"/>
      <c r="G46" s="10"/>
      <c r="H46" s="10"/>
      <c r="I46" s="10">
        <v>0.6990023809523791</v>
      </c>
      <c r="J46" s="10">
        <v>99.300997619047621</v>
      </c>
      <c r="K46" s="10">
        <v>98.313612857142829</v>
      </c>
      <c r="L46" s="10"/>
      <c r="M46" s="10"/>
      <c r="N46" s="10"/>
      <c r="O46" s="10">
        <v>1.6863871428571711</v>
      </c>
      <c r="P46" s="10">
        <v>98.313612857142829</v>
      </c>
      <c r="Q46" s="10"/>
      <c r="R46" s="10"/>
      <c r="S46" s="10"/>
      <c r="T46" s="10"/>
      <c r="U46" s="10"/>
      <c r="V46" s="10">
        <v>100</v>
      </c>
    </row>
    <row xmlns:x14ac="http://schemas.microsoft.com/office/spreadsheetml/2009/9/ac" r="47" s="173" customFormat="true" ht="12" x14ac:dyDescent="0.2">
      <c r="A47" s="171" t="s">
        <v>159</v>
      </c>
      <c r="B47" s="10">
        <v>2002</v>
      </c>
      <c r="C47" s="172" t="s">
        <v>1</v>
      </c>
      <c r="D47" s="10">
        <v>26409032.97247925</v>
      </c>
      <c r="E47" s="10">
        <v>99.363186904761903</v>
      </c>
      <c r="F47" s="10"/>
      <c r="G47" s="10"/>
      <c r="H47" s="10"/>
      <c r="I47" s="10">
        <v>0.63681309523809659</v>
      </c>
      <c r="J47" s="10">
        <v>99.363186904761903</v>
      </c>
      <c r="K47" s="10">
        <v>98.313612857142829</v>
      </c>
      <c r="L47" s="10"/>
      <c r="M47" s="10"/>
      <c r="N47" s="10"/>
      <c r="O47" s="10">
        <v>1.6863871428571711</v>
      </c>
      <c r="P47" s="10">
        <v>98.313612857142829</v>
      </c>
      <c r="Q47" s="10"/>
      <c r="R47" s="10"/>
      <c r="S47" s="10"/>
      <c r="T47" s="10"/>
      <c r="U47" s="10"/>
      <c r="V47" s="10">
        <v>100</v>
      </c>
    </row>
    <row xmlns:x14ac="http://schemas.microsoft.com/office/spreadsheetml/2009/9/ac" r="48" s="173" customFormat="true" ht="12" x14ac:dyDescent="0.2">
      <c r="A48" s="171" t="s">
        <v>159</v>
      </c>
      <c r="B48" s="10">
        <v>2003</v>
      </c>
      <c r="C48" s="172" t="s">
        <v>1</v>
      </c>
      <c r="D48" s="10">
        <v>26905603.808322139</v>
      </c>
      <c r="E48" s="10">
        <v>99.425376190476186</v>
      </c>
      <c r="F48" s="10"/>
      <c r="G48" s="10"/>
      <c r="H48" s="10"/>
      <c r="I48" s="10">
        <v>0.57462380952381409</v>
      </c>
      <c r="J48" s="10">
        <v>99.425376190476186</v>
      </c>
      <c r="K48" s="10">
        <v>98.313612857142829</v>
      </c>
      <c r="L48" s="10"/>
      <c r="M48" s="10"/>
      <c r="N48" s="10"/>
      <c r="O48" s="10">
        <v>1.6863871428571711</v>
      </c>
      <c r="P48" s="10">
        <v>98.313612857142829</v>
      </c>
      <c r="Q48" s="10"/>
      <c r="R48" s="10"/>
      <c r="S48" s="10"/>
      <c r="T48" s="10"/>
      <c r="U48" s="10"/>
      <c r="V48" s="10">
        <v>100</v>
      </c>
    </row>
    <row xmlns:x14ac="http://schemas.microsoft.com/office/spreadsheetml/2009/9/ac" r="49" s="173" customFormat="true" ht="12" x14ac:dyDescent="0.2">
      <c r="A49" s="171" t="s">
        <v>159</v>
      </c>
      <c r="B49" s="10">
        <v>2004</v>
      </c>
      <c r="C49" s="172" t="s">
        <v>1</v>
      </c>
      <c r="D49" s="10">
        <v>27392500.435260929</v>
      </c>
      <c r="E49" s="10">
        <v>99.487565476190483</v>
      </c>
      <c r="F49" s="10"/>
      <c r="G49" s="10"/>
      <c r="H49" s="10"/>
      <c r="I49" s="10">
        <v>0.51243452380951737</v>
      </c>
      <c r="J49" s="10">
        <v>99.487565476190483</v>
      </c>
      <c r="K49" s="10">
        <v>98.313612857142829</v>
      </c>
      <c r="L49" s="10"/>
      <c r="M49" s="10"/>
      <c r="N49" s="10"/>
      <c r="O49" s="10">
        <v>1.6863871428571711</v>
      </c>
      <c r="P49" s="10">
        <v>98.313612857142829</v>
      </c>
      <c r="Q49" s="10"/>
      <c r="R49" s="10"/>
      <c r="S49" s="10"/>
      <c r="T49" s="10"/>
      <c r="U49" s="10"/>
      <c r="V49" s="10">
        <v>100</v>
      </c>
    </row>
    <row xmlns:x14ac="http://schemas.microsoft.com/office/spreadsheetml/2009/9/ac" r="50" s="173" customFormat="true" ht="12" x14ac:dyDescent="0.2">
      <c r="A50" s="171" t="s">
        <v>159</v>
      </c>
      <c r="B50" s="10">
        <v>2005</v>
      </c>
      <c r="C50" s="172" t="s">
        <v>1</v>
      </c>
      <c r="D50" s="10">
        <v>27892186.568341069</v>
      </c>
      <c r="E50" s="10">
        <v>99.549754761904765</v>
      </c>
      <c r="F50" s="10"/>
      <c r="G50" s="10"/>
      <c r="H50" s="10"/>
      <c r="I50" s="10">
        <v>0.45024523809523492</v>
      </c>
      <c r="J50" s="10">
        <v>99.549754761904765</v>
      </c>
      <c r="K50" s="10">
        <v>98.313612857142829</v>
      </c>
      <c r="L50" s="10"/>
      <c r="M50" s="10"/>
      <c r="N50" s="10"/>
      <c r="O50" s="10">
        <v>1.6863871428571711</v>
      </c>
      <c r="P50" s="10">
        <v>98.313612857142829</v>
      </c>
      <c r="Q50" s="10"/>
      <c r="R50" s="10"/>
      <c r="S50" s="10"/>
      <c r="T50" s="10"/>
      <c r="U50" s="10"/>
      <c r="V50" s="10">
        <v>100</v>
      </c>
    </row>
    <row xmlns:x14ac="http://schemas.microsoft.com/office/spreadsheetml/2009/9/ac" r="51" s="173" customFormat="true" ht="12" x14ac:dyDescent="0.2">
      <c r="A51" s="171" t="s">
        <v>159</v>
      </c>
      <c r="B51" s="10">
        <v>2006</v>
      </c>
      <c r="C51" s="172" t="s">
        <v>1</v>
      </c>
      <c r="D51" s="10">
        <v>28447743.009011529</v>
      </c>
      <c r="E51" s="10">
        <v>99.611944047619048</v>
      </c>
      <c r="F51" s="10"/>
      <c r="G51" s="10"/>
      <c r="H51" s="10"/>
      <c r="I51" s="10">
        <v>0.38805595238095242</v>
      </c>
      <c r="J51" s="10">
        <v>99.611944047619048</v>
      </c>
      <c r="K51" s="10">
        <v>98.408141428571412</v>
      </c>
      <c r="L51" s="10"/>
      <c r="M51" s="10"/>
      <c r="N51" s="10"/>
      <c r="O51" s="10">
        <v>1.591858571428588</v>
      </c>
      <c r="P51" s="10">
        <v>98.408141428571412</v>
      </c>
      <c r="Q51" s="10"/>
      <c r="R51" s="10"/>
      <c r="S51" s="10"/>
      <c r="T51" s="10"/>
      <c r="U51" s="10"/>
      <c r="V51" s="10">
        <v>100</v>
      </c>
    </row>
    <row xmlns:x14ac="http://schemas.microsoft.com/office/spreadsheetml/2009/9/ac" r="52" s="173" customFormat="true" ht="12" x14ac:dyDescent="0.2">
      <c r="A52" s="171" t="s">
        <v>159</v>
      </c>
      <c r="B52" s="10">
        <v>2007</v>
      </c>
      <c r="C52" s="172" t="s">
        <v>1</v>
      </c>
      <c r="D52" s="10">
        <v>29003683.606697839</v>
      </c>
      <c r="E52" s="10">
        <v>99.67413333333333</v>
      </c>
      <c r="F52" s="10"/>
      <c r="G52" s="10"/>
      <c r="H52" s="10"/>
      <c r="I52" s="10">
        <v>0.32586666666666991</v>
      </c>
      <c r="J52" s="10">
        <v>99.67413333333333</v>
      </c>
      <c r="K52" s="10">
        <v>98.502669999999995</v>
      </c>
      <c r="L52" s="10"/>
      <c r="M52" s="10"/>
      <c r="N52" s="10"/>
      <c r="O52" s="10">
        <v>1.4973300000000049</v>
      </c>
      <c r="P52" s="10">
        <v>98.502669999999995</v>
      </c>
      <c r="Q52" s="10"/>
      <c r="R52" s="10"/>
      <c r="S52" s="10"/>
      <c r="T52" s="10"/>
      <c r="U52" s="10"/>
      <c r="V52" s="10">
        <v>100</v>
      </c>
    </row>
    <row xmlns:x14ac="http://schemas.microsoft.com/office/spreadsheetml/2009/9/ac" r="53" s="173" customFormat="true" ht="12" x14ac:dyDescent="0.2">
      <c r="A53" s="171" t="s">
        <v>159</v>
      </c>
      <c r="B53" s="10">
        <v>2008</v>
      </c>
      <c r="C53" s="172" t="s">
        <v>1</v>
      </c>
      <c r="D53" s="10">
        <v>29548930.800505068</v>
      </c>
      <c r="E53" s="10">
        <v>99.736322619047613</v>
      </c>
      <c r="F53" s="10"/>
      <c r="G53" s="10"/>
      <c r="H53" s="10"/>
      <c r="I53" s="10">
        <v>0.26367738095238741</v>
      </c>
      <c r="J53" s="10">
        <v>99.736322619047613</v>
      </c>
      <c r="K53" s="10">
        <v>98.597198571428549</v>
      </c>
      <c r="L53" s="10"/>
      <c r="M53" s="10"/>
      <c r="N53" s="10"/>
      <c r="O53" s="10">
        <v>1.402801428571451</v>
      </c>
      <c r="P53" s="10">
        <v>98.597198571428549</v>
      </c>
      <c r="Q53" s="10"/>
      <c r="R53" s="10"/>
      <c r="S53" s="10"/>
      <c r="T53" s="10"/>
      <c r="U53" s="10"/>
      <c r="V53" s="10">
        <v>100</v>
      </c>
    </row>
    <row xmlns:x14ac="http://schemas.microsoft.com/office/spreadsheetml/2009/9/ac" r="54" s="173" customFormat="true" ht="12" x14ac:dyDescent="0.2">
      <c r="A54" s="171" t="s">
        <v>159</v>
      </c>
      <c r="B54" s="10">
        <v>2009</v>
      </c>
      <c r="C54" s="172" t="s">
        <v>1</v>
      </c>
      <c r="D54" s="10">
        <v>30102516.32797287</v>
      </c>
      <c r="E54" s="10">
        <v>99.798511904761909</v>
      </c>
      <c r="F54" s="10"/>
      <c r="G54" s="10"/>
      <c r="H54" s="10"/>
      <c r="I54" s="10">
        <v>0.20148809523809061</v>
      </c>
      <c r="J54" s="10">
        <v>99.798511904761909</v>
      </c>
      <c r="K54" s="10">
        <v>98.691727142857133</v>
      </c>
      <c r="L54" s="10"/>
      <c r="M54" s="10"/>
      <c r="N54" s="10"/>
      <c r="O54" s="10">
        <v>1.308272857142867</v>
      </c>
      <c r="P54" s="10">
        <v>98.691727142857133</v>
      </c>
      <c r="Q54" s="10"/>
      <c r="R54" s="10"/>
      <c r="S54" s="10"/>
      <c r="T54" s="10"/>
      <c r="U54" s="10"/>
      <c r="V54" s="10">
        <v>100</v>
      </c>
    </row>
    <row xmlns:x14ac="http://schemas.microsoft.com/office/spreadsheetml/2009/9/ac" r="55" s="173" customFormat="true" ht="12" x14ac:dyDescent="0.2">
      <c r="A55" s="171" t="s">
        <v>159</v>
      </c>
      <c r="B55" s="10">
        <v>2010</v>
      </c>
      <c r="C55" s="172" t="s">
        <v>1</v>
      </c>
      <c r="D55" s="10">
        <v>30680531.46615234</v>
      </c>
      <c r="E55" s="10">
        <v>99.860701190476192</v>
      </c>
      <c r="F55" s="10"/>
      <c r="G55" s="10"/>
      <c r="H55" s="10"/>
      <c r="I55" s="10">
        <v>0.1392988095238081</v>
      </c>
      <c r="J55" s="10">
        <v>99.860701190476192</v>
      </c>
      <c r="K55" s="10">
        <v>98.786255714285687</v>
      </c>
      <c r="L55" s="10"/>
      <c r="M55" s="10"/>
      <c r="N55" s="10"/>
      <c r="O55" s="10">
        <v>1.213744285714313</v>
      </c>
      <c r="P55" s="10">
        <v>98.786255714285687</v>
      </c>
      <c r="Q55" s="10"/>
      <c r="R55" s="10"/>
      <c r="S55" s="10"/>
      <c r="T55" s="10"/>
      <c r="U55" s="10"/>
      <c r="V55" s="10">
        <v>100</v>
      </c>
    </row>
    <row xmlns:x14ac="http://schemas.microsoft.com/office/spreadsheetml/2009/9/ac" r="56" s="173" customFormat="true" ht="12" x14ac:dyDescent="0.2">
      <c r="A56" s="171" t="s">
        <v>159</v>
      </c>
      <c r="B56" s="10">
        <v>2011</v>
      </c>
      <c r="C56" s="172" t="s">
        <v>1</v>
      </c>
      <c r="D56" s="10">
        <v>31208510.555366211</v>
      </c>
      <c r="E56" s="10">
        <v>99.922890476190474</v>
      </c>
      <c r="F56" s="10"/>
      <c r="G56" s="10"/>
      <c r="H56" s="10"/>
      <c r="I56" s="10">
        <v>7.7109523809525626E-2</v>
      </c>
      <c r="J56" s="10">
        <v>99.922890476190474</v>
      </c>
      <c r="K56" s="10">
        <v>98.88078428571427</v>
      </c>
      <c r="L56" s="10"/>
      <c r="M56" s="10"/>
      <c r="N56" s="10"/>
      <c r="O56" s="10">
        <v>1.11921571428573</v>
      </c>
      <c r="P56" s="10">
        <v>98.88078428571427</v>
      </c>
      <c r="Q56" s="10"/>
      <c r="R56" s="10"/>
      <c r="S56" s="10"/>
      <c r="T56" s="10"/>
      <c r="U56" s="10"/>
      <c r="V56" s="10">
        <v>100</v>
      </c>
    </row>
    <row xmlns:x14ac="http://schemas.microsoft.com/office/spreadsheetml/2009/9/ac" r="57" s="173" customFormat="true" ht="12" x14ac:dyDescent="0.2">
      <c r="A57" s="171" t="s">
        <v>159</v>
      </c>
      <c r="B57" s="10">
        <v>2012</v>
      </c>
      <c r="C57" s="172" t="s">
        <v>1</v>
      </c>
      <c r="D57" s="10">
        <v>31800122.620200191</v>
      </c>
      <c r="E57" s="10">
        <v>99.985079761904757</v>
      </c>
      <c r="F57" s="10"/>
      <c r="G57" s="10"/>
      <c r="H57" s="10"/>
      <c r="I57" s="10">
        <v>1.492023809524312E-2</v>
      </c>
      <c r="J57" s="10">
        <v>99.985079761904757</v>
      </c>
      <c r="K57" s="10">
        <v>98.975312857142825</v>
      </c>
      <c r="L57" s="10"/>
      <c r="M57" s="10"/>
      <c r="N57" s="10"/>
      <c r="O57" s="10">
        <v>1.0246871428571751</v>
      </c>
      <c r="P57" s="10">
        <v>98.975312857142825</v>
      </c>
      <c r="Q57" s="10"/>
      <c r="R57" s="10"/>
      <c r="S57" s="10"/>
      <c r="T57" s="10"/>
      <c r="U57" s="10"/>
      <c r="V57" s="10">
        <v>100</v>
      </c>
    </row>
    <row xmlns:x14ac="http://schemas.microsoft.com/office/spreadsheetml/2009/9/ac" r="58" s="173" customFormat="true" ht="12" x14ac:dyDescent="0.2">
      <c r="A58" s="171" t="s">
        <v>159</v>
      </c>
      <c r="B58" s="10">
        <v>2013</v>
      </c>
      <c r="C58" s="172" t="s">
        <v>1</v>
      </c>
      <c r="D58" s="10">
        <v>32439551.820469979</v>
      </c>
      <c r="E58" s="10">
        <v>100</v>
      </c>
      <c r="F58" s="10"/>
      <c r="G58" s="10"/>
      <c r="H58" s="10"/>
      <c r="I58" s="10">
        <v>0</v>
      </c>
      <c r="J58" s="10">
        <v>100</v>
      </c>
      <c r="K58" s="10">
        <v>99.069841428571408</v>
      </c>
      <c r="L58" s="10"/>
      <c r="M58" s="10"/>
      <c r="N58" s="10"/>
      <c r="O58" s="10">
        <v>0.93015857142859204</v>
      </c>
      <c r="P58" s="10">
        <v>99.069841428571408</v>
      </c>
      <c r="Q58" s="10"/>
      <c r="R58" s="10"/>
      <c r="S58" s="10"/>
      <c r="T58" s="10"/>
      <c r="U58" s="10"/>
      <c r="V58" s="10">
        <v>100</v>
      </c>
    </row>
    <row xmlns:x14ac="http://schemas.microsoft.com/office/spreadsheetml/2009/9/ac" r="59" s="173" customFormat="true" ht="12" x14ac:dyDescent="0.2">
      <c r="A59" s="171" t="s">
        <v>159</v>
      </c>
      <c r="B59" s="10">
        <v>2014</v>
      </c>
      <c r="C59" s="172" t="s">
        <v>1</v>
      </c>
      <c r="D59" s="10">
        <v>33069756.761045221</v>
      </c>
      <c r="E59" s="10">
        <v>100</v>
      </c>
      <c r="F59" s="10"/>
      <c r="G59" s="10"/>
      <c r="H59" s="10"/>
      <c r="I59" s="10">
        <v>0</v>
      </c>
      <c r="J59" s="10">
        <v>100</v>
      </c>
      <c r="K59" s="10">
        <v>99.164369999999991</v>
      </c>
      <c r="L59" s="10"/>
      <c r="M59" s="10"/>
      <c r="N59" s="10"/>
      <c r="O59" s="10">
        <v>0.83563000000000898</v>
      </c>
      <c r="P59" s="10">
        <v>99.164369999999991</v>
      </c>
      <c r="Q59" s="10"/>
      <c r="R59" s="10"/>
      <c r="S59" s="10"/>
      <c r="T59" s="10"/>
      <c r="U59" s="10"/>
      <c r="V59" s="10">
        <v>100</v>
      </c>
    </row>
    <row xmlns:x14ac="http://schemas.microsoft.com/office/spreadsheetml/2009/9/ac" r="60" s="173" customFormat="true" ht="12" x14ac:dyDescent="0.2">
      <c r="A60" s="171" t="s">
        <v>159</v>
      </c>
      <c r="B60" s="10">
        <v>2015</v>
      </c>
      <c r="C60" s="172" t="s">
        <v>1</v>
      </c>
      <c r="D60" s="10">
        <v>33676783.389263757</v>
      </c>
      <c r="E60" s="10">
        <v>100</v>
      </c>
      <c r="F60" s="10"/>
      <c r="G60" s="10"/>
      <c r="H60" s="10"/>
      <c r="I60" s="10">
        <v>0</v>
      </c>
      <c r="J60" s="10">
        <v>100</v>
      </c>
      <c r="K60" s="10">
        <v>99.258898571428546</v>
      </c>
      <c r="L60" s="10"/>
      <c r="M60" s="10"/>
      <c r="N60" s="10"/>
      <c r="O60" s="10">
        <v>0.74110142857145433</v>
      </c>
      <c r="P60" s="10">
        <v>99.258898571428546</v>
      </c>
      <c r="Q60" s="10"/>
      <c r="R60" s="10"/>
      <c r="S60" s="10"/>
      <c r="T60" s="10"/>
      <c r="U60" s="10"/>
      <c r="V60" s="10">
        <v>100</v>
      </c>
    </row>
    <row xmlns:x14ac="http://schemas.microsoft.com/office/spreadsheetml/2009/9/ac" r="61" s="173" customFormat="true" ht="12" x14ac:dyDescent="0.2">
      <c r="A61" s="171" t="s">
        <v>159</v>
      </c>
      <c r="B61" s="10">
        <v>2016</v>
      </c>
      <c r="C61" s="172" t="s">
        <v>1</v>
      </c>
      <c r="D61" s="10">
        <v>34263016.467297368</v>
      </c>
      <c r="E61" s="10">
        <v>100</v>
      </c>
      <c r="F61" s="10"/>
      <c r="G61" s="10"/>
      <c r="H61" s="10"/>
      <c r="I61" s="10">
        <v>0</v>
      </c>
      <c r="J61" s="10">
        <v>100</v>
      </c>
      <c r="K61" s="10">
        <v>99.353427142857129</v>
      </c>
      <c r="L61" s="10"/>
      <c r="M61" s="10"/>
      <c r="N61" s="10"/>
      <c r="O61" s="10">
        <v>0.64657285714287127</v>
      </c>
      <c r="P61" s="10">
        <v>99.353427142857129</v>
      </c>
      <c r="Q61" s="10"/>
      <c r="R61" s="10"/>
      <c r="S61" s="10"/>
      <c r="T61" s="10"/>
      <c r="U61" s="10"/>
      <c r="V61" s="10">
        <v>100</v>
      </c>
    </row>
    <row xmlns:x14ac="http://schemas.microsoft.com/office/spreadsheetml/2009/9/ac" r="62" s="173" customFormat="true" ht="12" x14ac:dyDescent="0.2">
      <c r="A62" s="171" t="s">
        <v>159</v>
      </c>
      <c r="B62" s="10">
        <v>2017</v>
      </c>
      <c r="C62" s="172" t="s">
        <v>1</v>
      </c>
      <c r="D62" s="10">
        <v>34885940.839850768</v>
      </c>
      <c r="E62" s="10">
        <v>100</v>
      </c>
      <c r="F62" s="10"/>
      <c r="G62" s="10"/>
      <c r="H62" s="10"/>
      <c r="I62" s="10">
        <v>0</v>
      </c>
      <c r="J62" s="10">
        <v>100</v>
      </c>
      <c r="K62" s="10">
        <v>99.353427142857129</v>
      </c>
      <c r="L62" s="10"/>
      <c r="M62" s="10"/>
      <c r="N62" s="10"/>
      <c r="O62" s="10">
        <v>0.64657285714287127</v>
      </c>
      <c r="P62" s="10">
        <v>99.353427142857129</v>
      </c>
      <c r="Q62" s="10"/>
      <c r="R62" s="10"/>
      <c r="S62" s="10"/>
      <c r="T62" s="10"/>
      <c r="U62" s="10"/>
      <c r="V62" s="10">
        <v>100</v>
      </c>
    </row>
    <row xmlns:x14ac="http://schemas.microsoft.com/office/spreadsheetml/2009/9/ac" r="63" s="173" customFormat="true" ht="12" x14ac:dyDescent="0.2">
      <c r="A63" s="171" t="s">
        <v>159</v>
      </c>
      <c r="B63" s="10">
        <v>2018</v>
      </c>
      <c r="C63" s="172" t="s">
        <v>1</v>
      </c>
      <c r="D63" s="10">
        <v>35534739.000028998</v>
      </c>
      <c r="E63" s="10">
        <v>100</v>
      </c>
      <c r="F63" s="10"/>
      <c r="G63" s="10"/>
      <c r="H63" s="10"/>
      <c r="I63" s="10">
        <v>0</v>
      </c>
      <c r="J63" s="10">
        <v>100</v>
      </c>
      <c r="K63" s="10">
        <v>99.353427142857129</v>
      </c>
      <c r="L63" s="10"/>
      <c r="M63" s="10"/>
      <c r="N63" s="10"/>
      <c r="O63" s="10">
        <v>0.64657285714287127</v>
      </c>
      <c r="P63" s="10">
        <v>99.353427142857129</v>
      </c>
      <c r="Q63" s="10"/>
      <c r="R63" s="10"/>
      <c r="S63" s="10"/>
      <c r="T63" s="10"/>
      <c r="U63" s="10"/>
      <c r="V63" s="10">
        <v>100</v>
      </c>
    </row>
    <row xmlns:x14ac="http://schemas.microsoft.com/office/spreadsheetml/2009/9/ac" r="64" s="173" customFormat="true" ht="12" x14ac:dyDescent="0.2">
      <c r="A64" s="171" t="s">
        <v>159</v>
      </c>
      <c r="B64" s="10">
        <v>2019</v>
      </c>
      <c r="C64" s="172" t="s">
        <v>1</v>
      </c>
      <c r="D64" s="10">
        <v>36154804.356961668</v>
      </c>
      <c r="E64" s="10">
        <v>100</v>
      </c>
      <c r="F64" s="10"/>
      <c r="G64" s="10"/>
      <c r="H64" s="10"/>
      <c r="I64" s="10">
        <v>0</v>
      </c>
      <c r="J64" s="10">
        <v>100</v>
      </c>
      <c r="K64" s="10">
        <v>99.353427142857129</v>
      </c>
      <c r="L64" s="10"/>
      <c r="M64" s="10"/>
      <c r="N64" s="10"/>
      <c r="O64" s="10">
        <v>0.64657285714287127</v>
      </c>
      <c r="P64" s="10">
        <v>99.353427142857129</v>
      </c>
      <c r="Q64" s="10"/>
      <c r="R64" s="10"/>
      <c r="S64" s="10"/>
      <c r="T64" s="10"/>
      <c r="U64" s="10"/>
      <c r="V64" s="10">
        <v>100</v>
      </c>
    </row>
    <row xmlns:x14ac="http://schemas.microsoft.com/office/spreadsheetml/2009/9/ac" r="65" s="173" customFormat="true" ht="12" x14ac:dyDescent="0.2">
      <c r="A65" s="171" t="s">
        <v>159</v>
      </c>
      <c r="B65" s="10">
        <v>2020</v>
      </c>
      <c r="C65" s="172" t="s">
        <v>1</v>
      </c>
      <c r="D65" s="10">
        <v>36742381.568536378</v>
      </c>
      <c r="E65" s="10">
        <v>100</v>
      </c>
      <c r="F65" s="10"/>
      <c r="G65" s="10"/>
      <c r="H65" s="10"/>
      <c r="I65" s="10">
        <v>0</v>
      </c>
      <c r="J65" s="10">
        <v>100</v>
      </c>
      <c r="K65" s="10">
        <v>99.353427142857129</v>
      </c>
      <c r="L65" s="10"/>
      <c r="M65" s="10"/>
      <c r="N65" s="10"/>
      <c r="O65" s="10">
        <v>0.64657285714287127</v>
      </c>
      <c r="P65" s="10">
        <v>99.353427142857129</v>
      </c>
      <c r="Q65" s="10"/>
      <c r="R65" s="10"/>
      <c r="S65" s="10"/>
      <c r="T65" s="10"/>
      <c r="U65" s="10"/>
      <c r="V65" s="10">
        <v>100</v>
      </c>
    </row>
    <row xmlns:x14ac="http://schemas.microsoft.com/office/spreadsheetml/2009/9/ac" r="66" s="173" customFormat="true" ht="12" x14ac:dyDescent="0.2">
      <c r="A66" s="171" t="s">
        <v>159</v>
      </c>
      <c r="B66" s="10">
        <v>2021</v>
      </c>
      <c r="C66" s="172" t="s">
        <v>1</v>
      </c>
      <c r="D66" s="10">
        <v>37285285.901440427</v>
      </c>
      <c r="E66" s="10">
        <v>100</v>
      </c>
      <c r="F66" s="10"/>
      <c r="G66" s="10"/>
      <c r="H66" s="10"/>
      <c r="I66" s="10">
        <v>0</v>
      </c>
      <c r="J66" s="10">
        <v>100</v>
      </c>
      <c r="K66" s="10"/>
      <c r="L66" s="10"/>
      <c r="M66" s="10"/>
      <c r="N66" s="10"/>
      <c r="O66" s="10"/>
      <c r="P66" s="10">
        <v>100</v>
      </c>
      <c r="Q66" s="10"/>
      <c r="R66" s="10"/>
      <c r="S66" s="10"/>
      <c r="T66" s="10"/>
      <c r="U66" s="10"/>
      <c r="V66" s="10">
        <v>100</v>
      </c>
    </row>
    <row xmlns:x14ac="http://schemas.microsoft.com/office/spreadsheetml/2009/9/ac" r="67" s="173" customFormat="true" ht="12" x14ac:dyDescent="0.2">
      <c r="A67" s="171" t="s">
        <v>159</v>
      </c>
      <c r="B67" s="10">
        <v>2022</v>
      </c>
      <c r="C67" s="172" t="s">
        <v>1</v>
      </c>
      <c r="D67" s="10">
        <v>37799403.208374031</v>
      </c>
      <c r="E67" s="10">
        <v>100</v>
      </c>
      <c r="F67" s="10"/>
      <c r="G67" s="10"/>
      <c r="H67" s="10"/>
      <c r="I67" s="10">
        <v>0</v>
      </c>
      <c r="J67" s="10">
        <v>100</v>
      </c>
      <c r="K67" s="10"/>
      <c r="L67" s="10"/>
      <c r="M67" s="10"/>
      <c r="N67" s="10"/>
      <c r="O67" s="10"/>
      <c r="P67" s="10">
        <v>100</v>
      </c>
      <c r="Q67" s="10"/>
      <c r="R67" s="10"/>
      <c r="S67" s="10"/>
      <c r="T67" s="10"/>
      <c r="U67" s="10"/>
      <c r="V67" s="10">
        <v>100</v>
      </c>
    </row>
    <row xmlns:x14ac="http://schemas.microsoft.com/office/spreadsheetml/2009/9/ac" r="68" s="173" customFormat="true" ht="12" x14ac:dyDescent="0.2">
      <c r="A68" s="171" t="s">
        <v>159</v>
      </c>
      <c r="B68" s="10">
        <v>2023</v>
      </c>
      <c r="C68" s="172" t="s">
        <v>1</v>
      </c>
      <c r="D68" s="10">
        <v>38261314.646182247</v>
      </c>
      <c r="E68" s="10">
        <v>100</v>
      </c>
      <c r="F68" s="10"/>
      <c r="G68" s="10"/>
      <c r="H68" s="10"/>
      <c r="I68" s="10">
        <v>0</v>
      </c>
      <c r="J68" s="10">
        <v>100</v>
      </c>
      <c r="K68" s="10"/>
      <c r="L68" s="10"/>
      <c r="M68" s="10"/>
      <c r="N68" s="10"/>
      <c r="O68" s="10"/>
      <c r="P68" s="10">
        <v>100</v>
      </c>
      <c r="Q68" s="10"/>
      <c r="R68" s="10"/>
      <c r="S68" s="10"/>
      <c r="T68" s="10"/>
      <c r="U68" s="10"/>
      <c r="V68" s="10">
        <v>100</v>
      </c>
    </row>
    <row xmlns:x14ac="http://schemas.microsoft.com/office/spreadsheetml/2009/9/ac" r="69" s="173" customFormat="true" ht="12" x14ac:dyDescent="0.2">
      <c r="A69" s="171" t="s">
        <v>159</v>
      </c>
      <c r="B69" s="10">
        <v>2024</v>
      </c>
      <c r="C69" s="17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3" customFormat="true" ht="12" x14ac:dyDescent="0.2">
      <c r="A70" s="171" t="s">
        <v>159</v>
      </c>
      <c r="B70" s="10">
        <v>2025</v>
      </c>
      <c r="C70" s="17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3" customFormat="true" ht="12" x14ac:dyDescent="0.2">
      <c r="A71" s="171" t="s">
        <v>159</v>
      </c>
      <c r="B71" s="10">
        <v>2026</v>
      </c>
      <c r="C71" s="17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3" customFormat="true" ht="12" x14ac:dyDescent="0.2">
      <c r="A72" s="171" t="s">
        <v>159</v>
      </c>
      <c r="B72" s="10">
        <v>2027</v>
      </c>
      <c r="C72" s="17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3" customFormat="true" ht="12" x14ac:dyDescent="0.2">
      <c r="A73" s="171" t="s">
        <v>159</v>
      </c>
      <c r="B73" s="10">
        <v>2028</v>
      </c>
      <c r="C73" s="17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3" customFormat="true" ht="12" x14ac:dyDescent="0.2">
      <c r="A74" s="171" t="s">
        <v>159</v>
      </c>
      <c r="B74" s="10">
        <v>2029</v>
      </c>
      <c r="C74" s="17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3" customFormat="true" ht="12" x14ac:dyDescent="0.2">
      <c r="A75" s="171" t="s">
        <v>159</v>
      </c>
      <c r="B75" s="10">
        <v>2030</v>
      </c>
      <c r="C75" s="17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3" customFormat="true" ht="12" x14ac:dyDescent="0.2">
      <c r="A76" s="171" t="s">
        <v>159</v>
      </c>
      <c r="B76" s="10">
        <v>2000</v>
      </c>
      <c r="C76" s="172" t="s">
        <v>2</v>
      </c>
      <c r="D76" s="10">
        <v>35159868.37497925</v>
      </c>
      <c r="E76" s="10">
        <v>97.433386666666706</v>
      </c>
      <c r="F76" s="10"/>
      <c r="G76" s="10"/>
      <c r="H76" s="10"/>
      <c r="I76" s="10">
        <v>2.5666133333332941</v>
      </c>
      <c r="J76" s="10">
        <v>97.433386666666706</v>
      </c>
      <c r="K76" s="10"/>
      <c r="L76" s="10"/>
      <c r="M76" s="10"/>
      <c r="N76" s="10"/>
      <c r="O76" s="10"/>
      <c r="P76" s="10">
        <v>100</v>
      </c>
      <c r="Q76" s="10"/>
      <c r="R76" s="10"/>
      <c r="S76" s="10"/>
      <c r="T76" s="10"/>
      <c r="U76" s="10"/>
      <c r="V76" s="10">
        <v>100</v>
      </c>
    </row>
    <row xmlns:x14ac="http://schemas.microsoft.com/office/spreadsheetml/2009/9/ac" r="77" s="173" customFormat="true" ht="12" x14ac:dyDescent="0.2">
      <c r="A77" s="171" t="s">
        <v>159</v>
      </c>
      <c r="B77" s="10">
        <v>2001</v>
      </c>
      <c r="C77" s="172" t="s">
        <v>2</v>
      </c>
      <c r="D77" s="10">
        <v>34682976.561740108</v>
      </c>
      <c r="E77" s="10">
        <v>97.599743809523829</v>
      </c>
      <c r="F77" s="10"/>
      <c r="G77" s="10"/>
      <c r="H77" s="10"/>
      <c r="I77" s="10">
        <v>2.400256190476171</v>
      </c>
      <c r="J77" s="10">
        <v>97.599743809523829</v>
      </c>
      <c r="K77" s="10">
        <v>89.015658571428503</v>
      </c>
      <c r="L77" s="10"/>
      <c r="M77" s="10"/>
      <c r="N77" s="10"/>
      <c r="O77" s="10">
        <v>10.984341428571501</v>
      </c>
      <c r="P77" s="10">
        <v>89.015658571428503</v>
      </c>
      <c r="Q77" s="10"/>
      <c r="R77" s="10"/>
      <c r="S77" s="10"/>
      <c r="T77" s="10"/>
      <c r="U77" s="10"/>
      <c r="V77" s="10">
        <v>100</v>
      </c>
    </row>
    <row xmlns:x14ac="http://schemas.microsoft.com/office/spreadsheetml/2009/9/ac" r="78" s="173" customFormat="true" ht="12" x14ac:dyDescent="0.2">
      <c r="A78" s="171" t="s">
        <v>159</v>
      </c>
      <c r="B78" s="10">
        <v>2002</v>
      </c>
      <c r="C78" s="172" t="s">
        <v>2</v>
      </c>
      <c r="D78" s="10">
        <v>34206631.027520753</v>
      </c>
      <c r="E78" s="10">
        <v>97.766100952381009</v>
      </c>
      <c r="F78" s="10"/>
      <c r="G78" s="10"/>
      <c r="H78" s="10"/>
      <c r="I78" s="10">
        <v>2.2338990476189911</v>
      </c>
      <c r="J78" s="10">
        <v>97.766100952381009</v>
      </c>
      <c r="K78" s="10">
        <v>89.015658571428503</v>
      </c>
      <c r="L78" s="10"/>
      <c r="M78" s="10"/>
      <c r="N78" s="10"/>
      <c r="O78" s="10">
        <v>10.984341428571501</v>
      </c>
      <c r="P78" s="10">
        <v>89.015658571428503</v>
      </c>
      <c r="Q78" s="10"/>
      <c r="R78" s="10"/>
      <c r="S78" s="10"/>
      <c r="T78" s="10"/>
      <c r="U78" s="10"/>
      <c r="V78" s="10">
        <v>100</v>
      </c>
    </row>
    <row xmlns:x14ac="http://schemas.microsoft.com/office/spreadsheetml/2009/9/ac" r="79" s="173" customFormat="true" ht="12" x14ac:dyDescent="0.2">
      <c r="A79" s="171" t="s">
        <v>159</v>
      </c>
      <c r="B79" s="10">
        <v>2003</v>
      </c>
      <c r="C79" s="172" t="s">
        <v>2</v>
      </c>
      <c r="D79" s="10">
        <v>33752716.191677861</v>
      </c>
      <c r="E79" s="10">
        <v>97.932458095238133</v>
      </c>
      <c r="F79" s="10"/>
      <c r="G79" s="10"/>
      <c r="H79" s="10"/>
      <c r="I79" s="10">
        <v>2.0675419047618671</v>
      </c>
      <c r="J79" s="10">
        <v>97.932458095238133</v>
      </c>
      <c r="K79" s="10">
        <v>89.015658571428503</v>
      </c>
      <c r="L79" s="10"/>
      <c r="M79" s="10"/>
      <c r="N79" s="10"/>
      <c r="O79" s="10">
        <v>10.984341428571501</v>
      </c>
      <c r="P79" s="10">
        <v>89.015658571428503</v>
      </c>
      <c r="Q79" s="10"/>
      <c r="R79" s="10"/>
      <c r="S79" s="10"/>
      <c r="T79" s="10"/>
      <c r="U79" s="10"/>
      <c r="V79" s="10">
        <v>100</v>
      </c>
    </row>
    <row xmlns:x14ac="http://schemas.microsoft.com/office/spreadsheetml/2009/9/ac" r="80" s="173" customFormat="true" ht="12" x14ac:dyDescent="0.2">
      <c r="A80" s="171" t="s">
        <v>159</v>
      </c>
      <c r="B80" s="10">
        <v>2004</v>
      </c>
      <c r="C80" s="172" t="s">
        <v>2</v>
      </c>
      <c r="D80" s="10">
        <v>33278835.564739071</v>
      </c>
      <c r="E80" s="10">
        <v>98.098815238095256</v>
      </c>
      <c r="F80" s="10"/>
      <c r="G80" s="10"/>
      <c r="H80" s="10"/>
      <c r="I80" s="10">
        <v>1.9011847619047439</v>
      </c>
      <c r="J80" s="10">
        <v>98.098815238095256</v>
      </c>
      <c r="K80" s="10">
        <v>89.015658571428503</v>
      </c>
      <c r="L80" s="10"/>
      <c r="M80" s="10"/>
      <c r="N80" s="10"/>
      <c r="O80" s="10">
        <v>10.984341428571501</v>
      </c>
      <c r="P80" s="10">
        <v>89.015658571428503</v>
      </c>
      <c r="Q80" s="10"/>
      <c r="R80" s="10"/>
      <c r="S80" s="10"/>
      <c r="T80" s="10"/>
      <c r="U80" s="10"/>
      <c r="V80" s="10">
        <v>100</v>
      </c>
    </row>
    <row xmlns:x14ac="http://schemas.microsoft.com/office/spreadsheetml/2009/9/ac" r="81" s="173" customFormat="true" ht="12" x14ac:dyDescent="0.2">
      <c r="A81" s="171" t="s">
        <v>159</v>
      </c>
      <c r="B81" s="10">
        <v>2005</v>
      </c>
      <c r="C81" s="172" t="s">
        <v>2</v>
      </c>
      <c r="D81" s="10">
        <v>32819549.431658931</v>
      </c>
      <c r="E81" s="10">
        <v>98.265172380952436</v>
      </c>
      <c r="F81" s="10"/>
      <c r="G81" s="10"/>
      <c r="H81" s="10"/>
      <c r="I81" s="10">
        <v>1.734827619047564</v>
      </c>
      <c r="J81" s="10">
        <v>98.265172380952436</v>
      </c>
      <c r="K81" s="10">
        <v>89.015658571428503</v>
      </c>
      <c r="L81" s="10"/>
      <c r="M81" s="10"/>
      <c r="N81" s="10"/>
      <c r="O81" s="10">
        <v>10.984341428571501</v>
      </c>
      <c r="P81" s="10">
        <v>89.015658571428503</v>
      </c>
      <c r="Q81" s="10"/>
      <c r="R81" s="10"/>
      <c r="S81" s="10"/>
      <c r="T81" s="10"/>
      <c r="U81" s="10"/>
      <c r="V81" s="10">
        <v>100</v>
      </c>
    </row>
    <row xmlns:x14ac="http://schemas.microsoft.com/office/spreadsheetml/2009/9/ac" r="82" s="173" customFormat="true" ht="12" x14ac:dyDescent="0.2">
      <c r="A82" s="171" t="s">
        <v>159</v>
      </c>
      <c r="B82" s="10">
        <v>2006</v>
      </c>
      <c r="C82" s="172" t="s">
        <v>2</v>
      </c>
      <c r="D82" s="10">
        <v>32418668.990988471</v>
      </c>
      <c r="E82" s="10">
        <v>98.431529523809559</v>
      </c>
      <c r="F82" s="10"/>
      <c r="G82" s="10"/>
      <c r="H82" s="10"/>
      <c r="I82" s="10">
        <v>1.5684704761904411</v>
      </c>
      <c r="J82" s="10">
        <v>98.431529523809559</v>
      </c>
      <c r="K82" s="10">
        <v>89.64764428571425</v>
      </c>
      <c r="L82" s="10"/>
      <c r="M82" s="10"/>
      <c r="N82" s="10"/>
      <c r="O82" s="10">
        <v>10.35235571428575</v>
      </c>
      <c r="P82" s="10">
        <v>89.64764428571425</v>
      </c>
      <c r="Q82" s="10"/>
      <c r="R82" s="10"/>
      <c r="S82" s="10"/>
      <c r="T82" s="10"/>
      <c r="U82" s="10"/>
      <c r="V82" s="10">
        <v>100</v>
      </c>
    </row>
    <row xmlns:x14ac="http://schemas.microsoft.com/office/spreadsheetml/2009/9/ac" r="83" s="173" customFormat="true" ht="12" x14ac:dyDescent="0.2">
      <c r="A83" s="171" t="s">
        <v>159</v>
      </c>
      <c r="B83" s="10">
        <v>2007</v>
      </c>
      <c r="C83" s="172" t="s">
        <v>2</v>
      </c>
      <c r="D83" s="10">
        <v>32011744.393302161</v>
      </c>
      <c r="E83" s="10">
        <v>98.597886666666682</v>
      </c>
      <c r="F83" s="10"/>
      <c r="G83" s="10"/>
      <c r="H83" s="10"/>
      <c r="I83" s="10">
        <v>1.402113333333318</v>
      </c>
      <c r="J83" s="10">
        <v>98.597886666666682</v>
      </c>
      <c r="K83" s="10">
        <v>90.279629999999997</v>
      </c>
      <c r="L83" s="10"/>
      <c r="M83" s="10"/>
      <c r="N83" s="10"/>
      <c r="O83" s="10">
        <v>9.7203700000000026</v>
      </c>
      <c r="P83" s="10">
        <v>90.279629999999997</v>
      </c>
      <c r="Q83" s="10"/>
      <c r="R83" s="10"/>
      <c r="S83" s="10"/>
      <c r="T83" s="10"/>
      <c r="U83" s="10"/>
      <c r="V83" s="10">
        <v>100</v>
      </c>
    </row>
    <row xmlns:x14ac="http://schemas.microsoft.com/office/spreadsheetml/2009/9/ac" r="84" s="173" customFormat="true" ht="12" x14ac:dyDescent="0.2">
      <c r="A84" s="171" t="s">
        <v>159</v>
      </c>
      <c r="B84" s="10">
        <v>2008</v>
      </c>
      <c r="C84" s="172" t="s">
        <v>2</v>
      </c>
      <c r="D84" s="10">
        <v>31584681.199494932</v>
      </c>
      <c r="E84" s="10">
        <v>98.764243809523862</v>
      </c>
      <c r="F84" s="10"/>
      <c r="G84" s="10"/>
      <c r="H84" s="10"/>
      <c r="I84" s="10">
        <v>1.2357561904761381</v>
      </c>
      <c r="J84" s="10">
        <v>98.764243809523862</v>
      </c>
      <c r="K84" s="10">
        <v>90.911615714285745</v>
      </c>
      <c r="L84" s="10"/>
      <c r="M84" s="10"/>
      <c r="N84" s="10"/>
      <c r="O84" s="10">
        <v>9.0883842857142554</v>
      </c>
      <c r="P84" s="10">
        <v>90.911615714285745</v>
      </c>
      <c r="Q84" s="10"/>
      <c r="R84" s="10"/>
      <c r="S84" s="10"/>
      <c r="T84" s="10"/>
      <c r="U84" s="10"/>
      <c r="V84" s="10">
        <v>100</v>
      </c>
    </row>
    <row xmlns:x14ac="http://schemas.microsoft.com/office/spreadsheetml/2009/9/ac" r="85" s="173" customFormat="true" ht="12" x14ac:dyDescent="0.2">
      <c r="A85" s="171" t="s">
        <v>159</v>
      </c>
      <c r="B85" s="10">
        <v>2009</v>
      </c>
      <c r="C85" s="172" t="s">
        <v>2</v>
      </c>
      <c r="D85" s="10">
        <v>31163647.67202713</v>
      </c>
      <c r="E85" s="10">
        <v>98.930600952380985</v>
      </c>
      <c r="F85" s="10"/>
      <c r="G85" s="10"/>
      <c r="H85" s="10"/>
      <c r="I85" s="10">
        <v>1.0693990476190149</v>
      </c>
      <c r="J85" s="10">
        <v>98.930600952380985</v>
      </c>
      <c r="K85" s="10">
        <v>91.543601428571492</v>
      </c>
      <c r="L85" s="10"/>
      <c r="M85" s="10"/>
      <c r="N85" s="10"/>
      <c r="O85" s="10">
        <v>8.4563985714285081</v>
      </c>
      <c r="P85" s="10">
        <v>91.543601428571492</v>
      </c>
      <c r="Q85" s="10"/>
      <c r="R85" s="10"/>
      <c r="S85" s="10"/>
      <c r="T85" s="10"/>
      <c r="U85" s="10"/>
      <c r="V85" s="10">
        <v>100</v>
      </c>
    </row>
    <row xmlns:x14ac="http://schemas.microsoft.com/office/spreadsheetml/2009/9/ac" r="86" s="173" customFormat="true" ht="12" x14ac:dyDescent="0.2">
      <c r="A86" s="171" t="s">
        <v>159</v>
      </c>
      <c r="B86" s="10">
        <v>2010</v>
      </c>
      <c r="C86" s="172" t="s">
        <v>2</v>
      </c>
      <c r="D86" s="10">
        <v>30786252.53384766</v>
      </c>
      <c r="E86" s="10">
        <v>99.096958095238108</v>
      </c>
      <c r="F86" s="10"/>
      <c r="G86" s="10"/>
      <c r="H86" s="10"/>
      <c r="I86" s="10">
        <v>0.90304190476189206</v>
      </c>
      <c r="J86" s="10">
        <v>99.096958095238108</v>
      </c>
      <c r="K86" s="10">
        <v>92.175587142857012</v>
      </c>
      <c r="L86" s="10"/>
      <c r="M86" s="10"/>
      <c r="N86" s="10"/>
      <c r="O86" s="10">
        <v>7.8244128571429883</v>
      </c>
      <c r="P86" s="10">
        <v>92.175587142857012</v>
      </c>
      <c r="Q86" s="10"/>
      <c r="R86" s="10"/>
      <c r="S86" s="10"/>
      <c r="T86" s="10"/>
      <c r="U86" s="10"/>
      <c r="V86" s="10">
        <v>100</v>
      </c>
    </row>
    <row xmlns:x14ac="http://schemas.microsoft.com/office/spreadsheetml/2009/9/ac" r="87" s="173" customFormat="true" ht="12" x14ac:dyDescent="0.2">
      <c r="A87" s="171" t="s">
        <v>159</v>
      </c>
      <c r="B87" s="10">
        <v>2011</v>
      </c>
      <c r="C87" s="172" t="s">
        <v>2</v>
      </c>
      <c r="D87" s="10">
        <v>30474481.444633778</v>
      </c>
      <c r="E87" s="10">
        <v>99.263315238095288</v>
      </c>
      <c r="F87" s="10"/>
      <c r="G87" s="10"/>
      <c r="H87" s="10"/>
      <c r="I87" s="10">
        <v>0.7366847619047121</v>
      </c>
      <c r="J87" s="10">
        <v>99.263315238095288</v>
      </c>
      <c r="K87" s="10">
        <v>92.807572857142759</v>
      </c>
      <c r="L87" s="10"/>
      <c r="M87" s="10"/>
      <c r="N87" s="10"/>
      <c r="O87" s="10">
        <v>7.1924271428572411</v>
      </c>
      <c r="P87" s="10">
        <v>92.807572857142759</v>
      </c>
      <c r="Q87" s="10"/>
      <c r="R87" s="10"/>
      <c r="S87" s="10"/>
      <c r="T87" s="10"/>
      <c r="U87" s="10"/>
      <c r="V87" s="10">
        <v>100</v>
      </c>
    </row>
    <row xmlns:x14ac="http://schemas.microsoft.com/office/spreadsheetml/2009/9/ac" r="88" s="173" customFormat="true" ht="12" x14ac:dyDescent="0.2">
      <c r="A88" s="171" t="s">
        <v>159</v>
      </c>
      <c r="B88" s="10">
        <v>2012</v>
      </c>
      <c r="C88" s="172" t="s">
        <v>2</v>
      </c>
      <c r="D88" s="10">
        <v>30217433.379799802</v>
      </c>
      <c r="E88" s="10">
        <v>99.429672380952411</v>
      </c>
      <c r="F88" s="10"/>
      <c r="G88" s="10"/>
      <c r="H88" s="10"/>
      <c r="I88" s="10">
        <v>0.570327619047589</v>
      </c>
      <c r="J88" s="10">
        <v>99.429672380952411</v>
      </c>
      <c r="K88" s="10">
        <v>93.439558571428506</v>
      </c>
      <c r="L88" s="10"/>
      <c r="M88" s="10"/>
      <c r="N88" s="10"/>
      <c r="O88" s="10">
        <v>6.5604414285714938</v>
      </c>
      <c r="P88" s="10">
        <v>93.439558571428506</v>
      </c>
      <c r="Q88" s="10"/>
      <c r="R88" s="10"/>
      <c r="S88" s="10"/>
      <c r="T88" s="10"/>
      <c r="U88" s="10"/>
      <c r="V88" s="10">
        <v>100</v>
      </c>
    </row>
    <row xmlns:x14ac="http://schemas.microsoft.com/office/spreadsheetml/2009/9/ac" r="89" s="173" customFormat="true" ht="12" x14ac:dyDescent="0.2">
      <c r="A89" s="171" t="s">
        <v>159</v>
      </c>
      <c r="B89" s="10">
        <v>2013</v>
      </c>
      <c r="C89" s="172" t="s">
        <v>2</v>
      </c>
      <c r="D89" s="10">
        <v>29998232.179530028</v>
      </c>
      <c r="E89" s="10">
        <v>99.596029523809534</v>
      </c>
      <c r="F89" s="10"/>
      <c r="G89" s="10"/>
      <c r="H89" s="10"/>
      <c r="I89" s="10">
        <v>0.40397047619046589</v>
      </c>
      <c r="J89" s="10">
        <v>99.596029523809534</v>
      </c>
      <c r="K89" s="10">
        <v>94.071544285714253</v>
      </c>
      <c r="L89" s="10"/>
      <c r="M89" s="10"/>
      <c r="N89" s="10"/>
      <c r="O89" s="10">
        <v>5.9284557142857466</v>
      </c>
      <c r="P89" s="10">
        <v>94.071544285714253</v>
      </c>
      <c r="Q89" s="10"/>
      <c r="R89" s="10"/>
      <c r="S89" s="10"/>
      <c r="T89" s="10"/>
      <c r="U89" s="10"/>
      <c r="V89" s="10">
        <v>100</v>
      </c>
    </row>
    <row xmlns:x14ac="http://schemas.microsoft.com/office/spreadsheetml/2009/9/ac" r="90" s="173" customFormat="true" ht="12" x14ac:dyDescent="0.2">
      <c r="A90" s="171" t="s">
        <v>159</v>
      </c>
      <c r="B90" s="10">
        <v>2014</v>
      </c>
      <c r="C90" s="172" t="s">
        <v>2</v>
      </c>
      <c r="D90" s="10">
        <v>29758699.238954771</v>
      </c>
      <c r="E90" s="10">
        <v>99.762386666666714</v>
      </c>
      <c r="F90" s="10"/>
      <c r="G90" s="10"/>
      <c r="H90" s="10"/>
      <c r="I90" s="10">
        <v>0.23761333333328591</v>
      </c>
      <c r="J90" s="10">
        <v>99.762386666666714</v>
      </c>
      <c r="K90" s="10">
        <v>94.703530000000001</v>
      </c>
      <c r="L90" s="10"/>
      <c r="M90" s="10"/>
      <c r="N90" s="10"/>
      <c r="O90" s="10">
        <v>5.2964699999999993</v>
      </c>
      <c r="P90" s="10">
        <v>94.703530000000001</v>
      </c>
      <c r="Q90" s="10"/>
      <c r="R90" s="10"/>
      <c r="S90" s="10"/>
      <c r="T90" s="10"/>
      <c r="U90" s="10"/>
      <c r="V90" s="10">
        <v>100</v>
      </c>
    </row>
    <row xmlns:x14ac="http://schemas.microsoft.com/office/spreadsheetml/2009/9/ac" r="91" s="173" customFormat="true" ht="12" x14ac:dyDescent="0.2">
      <c r="A91" s="171" t="s">
        <v>159</v>
      </c>
      <c r="B91" s="10">
        <v>2015</v>
      </c>
      <c r="C91" s="172" t="s">
        <v>2</v>
      </c>
      <c r="D91" s="10">
        <v>29491268.61073624</v>
      </c>
      <c r="E91" s="10">
        <v>99.928743809523837</v>
      </c>
      <c r="F91" s="10"/>
      <c r="G91" s="10"/>
      <c r="H91" s="10"/>
      <c r="I91" s="10">
        <v>7.1256190476162828E-2</v>
      </c>
      <c r="J91" s="10">
        <v>99.928743809523837</v>
      </c>
      <c r="K91" s="10">
        <v>95.335515714285748</v>
      </c>
      <c r="L91" s="10"/>
      <c r="M91" s="10"/>
      <c r="N91" s="10"/>
      <c r="O91" s="10">
        <v>4.6644842857142521</v>
      </c>
      <c r="P91" s="10">
        <v>95.335515714285748</v>
      </c>
      <c r="Q91" s="10"/>
      <c r="R91" s="10"/>
      <c r="S91" s="10"/>
      <c r="T91" s="10"/>
      <c r="U91" s="10"/>
      <c r="V91" s="10">
        <v>100</v>
      </c>
    </row>
    <row xmlns:x14ac="http://schemas.microsoft.com/office/spreadsheetml/2009/9/ac" r="92" s="173" customFormat="true" ht="12" x14ac:dyDescent="0.2">
      <c r="A92" s="171" t="s">
        <v>159</v>
      </c>
      <c r="B92" s="10">
        <v>2016</v>
      </c>
      <c r="C92" s="172" t="s">
        <v>2</v>
      </c>
      <c r="D92" s="10">
        <v>29199943.53270264</v>
      </c>
      <c r="E92" s="10">
        <v>100</v>
      </c>
      <c r="F92" s="10"/>
      <c r="G92" s="10"/>
      <c r="H92" s="10"/>
      <c r="I92" s="10">
        <v>0</v>
      </c>
      <c r="J92" s="10">
        <v>100</v>
      </c>
      <c r="K92" s="10">
        <v>95.967501428571495</v>
      </c>
      <c r="L92" s="10"/>
      <c r="M92" s="10"/>
      <c r="N92" s="10"/>
      <c r="O92" s="10">
        <v>4.0324985714285049</v>
      </c>
      <c r="P92" s="10">
        <v>95.967501428571495</v>
      </c>
      <c r="Q92" s="10"/>
      <c r="R92" s="10"/>
      <c r="S92" s="10"/>
      <c r="T92" s="10"/>
      <c r="U92" s="10"/>
      <c r="V92" s="10">
        <v>100</v>
      </c>
    </row>
    <row xmlns:x14ac="http://schemas.microsoft.com/office/spreadsheetml/2009/9/ac" r="93" s="173" customFormat="true" ht="12" x14ac:dyDescent="0.2">
      <c r="A93" s="171" t="s">
        <v>159</v>
      </c>
      <c r="B93" s="10">
        <v>2017</v>
      </c>
      <c r="C93" s="172" t="s">
        <v>2</v>
      </c>
      <c r="D93" s="10">
        <v>28938755.16014922</v>
      </c>
      <c r="E93" s="10">
        <v>100</v>
      </c>
      <c r="F93" s="10"/>
      <c r="G93" s="10"/>
      <c r="H93" s="10"/>
      <c r="I93" s="10">
        <v>0</v>
      </c>
      <c r="J93" s="10">
        <v>100</v>
      </c>
      <c r="K93" s="10">
        <v>95.967501428571495</v>
      </c>
      <c r="L93" s="10"/>
      <c r="M93" s="10"/>
      <c r="N93" s="10"/>
      <c r="O93" s="10">
        <v>4.0324985714285049</v>
      </c>
      <c r="P93" s="10">
        <v>95.967501428571495</v>
      </c>
      <c r="Q93" s="10"/>
      <c r="R93" s="10"/>
      <c r="S93" s="10"/>
      <c r="T93" s="10"/>
      <c r="U93" s="10"/>
      <c r="V93" s="10">
        <v>100</v>
      </c>
    </row>
    <row xmlns:x14ac="http://schemas.microsoft.com/office/spreadsheetml/2009/9/ac" r="94" s="173" customFormat="true" ht="12" x14ac:dyDescent="0.2">
      <c r="A94" s="171" t="s">
        <v>159</v>
      </c>
      <c r="B94" s="10">
        <v>2018</v>
      </c>
      <c r="C94" s="172" t="s">
        <v>2</v>
      </c>
      <c r="D94" s="10">
        <v>28694340.99997101</v>
      </c>
      <c r="E94" s="10">
        <v>100</v>
      </c>
      <c r="F94" s="10"/>
      <c r="G94" s="10"/>
      <c r="H94" s="10"/>
      <c r="I94" s="10">
        <v>0</v>
      </c>
      <c r="J94" s="10">
        <v>100</v>
      </c>
      <c r="K94" s="10">
        <v>95.967501428571495</v>
      </c>
      <c r="L94" s="10"/>
      <c r="M94" s="10"/>
      <c r="N94" s="10"/>
      <c r="O94" s="10">
        <v>4.0324985714285049</v>
      </c>
      <c r="P94" s="10">
        <v>95.967501428571495</v>
      </c>
      <c r="Q94" s="10"/>
      <c r="R94" s="10"/>
      <c r="S94" s="10"/>
      <c r="T94" s="10"/>
      <c r="U94" s="10"/>
      <c r="V94" s="10">
        <v>100</v>
      </c>
    </row>
    <row xmlns:x14ac="http://schemas.microsoft.com/office/spreadsheetml/2009/9/ac" r="95" s="173" customFormat="true" ht="12" x14ac:dyDescent="0.2">
      <c r="A95" s="171" t="s">
        <v>159</v>
      </c>
      <c r="B95" s="10">
        <v>2019</v>
      </c>
      <c r="C95" s="172" t="s">
        <v>2</v>
      </c>
      <c r="D95" s="10">
        <v>28424643.643038329</v>
      </c>
      <c r="E95" s="10">
        <v>100</v>
      </c>
      <c r="F95" s="10"/>
      <c r="G95" s="10"/>
      <c r="H95" s="10"/>
      <c r="I95" s="10">
        <v>0</v>
      </c>
      <c r="J95" s="10">
        <v>100</v>
      </c>
      <c r="K95" s="10">
        <v>95.967501428571495</v>
      </c>
      <c r="L95" s="10"/>
      <c r="M95" s="10"/>
      <c r="N95" s="10"/>
      <c r="O95" s="10">
        <v>4.0324985714285049</v>
      </c>
      <c r="P95" s="10">
        <v>95.967501428571495</v>
      </c>
      <c r="Q95" s="10"/>
      <c r="R95" s="10"/>
      <c r="S95" s="10"/>
      <c r="T95" s="10"/>
      <c r="U95" s="10"/>
      <c r="V95" s="10">
        <v>100</v>
      </c>
    </row>
    <row xmlns:x14ac="http://schemas.microsoft.com/office/spreadsheetml/2009/9/ac" r="96" s="173" customFormat="true" ht="12" x14ac:dyDescent="0.2">
      <c r="A96" s="171" t="s">
        <v>159</v>
      </c>
      <c r="B96" s="10">
        <v>2020</v>
      </c>
      <c r="C96" s="172" t="s">
        <v>2</v>
      </c>
      <c r="D96" s="10">
        <v>28126498.431463629</v>
      </c>
      <c r="E96" s="10">
        <v>100</v>
      </c>
      <c r="F96" s="10"/>
      <c r="G96" s="10"/>
      <c r="H96" s="10"/>
      <c r="I96" s="10">
        <v>0</v>
      </c>
      <c r="J96" s="10">
        <v>100</v>
      </c>
      <c r="K96" s="10">
        <v>95.967501428571495</v>
      </c>
      <c r="L96" s="10"/>
      <c r="M96" s="10"/>
      <c r="N96" s="10"/>
      <c r="O96" s="10">
        <v>4.0324985714285049</v>
      </c>
      <c r="P96" s="10">
        <v>95.967501428571495</v>
      </c>
      <c r="Q96" s="10"/>
      <c r="R96" s="10"/>
      <c r="S96" s="10"/>
      <c r="T96" s="10"/>
      <c r="U96" s="10"/>
      <c r="V96" s="10">
        <v>100</v>
      </c>
    </row>
    <row xmlns:x14ac="http://schemas.microsoft.com/office/spreadsheetml/2009/9/ac" r="97" s="173" customFormat="true" ht="12" x14ac:dyDescent="0.2">
      <c r="A97" s="171" t="s">
        <v>159</v>
      </c>
      <c r="B97" s="10">
        <v>2021</v>
      </c>
      <c r="C97" s="172" t="s">
        <v>2</v>
      </c>
      <c r="D97" s="10">
        <v>27796378.09855957</v>
      </c>
      <c r="E97" s="10">
        <v>100</v>
      </c>
      <c r="F97" s="10"/>
      <c r="G97" s="10"/>
      <c r="H97" s="10"/>
      <c r="I97" s="10">
        <v>0</v>
      </c>
      <c r="J97" s="10">
        <v>100</v>
      </c>
      <c r="K97" s="10"/>
      <c r="L97" s="10"/>
      <c r="M97" s="10"/>
      <c r="N97" s="10"/>
      <c r="O97" s="10"/>
      <c r="P97" s="10">
        <v>100</v>
      </c>
      <c r="Q97" s="10"/>
      <c r="R97" s="10"/>
      <c r="S97" s="10"/>
      <c r="T97" s="10"/>
      <c r="U97" s="10"/>
      <c r="V97" s="10">
        <v>100</v>
      </c>
    </row>
    <row xmlns:x14ac="http://schemas.microsoft.com/office/spreadsheetml/2009/9/ac" r="98" s="173" customFormat="true" ht="12" x14ac:dyDescent="0.2">
      <c r="A98" s="171" t="s">
        <v>159</v>
      </c>
      <c r="B98" s="10">
        <v>2022</v>
      </c>
      <c r="C98" s="172" t="s">
        <v>2</v>
      </c>
      <c r="D98" s="10">
        <v>27446228.791625969</v>
      </c>
      <c r="E98" s="10">
        <v>100</v>
      </c>
      <c r="F98" s="10"/>
      <c r="G98" s="10"/>
      <c r="H98" s="10"/>
      <c r="I98" s="10">
        <v>0</v>
      </c>
      <c r="J98" s="10">
        <v>100</v>
      </c>
      <c r="K98" s="10"/>
      <c r="L98" s="10"/>
      <c r="M98" s="10"/>
      <c r="N98" s="10"/>
      <c r="O98" s="10"/>
      <c r="P98" s="10">
        <v>100</v>
      </c>
      <c r="Q98" s="10"/>
      <c r="R98" s="10"/>
      <c r="S98" s="10"/>
      <c r="T98" s="10"/>
      <c r="U98" s="10"/>
      <c r="V98" s="10">
        <v>100</v>
      </c>
    </row>
    <row xmlns:x14ac="http://schemas.microsoft.com/office/spreadsheetml/2009/9/ac" r="99" s="173" customFormat="true" ht="12" x14ac:dyDescent="0.2">
      <c r="A99" s="171" t="s">
        <v>159</v>
      </c>
      <c r="B99" s="10">
        <v>2023</v>
      </c>
      <c r="C99" s="172" t="s">
        <v>2</v>
      </c>
      <c r="D99" s="10">
        <v>27062245.353817739</v>
      </c>
      <c r="E99" s="10">
        <v>100</v>
      </c>
      <c r="F99" s="10"/>
      <c r="G99" s="10"/>
      <c r="H99" s="10"/>
      <c r="I99" s="10">
        <v>0</v>
      </c>
      <c r="J99" s="10">
        <v>100</v>
      </c>
      <c r="K99" s="10"/>
      <c r="L99" s="10"/>
      <c r="M99" s="10"/>
      <c r="N99" s="10"/>
      <c r="O99" s="10"/>
      <c r="P99" s="10">
        <v>100</v>
      </c>
      <c r="Q99" s="10"/>
      <c r="R99" s="10"/>
      <c r="S99" s="10"/>
      <c r="T99" s="10"/>
      <c r="U99" s="10"/>
      <c r="V99" s="10">
        <v>100</v>
      </c>
    </row>
    <row xmlns:x14ac="http://schemas.microsoft.com/office/spreadsheetml/2009/9/ac" r="100" s="173" customFormat="true" ht="12" x14ac:dyDescent="0.2">
      <c r="A100" s="171" t="s">
        <v>159</v>
      </c>
      <c r="B100" s="10">
        <v>2024</v>
      </c>
      <c r="C100" s="17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3" customFormat="true" ht="12" x14ac:dyDescent="0.2">
      <c r="A101" s="171" t="s">
        <v>159</v>
      </c>
      <c r="B101" s="10">
        <v>2025</v>
      </c>
      <c r="C101" s="17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3" customFormat="true" ht="12" x14ac:dyDescent="0.2">
      <c r="A102" s="171" t="s">
        <v>159</v>
      </c>
      <c r="B102" s="10">
        <v>2026</v>
      </c>
      <c r="C102" s="17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3" customFormat="true" ht="12" x14ac:dyDescent="0.2">
      <c r="A103" s="171" t="s">
        <v>159</v>
      </c>
      <c r="B103" s="10">
        <v>2027</v>
      </c>
      <c r="C103" s="17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3" customFormat="true" ht="12" x14ac:dyDescent="0.2">
      <c r="A104" s="171" t="s">
        <v>159</v>
      </c>
      <c r="B104" s="10">
        <v>2028</v>
      </c>
      <c r="C104" s="17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3" customFormat="true" ht="12" x14ac:dyDescent="0.2">
      <c r="A105" s="171" t="s">
        <v>159</v>
      </c>
      <c r="B105" s="10">
        <v>2029</v>
      </c>
      <c r="C105" s="17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3" customFormat="true" ht="12" x14ac:dyDescent="0.2">
      <c r="A106" s="171" t="s">
        <v>159</v>
      </c>
      <c r="B106" s="10">
        <v>2030</v>
      </c>
      <c r="C106" s="17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3" customFormat="true" ht="12" x14ac:dyDescent="0.2">
      <c r="A107" s="171" t="s">
        <v>159</v>
      </c>
      <c r="B107" s="10">
        <v>2000</v>
      </c>
      <c r="C107" s="172" t="s">
        <v>16</v>
      </c>
      <c r="D107" s="10">
        <v>8690259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3" customFormat="true" ht="12" x14ac:dyDescent="0.2">
      <c r="A108" s="171" t="s">
        <v>159</v>
      </c>
      <c r="B108" s="10">
        <v>2001</v>
      </c>
      <c r="C108" s="172" t="s">
        <v>16</v>
      </c>
      <c r="D108" s="10">
        <v>8776955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3" customFormat="true" ht="12" x14ac:dyDescent="0.2">
      <c r="A109" s="171" t="s">
        <v>159</v>
      </c>
      <c r="B109" s="10">
        <v>2002</v>
      </c>
      <c r="C109" s="172" t="s">
        <v>16</v>
      </c>
      <c r="D109" s="10">
        <v>8880174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3" customFormat="true" ht="12" x14ac:dyDescent="0.2">
      <c r="A110" s="171" t="s">
        <v>159</v>
      </c>
      <c r="B110" s="10">
        <v>2003</v>
      </c>
      <c r="C110" s="174" t="s">
        <v>16</v>
      </c>
      <c r="D110" s="10">
        <v>8983536</v>
      </c>
      <c r="E110" s="10"/>
      <c r="F110" s="10"/>
      <c r="G110" s="10"/>
      <c r="H110" s="10"/>
      <c r="I110" s="10"/>
      <c r="J110" s="10">
        <v>100</v>
      </c>
      <c r="K110" s="10"/>
      <c r="L110" s="10"/>
      <c r="M110" s="10"/>
      <c r="N110" s="10"/>
      <c r="O110" s="10"/>
      <c r="P110" s="10">
        <v>100</v>
      </c>
      <c r="Q110" s="10"/>
      <c r="R110" s="10"/>
      <c r="S110" s="10"/>
      <c r="T110" s="10"/>
      <c r="U110" s="10"/>
      <c r="V110" s="10">
        <v>100</v>
      </c>
      <c r="W110" s="175"/>
      <c r="X110" s="175"/>
      <c r="Y110" s="175"/>
      <c r="Z110" s="175"/>
      <c r="AA110" s="175"/>
      <c r="AB110" s="175"/>
      <c r="AC110" s="175"/>
      <c r="AD110" s="175"/>
      <c r="AE110" s="175"/>
    </row>
    <row xmlns:x14ac="http://schemas.microsoft.com/office/spreadsheetml/2009/9/ac" r="111" s="173" customFormat="true" ht="12" x14ac:dyDescent="0.2">
      <c r="A111" s="171" t="s">
        <v>159</v>
      </c>
      <c r="B111" s="10">
        <v>2004</v>
      </c>
      <c r="C111" s="174" t="s">
        <v>16</v>
      </c>
      <c r="D111" s="10">
        <v>8990501</v>
      </c>
      <c r="E111" s="10"/>
      <c r="F111" s="10"/>
      <c r="G111" s="10"/>
      <c r="H111" s="10"/>
      <c r="I111" s="10"/>
      <c r="J111" s="10">
        <v>100</v>
      </c>
      <c r="K111" s="10"/>
      <c r="L111" s="10"/>
      <c r="M111" s="10"/>
      <c r="N111" s="10"/>
      <c r="O111" s="10"/>
      <c r="P111" s="10">
        <v>100</v>
      </c>
      <c r="Q111" s="10"/>
      <c r="R111" s="10"/>
      <c r="S111" s="10"/>
      <c r="T111" s="10"/>
      <c r="U111" s="10"/>
      <c r="V111" s="10">
        <v>100</v>
      </c>
      <c r="W111" s="175"/>
      <c r="X111" s="175"/>
      <c r="Y111" s="175"/>
      <c r="Z111" s="175"/>
      <c r="AA111" s="175"/>
      <c r="AB111" s="175"/>
      <c r="AC111" s="175"/>
      <c r="AD111" s="175"/>
      <c r="AE111" s="175"/>
    </row>
    <row xmlns:x14ac="http://schemas.microsoft.com/office/spreadsheetml/2009/9/ac" r="112" s="173" customFormat="true" ht="12" x14ac:dyDescent="0.2">
      <c r="A112" s="171" t="s">
        <v>159</v>
      </c>
      <c r="B112" s="10">
        <v>2005</v>
      </c>
      <c r="C112" s="174" t="s">
        <v>16</v>
      </c>
      <c r="D112" s="10">
        <v>8897096</v>
      </c>
      <c r="E112" s="10"/>
      <c r="F112" s="10"/>
      <c r="G112" s="10"/>
      <c r="H112" s="10"/>
      <c r="I112" s="10"/>
      <c r="J112" s="10">
        <v>100</v>
      </c>
      <c r="K112" s="10"/>
      <c r="L112" s="10"/>
      <c r="M112" s="10"/>
      <c r="N112" s="10"/>
      <c r="O112" s="10"/>
      <c r="P112" s="10">
        <v>100</v>
      </c>
      <c r="Q112" s="10"/>
      <c r="R112" s="10"/>
      <c r="S112" s="10"/>
      <c r="T112" s="10"/>
      <c r="U112" s="10"/>
      <c r="V112" s="10">
        <v>100</v>
      </c>
      <c r="W112" s="175"/>
      <c r="X112" s="175"/>
      <c r="Y112" s="175"/>
      <c r="Z112" s="175"/>
      <c r="AA112" s="175"/>
      <c r="AB112" s="175"/>
      <c r="AC112" s="175"/>
      <c r="AD112" s="175"/>
      <c r="AE112" s="175"/>
    </row>
    <row xmlns:x14ac="http://schemas.microsoft.com/office/spreadsheetml/2009/9/ac" r="113" s="173" customFormat="true" ht="12" x14ac:dyDescent="0.2">
      <c r="A113" s="171" t="s">
        <v>159</v>
      </c>
      <c r="B113" s="10">
        <v>2006</v>
      </c>
      <c r="C113" s="174" t="s">
        <v>16</v>
      </c>
      <c r="D113" s="10">
        <v>8856581</v>
      </c>
      <c r="E113" s="10"/>
      <c r="F113" s="10"/>
      <c r="G113" s="10"/>
      <c r="H113" s="10"/>
      <c r="I113" s="10"/>
      <c r="J113" s="10">
        <v>100</v>
      </c>
      <c r="K113" s="10"/>
      <c r="L113" s="10"/>
      <c r="M113" s="10"/>
      <c r="N113" s="10"/>
      <c r="O113" s="10"/>
      <c r="P113" s="10">
        <v>100</v>
      </c>
      <c r="Q113" s="10"/>
      <c r="R113" s="10"/>
      <c r="S113" s="10"/>
      <c r="T113" s="10"/>
      <c r="U113" s="10"/>
      <c r="V113" s="10">
        <v>100</v>
      </c>
      <c r="W113" s="175"/>
      <c r="X113" s="175"/>
      <c r="Y113" s="175"/>
      <c r="Z113" s="175"/>
      <c r="AA113" s="175"/>
      <c r="AB113" s="175"/>
      <c r="AC113" s="175"/>
      <c r="AD113" s="175"/>
      <c r="AE113" s="175"/>
    </row>
    <row xmlns:x14ac="http://schemas.microsoft.com/office/spreadsheetml/2009/9/ac" r="114" s="173" customFormat="true" ht="12" x14ac:dyDescent="0.2">
      <c r="A114" s="171" t="s">
        <v>159</v>
      </c>
      <c r="B114" s="10">
        <v>2007</v>
      </c>
      <c r="C114" s="174" t="s">
        <v>16</v>
      </c>
      <c r="D114" s="10">
        <v>8872044</v>
      </c>
      <c r="E114" s="10"/>
      <c r="F114" s="10"/>
      <c r="G114" s="10"/>
      <c r="H114" s="10"/>
      <c r="I114" s="10"/>
      <c r="J114" s="10">
        <v>100</v>
      </c>
      <c r="K114" s="10"/>
      <c r="L114" s="10"/>
      <c r="M114" s="10"/>
      <c r="N114" s="10"/>
      <c r="O114" s="10"/>
      <c r="P114" s="10">
        <v>100</v>
      </c>
      <c r="Q114" s="10"/>
      <c r="R114" s="10"/>
      <c r="S114" s="10"/>
      <c r="T114" s="10"/>
      <c r="U114" s="10"/>
      <c r="V114" s="10">
        <v>100</v>
      </c>
      <c r="W114" s="175"/>
      <c r="X114" s="175"/>
      <c r="Y114" s="175"/>
      <c r="Z114" s="175"/>
      <c r="AA114" s="175"/>
      <c r="AB114" s="175"/>
      <c r="AC114" s="175"/>
      <c r="AD114" s="175"/>
      <c r="AE114" s="175"/>
    </row>
    <row xmlns:x14ac="http://schemas.microsoft.com/office/spreadsheetml/2009/9/ac" r="115" s="173" customFormat="true" ht="12" x14ac:dyDescent="0.2">
      <c r="A115" s="171" t="s">
        <v>159</v>
      </c>
      <c r="B115" s="10">
        <v>2008</v>
      </c>
      <c r="C115" s="174" t="s">
        <v>16</v>
      </c>
      <c r="D115" s="10">
        <v>8871483</v>
      </c>
      <c r="E115" s="10"/>
      <c r="F115" s="10"/>
      <c r="G115" s="10"/>
      <c r="H115" s="10"/>
      <c r="I115" s="10"/>
      <c r="J115" s="10">
        <v>100</v>
      </c>
      <c r="K115" s="10"/>
      <c r="L115" s="10"/>
      <c r="M115" s="10"/>
      <c r="N115" s="10"/>
      <c r="O115" s="10"/>
      <c r="P115" s="10">
        <v>100</v>
      </c>
      <c r="Q115" s="10"/>
      <c r="R115" s="10"/>
      <c r="S115" s="10"/>
      <c r="T115" s="10"/>
      <c r="U115" s="10"/>
      <c r="V115" s="10">
        <v>100</v>
      </c>
      <c r="W115" s="175"/>
      <c r="X115" s="175"/>
      <c r="Y115" s="175"/>
      <c r="Z115" s="175"/>
      <c r="AA115" s="175"/>
      <c r="AB115" s="175"/>
      <c r="AC115" s="175"/>
      <c r="AD115" s="175"/>
      <c r="AE115" s="175"/>
    </row>
    <row xmlns:x14ac="http://schemas.microsoft.com/office/spreadsheetml/2009/9/ac" r="116" s="173" customFormat="true" ht="12" x14ac:dyDescent="0.2">
      <c r="A116" s="171" t="s">
        <v>159</v>
      </c>
      <c r="B116" s="10">
        <v>2009</v>
      </c>
      <c r="C116" s="176" t="s">
        <v>16</v>
      </c>
      <c r="D116" s="10">
        <v>8867177</v>
      </c>
      <c r="E116" s="10"/>
      <c r="F116" s="10"/>
      <c r="G116" s="10"/>
      <c r="H116" s="10"/>
      <c r="I116" s="10"/>
      <c r="J116" s="10">
        <v>100</v>
      </c>
      <c r="K116" s="10"/>
      <c r="L116" s="10"/>
      <c r="M116" s="10"/>
      <c r="N116" s="10"/>
      <c r="O116" s="10"/>
      <c r="P116" s="10">
        <v>100</v>
      </c>
      <c r="Q116" s="10"/>
      <c r="R116" s="10"/>
      <c r="S116" s="10"/>
      <c r="T116" s="10"/>
      <c r="U116" s="10"/>
      <c r="V116" s="10">
        <v>100</v>
      </c>
      <c r="W116" s="176"/>
      <c r="X116" s="176"/>
      <c r="Y116" s="176"/>
      <c r="Z116" s="176"/>
      <c r="AA116" s="176"/>
      <c r="AB116" s="176"/>
      <c r="AC116" s="176"/>
    </row>
    <row xmlns:x14ac="http://schemas.microsoft.com/office/spreadsheetml/2009/9/ac" r="117" s="173" customFormat="true" ht="12" x14ac:dyDescent="0.2">
      <c r="A117" s="171" t="s">
        <v>159</v>
      </c>
      <c r="B117" s="10">
        <v>2010</v>
      </c>
      <c r="C117" s="176" t="s">
        <v>16</v>
      </c>
      <c r="D117" s="10">
        <v>8900089</v>
      </c>
      <c r="E117" s="10"/>
      <c r="F117" s="10"/>
      <c r="G117" s="10"/>
      <c r="H117" s="10"/>
      <c r="I117" s="10"/>
      <c r="J117" s="10">
        <v>100</v>
      </c>
      <c r="K117" s="10"/>
      <c r="L117" s="10"/>
      <c r="M117" s="10"/>
      <c r="N117" s="10"/>
      <c r="O117" s="10"/>
      <c r="P117" s="10">
        <v>100</v>
      </c>
      <c r="Q117" s="10"/>
      <c r="R117" s="10"/>
      <c r="S117" s="10"/>
      <c r="T117" s="10"/>
      <c r="U117" s="10"/>
      <c r="V117" s="10">
        <v>100</v>
      </c>
      <c r="W117" s="176"/>
      <c r="X117" s="176"/>
      <c r="Y117" s="176"/>
      <c r="Z117" s="176"/>
      <c r="AA117" s="176"/>
      <c r="AB117" s="176"/>
      <c r="AC117" s="176"/>
    </row>
    <row xmlns:x14ac="http://schemas.microsoft.com/office/spreadsheetml/2009/9/ac" r="118" s="173" customFormat="true" ht="12" x14ac:dyDescent="0.2">
      <c r="A118" s="171" t="s">
        <v>159</v>
      </c>
      <c r="B118" s="10">
        <v>2011</v>
      </c>
      <c r="C118" s="176" t="s">
        <v>16</v>
      </c>
      <c r="D118" s="10">
        <v>9008061</v>
      </c>
      <c r="E118" s="10"/>
      <c r="F118" s="10"/>
      <c r="G118" s="10"/>
      <c r="H118" s="10"/>
      <c r="I118" s="10"/>
      <c r="J118" s="10">
        <v>100</v>
      </c>
      <c r="K118" s="10"/>
      <c r="L118" s="10"/>
      <c r="M118" s="10"/>
      <c r="N118" s="10"/>
      <c r="O118" s="10"/>
      <c r="P118" s="10">
        <v>100</v>
      </c>
      <c r="Q118" s="10"/>
      <c r="R118" s="10"/>
      <c r="S118" s="10"/>
      <c r="T118" s="10"/>
      <c r="U118" s="10"/>
      <c r="V118" s="10">
        <v>100</v>
      </c>
      <c r="W118" s="176"/>
      <c r="X118" s="176"/>
      <c r="Y118" s="176"/>
      <c r="Z118" s="176"/>
      <c r="AA118" s="176"/>
      <c r="AB118" s="176"/>
      <c r="AC118" s="176"/>
      <c r="AD118" s="176"/>
    </row>
    <row xmlns:x14ac="http://schemas.microsoft.com/office/spreadsheetml/2009/9/ac" r="119" s="173" customFormat="true" ht="12" x14ac:dyDescent="0.2">
      <c r="A119" s="171" t="s">
        <v>159</v>
      </c>
      <c r="B119" s="10">
        <v>2012</v>
      </c>
      <c r="C119" s="176" t="s">
        <v>16</v>
      </c>
      <c r="D119" s="10">
        <v>9166682</v>
      </c>
      <c r="E119" s="10"/>
      <c r="F119" s="10"/>
      <c r="G119" s="10"/>
      <c r="H119" s="10"/>
      <c r="I119" s="10"/>
      <c r="J119" s="10">
        <v>100</v>
      </c>
      <c r="K119" s="10"/>
      <c r="L119" s="10"/>
      <c r="M119" s="10"/>
      <c r="N119" s="10"/>
      <c r="O119" s="10"/>
      <c r="P119" s="10">
        <v>100</v>
      </c>
      <c r="Q119" s="10"/>
      <c r="R119" s="10"/>
      <c r="S119" s="10"/>
      <c r="T119" s="10"/>
      <c r="U119" s="10"/>
      <c r="V119" s="10">
        <v>100</v>
      </c>
      <c r="W119" s="176"/>
      <c r="X119" s="176"/>
      <c r="Y119" s="176"/>
      <c r="Z119" s="176"/>
      <c r="AA119" s="176"/>
      <c r="AB119" s="176"/>
      <c r="AC119" s="176"/>
      <c r="AD119" s="176"/>
    </row>
    <row xmlns:x14ac="http://schemas.microsoft.com/office/spreadsheetml/2009/9/ac" r="120" s="173" customFormat="true" ht="12" x14ac:dyDescent="0.2">
      <c r="A120" s="171" t="s">
        <v>159</v>
      </c>
      <c r="B120" s="10">
        <v>2013</v>
      </c>
      <c r="C120" s="176" t="s">
        <v>16</v>
      </c>
      <c r="D120" s="10">
        <v>9353911</v>
      </c>
      <c r="E120" s="10"/>
      <c r="F120" s="10"/>
      <c r="G120" s="10"/>
      <c r="H120" s="10"/>
      <c r="I120" s="10"/>
      <c r="J120" s="10">
        <v>100</v>
      </c>
      <c r="K120" s="10"/>
      <c r="L120" s="10"/>
      <c r="M120" s="10"/>
      <c r="N120" s="10"/>
      <c r="O120" s="10"/>
      <c r="P120" s="10">
        <v>100</v>
      </c>
      <c r="Q120" s="10"/>
      <c r="R120" s="10"/>
      <c r="S120" s="10"/>
      <c r="T120" s="10"/>
      <c r="U120" s="10"/>
      <c r="V120" s="10">
        <v>100</v>
      </c>
      <c r="W120" s="176"/>
      <c r="X120" s="176"/>
      <c r="Y120" s="176"/>
      <c r="Z120" s="176"/>
      <c r="AA120" s="176"/>
      <c r="AB120" s="176"/>
      <c r="AC120" s="176"/>
      <c r="AD120" s="176"/>
    </row>
    <row xmlns:x14ac="http://schemas.microsoft.com/office/spreadsheetml/2009/9/ac" r="121" s="173" customFormat="true" ht="12" x14ac:dyDescent="0.2">
      <c r="A121" s="171" t="s">
        <v>159</v>
      </c>
      <c r="B121" s="10">
        <v>2014</v>
      </c>
      <c r="C121" s="176" t="s">
        <v>16</v>
      </c>
      <c r="D121" s="10">
        <v>9474058</v>
      </c>
      <c r="E121" s="10"/>
      <c r="F121" s="10"/>
      <c r="G121" s="10"/>
      <c r="H121" s="10"/>
      <c r="I121" s="10"/>
      <c r="J121" s="10">
        <v>100</v>
      </c>
      <c r="K121" s="10"/>
      <c r="L121" s="10"/>
      <c r="M121" s="10"/>
      <c r="N121" s="10"/>
      <c r="O121" s="10"/>
      <c r="P121" s="10">
        <v>100</v>
      </c>
      <c r="Q121" s="10"/>
      <c r="R121" s="10"/>
      <c r="S121" s="10"/>
      <c r="T121" s="10"/>
      <c r="U121" s="10"/>
      <c r="V121" s="10">
        <v>100</v>
      </c>
      <c r="W121" s="176"/>
      <c r="X121" s="176"/>
      <c r="Y121" s="176"/>
      <c r="Z121" s="176"/>
      <c r="AA121" s="176"/>
      <c r="AB121" s="176"/>
      <c r="AC121" s="176"/>
      <c r="AD121" s="176"/>
    </row>
    <row xmlns:x14ac="http://schemas.microsoft.com/office/spreadsheetml/2009/9/ac" r="122" s="173" customFormat="true" ht="12" x14ac:dyDescent="0.2">
      <c r="A122" s="171" t="s">
        <v>159</v>
      </c>
      <c r="B122" s="10">
        <v>2015</v>
      </c>
      <c r="C122" s="176" t="s">
        <v>16</v>
      </c>
      <c r="D122" s="10">
        <v>9480290</v>
      </c>
      <c r="E122" s="10"/>
      <c r="F122" s="10"/>
      <c r="G122" s="10"/>
      <c r="H122" s="10"/>
      <c r="I122" s="10"/>
      <c r="J122" s="10">
        <v>100</v>
      </c>
      <c r="K122" s="10"/>
      <c r="L122" s="10"/>
      <c r="M122" s="10"/>
      <c r="N122" s="10"/>
      <c r="O122" s="10"/>
      <c r="P122" s="10">
        <v>100</v>
      </c>
      <c r="Q122" s="10"/>
      <c r="R122" s="10"/>
      <c r="S122" s="10"/>
      <c r="T122" s="10"/>
      <c r="U122" s="10"/>
      <c r="V122" s="10">
        <v>100</v>
      </c>
      <c r="W122" s="176"/>
      <c r="X122" s="176"/>
      <c r="Y122" s="176"/>
      <c r="Z122" s="176"/>
      <c r="AA122" s="176"/>
      <c r="AB122" s="176"/>
      <c r="AC122" s="176"/>
      <c r="AD122" s="176"/>
    </row>
    <row xmlns:x14ac="http://schemas.microsoft.com/office/spreadsheetml/2009/9/ac" r="123" s="173" customFormat="true" ht="12" x14ac:dyDescent="0.2">
      <c r="A123" s="171" t="s">
        <v>159</v>
      </c>
      <c r="B123" s="10">
        <v>2016</v>
      </c>
      <c r="C123" s="176" t="s">
        <v>16</v>
      </c>
      <c r="D123" s="10">
        <v>9488768</v>
      </c>
      <c r="E123" s="10"/>
      <c r="F123" s="10">
        <v>72.546353112872737</v>
      </c>
      <c r="G123" s="10">
        <v>70.466682145344777</v>
      </c>
      <c r="H123" s="10">
        <v>2.0796709675279601</v>
      </c>
      <c r="I123" s="10">
        <v>27.45364688712726</v>
      </c>
      <c r="J123" s="10">
        <v>0</v>
      </c>
      <c r="K123" s="10"/>
      <c r="L123" s="10">
        <v>80.606321934392525</v>
      </c>
      <c r="M123" s="10">
        <v>27.967760124713919</v>
      </c>
      <c r="N123" s="10">
        <v>52.638561809678613</v>
      </c>
      <c r="O123" s="10">
        <v>19.393678065607471</v>
      </c>
      <c r="P123" s="10">
        <v>0</v>
      </c>
      <c r="Q123" s="10">
        <v>62.128097117649013</v>
      </c>
      <c r="R123" s="10"/>
      <c r="S123" s="10">
        <v>57.487810540979801</v>
      </c>
      <c r="T123" s="10">
        <v>4.6402865766692116</v>
      </c>
      <c r="U123" s="10">
        <v>37.871902882350987</v>
      </c>
      <c r="V123" s="10">
        <v>0</v>
      </c>
      <c r="W123" s="176"/>
      <c r="X123" s="176"/>
      <c r="Y123" s="176"/>
      <c r="Z123" s="176"/>
      <c r="AA123" s="176"/>
      <c r="AB123" s="176"/>
      <c r="AC123" s="176"/>
      <c r="AD123" s="176"/>
    </row>
    <row xmlns:x14ac="http://schemas.microsoft.com/office/spreadsheetml/2009/9/ac" r="124" s="173" customFormat="true" ht="12" x14ac:dyDescent="0.2">
      <c r="A124" s="171" t="s">
        <v>159</v>
      </c>
      <c r="B124" s="10">
        <v>2017</v>
      </c>
      <c r="C124" s="176" t="s">
        <v>16</v>
      </c>
      <c r="D124" s="10">
        <v>9615195</v>
      </c>
      <c r="E124" s="10"/>
      <c r="F124" s="10">
        <v>72.546353112872737</v>
      </c>
      <c r="G124" s="10">
        <v>70.466682145344777</v>
      </c>
      <c r="H124" s="10">
        <v>2.0796709675279601</v>
      </c>
      <c r="I124" s="10">
        <v>27.45364688712726</v>
      </c>
      <c r="J124" s="10">
        <v>0</v>
      </c>
      <c r="K124" s="10"/>
      <c r="L124" s="10">
        <v>80.606321934392525</v>
      </c>
      <c r="M124" s="10">
        <v>27.967760124713919</v>
      </c>
      <c r="N124" s="10">
        <v>52.638561809678613</v>
      </c>
      <c r="O124" s="10">
        <v>19.393678065607471</v>
      </c>
      <c r="P124" s="10">
        <v>0</v>
      </c>
      <c r="Q124" s="10">
        <v>62.128097117649013</v>
      </c>
      <c r="R124" s="10"/>
      <c r="S124" s="10">
        <v>57.487810540979801</v>
      </c>
      <c r="T124" s="10">
        <v>4.6402865766692116</v>
      </c>
      <c r="U124" s="10">
        <v>37.871902882350987</v>
      </c>
      <c r="V124" s="10">
        <v>0</v>
      </c>
      <c r="W124" s="176"/>
      <c r="X124" s="176"/>
      <c r="Y124" s="176"/>
      <c r="Z124" s="176"/>
      <c r="AA124" s="176"/>
      <c r="AB124" s="176"/>
      <c r="AC124" s="176"/>
      <c r="AD124" s="176"/>
    </row>
    <row xmlns:x14ac="http://schemas.microsoft.com/office/spreadsheetml/2009/9/ac" r="125" s="173" customFormat="true" ht="12" x14ac:dyDescent="0.2">
      <c r="A125" s="171" t="s">
        <v>159</v>
      </c>
      <c r="B125" s="10">
        <v>2018</v>
      </c>
      <c r="C125" s="176" t="s">
        <v>16</v>
      </c>
      <c r="D125" s="10">
        <v>9733327</v>
      </c>
      <c r="E125" s="10"/>
      <c r="F125" s="10">
        <v>72.546353112872737</v>
      </c>
      <c r="G125" s="10">
        <v>70.466682145344777</v>
      </c>
      <c r="H125" s="10">
        <v>2.0796709675279601</v>
      </c>
      <c r="I125" s="10">
        <v>27.45364688712726</v>
      </c>
      <c r="J125" s="10">
        <v>0</v>
      </c>
      <c r="K125" s="10"/>
      <c r="L125" s="10">
        <v>80.606321934392525</v>
      </c>
      <c r="M125" s="10">
        <v>27.967760124713919</v>
      </c>
      <c r="N125" s="10">
        <v>52.638561809678613</v>
      </c>
      <c r="O125" s="10">
        <v>19.393678065607471</v>
      </c>
      <c r="P125" s="10">
        <v>0</v>
      </c>
      <c r="Q125" s="10">
        <v>62.128097117649013</v>
      </c>
      <c r="R125" s="10"/>
      <c r="S125" s="10">
        <v>57.487810540979801</v>
      </c>
      <c r="T125" s="10">
        <v>4.6402865766692116</v>
      </c>
      <c r="U125" s="10">
        <v>37.871902882350987</v>
      </c>
      <c r="V125" s="10">
        <v>0</v>
      </c>
      <c r="W125" s="176"/>
      <c r="X125" s="176"/>
      <c r="Y125" s="176"/>
      <c r="Z125" s="176"/>
      <c r="AA125" s="176"/>
      <c r="AB125" s="176"/>
      <c r="AC125" s="176"/>
      <c r="AD125" s="176"/>
    </row>
    <row xmlns:x14ac="http://schemas.microsoft.com/office/spreadsheetml/2009/9/ac" r="126" s="173" customFormat="true" ht="12" x14ac:dyDescent="0.2">
      <c r="A126" s="171" t="s">
        <v>159</v>
      </c>
      <c r="B126" s="10">
        <v>2019</v>
      </c>
      <c r="C126" s="176" t="s">
        <v>16</v>
      </c>
      <c r="D126" s="10">
        <v>9637702</v>
      </c>
      <c r="E126" s="10"/>
      <c r="F126" s="10">
        <v>72.546353112872737</v>
      </c>
      <c r="G126" s="10">
        <v>70.466682145344777</v>
      </c>
      <c r="H126" s="10">
        <v>2.0796709675279601</v>
      </c>
      <c r="I126" s="10">
        <v>27.45364688712726</v>
      </c>
      <c r="J126" s="10">
        <v>0</v>
      </c>
      <c r="K126" s="10"/>
      <c r="L126" s="10">
        <v>80.606321934392525</v>
      </c>
      <c r="M126" s="10">
        <v>27.967760124713919</v>
      </c>
      <c r="N126" s="10">
        <v>52.638561809678613</v>
      </c>
      <c r="O126" s="10">
        <v>19.393678065607471</v>
      </c>
      <c r="P126" s="10">
        <v>0</v>
      </c>
      <c r="Q126" s="10">
        <v>62.128097117649013</v>
      </c>
      <c r="R126" s="10"/>
      <c r="S126" s="10">
        <v>57.487810540979801</v>
      </c>
      <c r="T126" s="10">
        <v>4.6402865766692116</v>
      </c>
      <c r="U126" s="10">
        <v>37.871902882350987</v>
      </c>
      <c r="V126" s="10">
        <v>0</v>
      </c>
      <c r="W126" s="176"/>
      <c r="X126" s="176"/>
      <c r="Y126" s="176"/>
      <c r="Z126" s="176"/>
      <c r="AA126" s="176"/>
      <c r="AB126" s="176"/>
      <c r="AC126" s="176"/>
      <c r="AD126" s="176"/>
    </row>
    <row xmlns:x14ac="http://schemas.microsoft.com/office/spreadsheetml/2009/9/ac" r="127" s="173" customFormat="true" ht="12" x14ac:dyDescent="0.2">
      <c r="A127" s="171" t="s">
        <v>159</v>
      </c>
      <c r="B127" s="10">
        <v>2020</v>
      </c>
      <c r="C127" s="176" t="s">
        <v>16</v>
      </c>
      <c r="D127" s="10">
        <v>9482836</v>
      </c>
      <c r="E127" s="10"/>
      <c r="F127" s="10">
        <v>72.546353112872737</v>
      </c>
      <c r="G127" s="10">
        <v>70.466682145344777</v>
      </c>
      <c r="H127" s="10">
        <v>2.0796709675279601</v>
      </c>
      <c r="I127" s="10">
        <v>27.45364688712726</v>
      </c>
      <c r="J127" s="10">
        <v>0</v>
      </c>
      <c r="K127" s="10"/>
      <c r="L127" s="10">
        <v>80.606321934392525</v>
      </c>
      <c r="M127" s="10">
        <v>27.967760124713919</v>
      </c>
      <c r="N127" s="10">
        <v>52.638561809678613</v>
      </c>
      <c r="O127" s="10">
        <v>19.393678065607471</v>
      </c>
      <c r="P127" s="10">
        <v>0</v>
      </c>
      <c r="Q127" s="10">
        <v>62.128097117649013</v>
      </c>
      <c r="R127" s="10"/>
      <c r="S127" s="10">
        <v>57.487810540979801</v>
      </c>
      <c r="T127" s="10">
        <v>4.6402865766692116</v>
      </c>
      <c r="U127" s="10">
        <v>37.871902882350987</v>
      </c>
      <c r="V127" s="10">
        <v>0</v>
      </c>
      <c r="W127" s="176"/>
      <c r="X127" s="176"/>
      <c r="Y127" s="176"/>
      <c r="Z127" s="176"/>
      <c r="AA127" s="176"/>
      <c r="AB127" s="176"/>
      <c r="AC127" s="176"/>
      <c r="AD127" s="176"/>
    </row>
    <row xmlns:x14ac="http://schemas.microsoft.com/office/spreadsheetml/2009/9/ac" r="128" s="173" customFormat="true" ht="12" x14ac:dyDescent="0.2">
      <c r="A128" s="176" t="s">
        <v>159</v>
      </c>
      <c r="B128" s="10">
        <v>2021</v>
      </c>
      <c r="C128" s="176" t="s">
        <v>16</v>
      </c>
      <c r="D128" s="10">
        <v>9359919</v>
      </c>
      <c r="E128" s="10"/>
      <c r="F128" s="10">
        <v>72.546353112872737</v>
      </c>
      <c r="G128" s="10">
        <v>70.466682145344777</v>
      </c>
      <c r="H128" s="10">
        <v>2.0796709675279601</v>
      </c>
      <c r="I128" s="10">
        <v>27.45364688712726</v>
      </c>
      <c r="J128" s="10">
        <v>0</v>
      </c>
      <c r="K128" s="10"/>
      <c r="L128" s="10">
        <v>80.606321934392525</v>
      </c>
      <c r="M128" s="10">
        <v>27.967760124713919</v>
      </c>
      <c r="N128" s="10">
        <v>52.638561809678613</v>
      </c>
      <c r="O128" s="10">
        <v>19.393678065607471</v>
      </c>
      <c r="P128" s="10">
        <v>0</v>
      </c>
      <c r="Q128" s="10">
        <v>62.128097117649013</v>
      </c>
      <c r="R128" s="10"/>
      <c r="S128" s="10">
        <v>57.487810540979801</v>
      </c>
      <c r="T128" s="10">
        <v>4.6402865766692116</v>
      </c>
      <c r="U128" s="10">
        <v>37.871902882350987</v>
      </c>
      <c r="V128" s="10">
        <v>0</v>
      </c>
      <c r="W128" s="176"/>
      <c r="X128" s="176"/>
      <c r="Y128" s="176"/>
      <c r="Z128" s="176"/>
      <c r="AA128" s="176"/>
      <c r="AB128" s="176"/>
      <c r="AC128" s="176"/>
      <c r="AD128" s="176"/>
    </row>
    <row xmlns:x14ac="http://schemas.microsoft.com/office/spreadsheetml/2009/9/ac" r="129" s="173" customFormat="true" ht="12" x14ac:dyDescent="0.2">
      <c r="A129" s="176" t="s">
        <v>159</v>
      </c>
      <c r="B129" s="10">
        <v>2022</v>
      </c>
      <c r="C129" s="176" t="s">
        <v>16</v>
      </c>
      <c r="D129" s="10">
        <v>9235070</v>
      </c>
      <c r="E129" s="10"/>
      <c r="F129" s="10">
        <v>72.546353112872737</v>
      </c>
      <c r="G129" s="10">
        <v>70.466682145344777</v>
      </c>
      <c r="H129" s="10">
        <v>2.0796709675279601</v>
      </c>
      <c r="I129" s="10">
        <v>27.45364688712726</v>
      </c>
      <c r="J129" s="10">
        <v>0</v>
      </c>
      <c r="K129" s="10"/>
      <c r="L129" s="10">
        <v>80.606321934392525</v>
      </c>
      <c r="M129" s="10">
        <v>27.967760124713919</v>
      </c>
      <c r="N129" s="10">
        <v>52.638561809678613</v>
      </c>
      <c r="O129" s="10">
        <v>19.393678065607471</v>
      </c>
      <c r="P129" s="10">
        <v>0</v>
      </c>
      <c r="Q129" s="10">
        <v>62.128097117649013</v>
      </c>
      <c r="R129" s="10"/>
      <c r="S129" s="10">
        <v>57.487810540979801</v>
      </c>
      <c r="T129" s="10">
        <v>4.6402865766692116</v>
      </c>
      <c r="U129" s="10">
        <v>37.871902882350987</v>
      </c>
      <c r="V129" s="10">
        <v>0</v>
      </c>
      <c r="W129" s="176"/>
      <c r="X129" s="176"/>
      <c r="Y129" s="176"/>
      <c r="Z129" s="176"/>
      <c r="AA129" s="176"/>
      <c r="AB129" s="176"/>
      <c r="AC129" s="176"/>
      <c r="AD129" s="176"/>
    </row>
    <row xmlns:x14ac="http://schemas.microsoft.com/office/spreadsheetml/2009/9/ac" r="130" s="173" customFormat="true" ht="12" x14ac:dyDescent="0.2">
      <c r="A130" s="176" t="s">
        <v>159</v>
      </c>
      <c r="B130" s="10">
        <v>2023</v>
      </c>
      <c r="C130" s="176" t="s">
        <v>16</v>
      </c>
      <c r="D130" s="10">
        <v>9102016</v>
      </c>
      <c r="E130" s="10"/>
      <c r="F130" s="10">
        <v>72.546353112872737</v>
      </c>
      <c r="G130" s="10">
        <v>70.466682145344777</v>
      </c>
      <c r="H130" s="10">
        <v>2.0796709675279601</v>
      </c>
      <c r="I130" s="10">
        <v>27.45364688712726</v>
      </c>
      <c r="J130" s="10">
        <v>0</v>
      </c>
      <c r="K130" s="10"/>
      <c r="L130" s="10">
        <v>80.606321934392525</v>
      </c>
      <c r="M130" s="10">
        <v>27.967760124713919</v>
      </c>
      <c r="N130" s="10">
        <v>52.638561809678613</v>
      </c>
      <c r="O130" s="10">
        <v>19.393678065607471</v>
      </c>
      <c r="P130" s="10">
        <v>0</v>
      </c>
      <c r="Q130" s="10">
        <v>62.128097117649013</v>
      </c>
      <c r="R130" s="10"/>
      <c r="S130" s="10">
        <v>57.487810540979801</v>
      </c>
      <c r="T130" s="10">
        <v>4.6402865766692116</v>
      </c>
      <c r="U130" s="10">
        <v>37.871902882350987</v>
      </c>
      <c r="V130" s="10">
        <v>0</v>
      </c>
      <c r="W130" s="176"/>
      <c r="X130" s="176"/>
      <c r="Y130" s="176"/>
      <c r="Z130" s="176"/>
      <c r="AA130" s="176"/>
      <c r="AB130" s="176"/>
      <c r="AC130" s="176"/>
      <c r="AD130" s="176"/>
    </row>
    <row xmlns:x14ac="http://schemas.microsoft.com/office/spreadsheetml/2009/9/ac" r="131" s="173" customFormat="true" ht="12" x14ac:dyDescent="0.2">
      <c r="A131" s="176" t="s">
        <v>159</v>
      </c>
      <c r="B131" s="10">
        <v>2024</v>
      </c>
      <c r="C131" s="176" t="s">
        <v>16</v>
      </c>
      <c r="D131" s="10"/>
      <c r="E131" s="10"/>
      <c r="F131" s="10"/>
      <c r="G131" s="10"/>
      <c r="H131" s="10"/>
      <c r="I131" s="10"/>
      <c r="J131" s="10"/>
      <c r="K131" s="10"/>
      <c r="L131" s="10"/>
      <c r="M131" s="10"/>
      <c r="N131" s="10"/>
      <c r="O131" s="10"/>
      <c r="P131" s="10"/>
      <c r="Q131" s="10"/>
      <c r="R131" s="10"/>
      <c r="S131" s="10"/>
      <c r="T131" s="10"/>
      <c r="U131" s="10"/>
      <c r="V131" s="10"/>
      <c r="W131" s="176"/>
      <c r="X131" s="176"/>
      <c r="Y131" s="176"/>
      <c r="Z131" s="176"/>
      <c r="AA131" s="176"/>
      <c r="AB131" s="176"/>
      <c r="AC131" s="176"/>
      <c r="AD131" s="176"/>
    </row>
    <row xmlns:x14ac="http://schemas.microsoft.com/office/spreadsheetml/2009/9/ac" r="132" s="173" customFormat="true" ht="12" x14ac:dyDescent="0.2">
      <c r="A132" s="176" t="s">
        <v>159</v>
      </c>
      <c r="B132" s="10">
        <v>2025</v>
      </c>
      <c r="C132" s="176" t="s">
        <v>16</v>
      </c>
      <c r="D132" s="10"/>
      <c r="E132" s="10"/>
      <c r="F132" s="10"/>
      <c r="G132" s="10"/>
      <c r="H132" s="10"/>
      <c r="I132" s="10"/>
      <c r="J132" s="10"/>
      <c r="K132" s="10"/>
      <c r="L132" s="10"/>
      <c r="M132" s="10"/>
      <c r="N132" s="10"/>
      <c r="O132" s="10"/>
      <c r="P132" s="10"/>
      <c r="Q132" s="10"/>
      <c r="R132" s="10"/>
      <c r="S132" s="10"/>
      <c r="T132" s="10"/>
      <c r="U132" s="10"/>
      <c r="V132" s="10"/>
      <c r="W132" s="176"/>
      <c r="X132" s="176"/>
      <c r="Y132" s="176"/>
      <c r="Z132" s="176"/>
      <c r="AA132" s="176"/>
      <c r="AB132" s="176"/>
      <c r="AC132" s="176"/>
      <c r="AD132" s="176"/>
    </row>
    <row xmlns:x14ac="http://schemas.microsoft.com/office/spreadsheetml/2009/9/ac" r="133" s="173" customFormat="true" ht="12" x14ac:dyDescent="0.2">
      <c r="A133" s="176" t="s">
        <v>159</v>
      </c>
      <c r="B133" s="10">
        <v>2026</v>
      </c>
      <c r="C133" s="176" t="s">
        <v>16</v>
      </c>
      <c r="D133" s="10"/>
      <c r="E133" s="10"/>
      <c r="F133" s="10"/>
      <c r="G133" s="10"/>
      <c r="H133" s="10"/>
      <c r="I133" s="10"/>
      <c r="J133" s="10"/>
      <c r="K133" s="10"/>
      <c r="L133" s="10"/>
      <c r="M133" s="10"/>
      <c r="N133" s="10"/>
      <c r="O133" s="10"/>
      <c r="P133" s="10"/>
      <c r="Q133" s="10"/>
      <c r="R133" s="10"/>
      <c r="S133" s="10"/>
      <c r="T133" s="10"/>
      <c r="U133" s="10"/>
      <c r="V133" s="10"/>
      <c r="W133" s="176"/>
      <c r="X133" s="176"/>
      <c r="Y133" s="176"/>
      <c r="Z133" s="176"/>
      <c r="AA133" s="176"/>
      <c r="AB133" s="176"/>
      <c r="AC133" s="176"/>
      <c r="AD133" s="176"/>
    </row>
    <row xmlns:x14ac="http://schemas.microsoft.com/office/spreadsheetml/2009/9/ac" r="134" s="173" customFormat="true" ht="12" x14ac:dyDescent="0.2">
      <c r="A134" s="176" t="s">
        <v>159</v>
      </c>
      <c r="B134" s="10">
        <v>2027</v>
      </c>
      <c r="C134" s="176" t="s">
        <v>16</v>
      </c>
      <c r="D134" s="10"/>
      <c r="E134" s="10"/>
      <c r="F134" s="10"/>
      <c r="G134" s="10"/>
      <c r="H134" s="10"/>
      <c r="I134" s="10"/>
      <c r="J134" s="10"/>
      <c r="K134" s="10"/>
      <c r="L134" s="10"/>
      <c r="M134" s="10"/>
      <c r="N134" s="10"/>
      <c r="O134" s="10"/>
      <c r="P134" s="10"/>
      <c r="Q134" s="10"/>
      <c r="R134" s="10"/>
      <c r="S134" s="10"/>
      <c r="T134" s="10"/>
      <c r="U134" s="10"/>
      <c r="V134" s="10"/>
      <c r="W134" s="176"/>
      <c r="X134" s="176"/>
      <c r="Y134" s="176"/>
      <c r="Z134" s="176"/>
      <c r="AA134" s="176"/>
      <c r="AB134" s="176"/>
      <c r="AC134" s="176"/>
      <c r="AD134" s="176"/>
    </row>
    <row xmlns:x14ac="http://schemas.microsoft.com/office/spreadsheetml/2009/9/ac" r="135" s="173" customFormat="true" ht="12" x14ac:dyDescent="0.2">
      <c r="A135" s="176" t="s">
        <v>159</v>
      </c>
      <c r="B135" s="10">
        <v>2028</v>
      </c>
      <c r="C135" s="176" t="s">
        <v>16</v>
      </c>
      <c r="D135" s="10"/>
      <c r="E135" s="10"/>
      <c r="F135" s="10"/>
      <c r="G135" s="10"/>
      <c r="H135" s="10"/>
      <c r="I135" s="10"/>
      <c r="J135" s="10"/>
      <c r="K135" s="10"/>
      <c r="L135" s="10"/>
      <c r="M135" s="10"/>
      <c r="N135" s="10"/>
      <c r="O135" s="10"/>
      <c r="P135" s="10"/>
      <c r="Q135" s="10"/>
      <c r="R135" s="10"/>
      <c r="S135" s="10"/>
      <c r="T135" s="10"/>
      <c r="U135" s="10"/>
      <c r="V135" s="10"/>
      <c r="W135" s="176"/>
      <c r="X135" s="176"/>
      <c r="Y135" s="176"/>
      <c r="Z135" s="176"/>
      <c r="AA135" s="176"/>
      <c r="AB135" s="176"/>
      <c r="AC135" s="176"/>
      <c r="AD135" s="176"/>
    </row>
    <row xmlns:x14ac="http://schemas.microsoft.com/office/spreadsheetml/2009/9/ac" r="136" s="173" customFormat="true" ht="12" x14ac:dyDescent="0.2">
      <c r="A136" s="176" t="s">
        <v>159</v>
      </c>
      <c r="B136" s="10">
        <v>2029</v>
      </c>
      <c r="C136" s="176" t="s">
        <v>16</v>
      </c>
      <c r="D136" s="10"/>
      <c r="E136" s="10"/>
      <c r="F136" s="10"/>
      <c r="G136" s="10"/>
      <c r="H136" s="10"/>
      <c r="I136" s="10"/>
      <c r="J136" s="10"/>
      <c r="K136" s="10"/>
      <c r="L136" s="10"/>
      <c r="M136" s="10"/>
      <c r="N136" s="10"/>
      <c r="O136" s="10"/>
      <c r="P136" s="10"/>
      <c r="Q136" s="10"/>
      <c r="R136" s="10"/>
      <c r="S136" s="10"/>
      <c r="T136" s="10"/>
      <c r="U136" s="10"/>
      <c r="V136" s="10"/>
      <c r="W136" s="176"/>
      <c r="X136" s="176"/>
      <c r="Y136" s="176"/>
      <c r="Z136" s="176"/>
      <c r="AA136" s="176"/>
      <c r="AB136" s="176"/>
      <c r="AC136" s="176"/>
      <c r="AD136" s="176"/>
    </row>
    <row xmlns:x14ac="http://schemas.microsoft.com/office/spreadsheetml/2009/9/ac" r="137" s="173" customFormat="true" ht="12" x14ac:dyDescent="0.2">
      <c r="A137" s="176" t="s">
        <v>159</v>
      </c>
      <c r="B137" s="10">
        <v>2030</v>
      </c>
      <c r="C137" s="176" t="s">
        <v>16</v>
      </c>
      <c r="D137" s="10"/>
      <c r="E137" s="10"/>
      <c r="F137" s="10"/>
      <c r="G137" s="10"/>
      <c r="H137" s="10"/>
      <c r="I137" s="10"/>
      <c r="J137" s="10"/>
      <c r="K137" s="10"/>
      <c r="L137" s="10"/>
      <c r="M137" s="10"/>
      <c r="N137" s="10"/>
      <c r="O137" s="10"/>
      <c r="P137" s="10"/>
      <c r="Q137" s="10"/>
      <c r="R137" s="10"/>
      <c r="S137" s="10"/>
      <c r="T137" s="10"/>
      <c r="U137" s="10"/>
      <c r="V137" s="10"/>
      <c r="W137" s="176"/>
      <c r="X137" s="176"/>
      <c r="Y137" s="176"/>
      <c r="Z137" s="176"/>
      <c r="AA137" s="176"/>
      <c r="AB137" s="176"/>
      <c r="AC137" s="176"/>
      <c r="AD137" s="176"/>
    </row>
    <row xmlns:x14ac="http://schemas.microsoft.com/office/spreadsheetml/2009/9/ac" r="138" s="173" customFormat="true" ht="12" x14ac:dyDescent="0.2">
      <c r="A138" s="176" t="s">
        <v>159</v>
      </c>
      <c r="B138" s="10">
        <v>2000</v>
      </c>
      <c r="C138" s="176" t="s">
        <v>17</v>
      </c>
      <c r="D138" s="10">
        <v>25733684</v>
      </c>
      <c r="E138" s="10">
        <v>97.337905757042279</v>
      </c>
      <c r="F138" s="10"/>
      <c r="G138" s="10"/>
      <c r="H138" s="10"/>
      <c r="I138" s="10"/>
      <c r="J138" s="10">
        <v>100</v>
      </c>
      <c r="K138" s="10"/>
      <c r="L138" s="10"/>
      <c r="M138" s="10"/>
      <c r="N138" s="10"/>
      <c r="O138" s="10"/>
      <c r="P138" s="10">
        <v>100</v>
      </c>
      <c r="Q138" s="10"/>
      <c r="R138" s="10"/>
      <c r="S138" s="10"/>
      <c r="T138" s="10"/>
      <c r="U138" s="10"/>
      <c r="V138" s="10">
        <v>100</v>
      </c>
      <c r="W138" s="176"/>
      <c r="X138" s="176"/>
      <c r="Y138" s="176"/>
      <c r="Z138" s="176"/>
      <c r="AA138" s="176"/>
      <c r="AB138" s="176"/>
      <c r="AC138" s="176"/>
      <c r="AD138" s="176"/>
    </row>
    <row xmlns:x14ac="http://schemas.microsoft.com/office/spreadsheetml/2009/9/ac" r="139" s="173" customFormat="true" ht="12" x14ac:dyDescent="0.2">
      <c r="A139" s="176" t="s">
        <v>159</v>
      </c>
      <c r="B139" s="10">
        <v>2001</v>
      </c>
      <c r="C139" s="176" t="s">
        <v>17</v>
      </c>
      <c r="D139" s="10">
        <v>25762270</v>
      </c>
      <c r="E139" s="10">
        <v>97.479021734154969</v>
      </c>
      <c r="F139" s="10"/>
      <c r="G139" s="10"/>
      <c r="H139" s="10"/>
      <c r="I139" s="10"/>
      <c r="J139" s="10">
        <v>100</v>
      </c>
      <c r="K139" s="10">
        <v>96.792543949295919</v>
      </c>
      <c r="L139" s="10"/>
      <c r="M139" s="10"/>
      <c r="N139" s="10"/>
      <c r="O139" s="10"/>
      <c r="P139" s="10">
        <v>100</v>
      </c>
      <c r="Q139" s="10"/>
      <c r="R139" s="10"/>
      <c r="S139" s="10"/>
      <c r="T139" s="10"/>
      <c r="U139" s="10"/>
      <c r="V139" s="10">
        <v>100</v>
      </c>
      <c r="W139" s="176"/>
      <c r="X139" s="176"/>
      <c r="Y139" s="176"/>
      <c r="Z139" s="176"/>
      <c r="AA139" s="176"/>
      <c r="AB139" s="176"/>
      <c r="AC139" s="176"/>
      <c r="AD139" s="176"/>
    </row>
    <row xmlns:x14ac="http://schemas.microsoft.com/office/spreadsheetml/2009/9/ac" r="140" s="173" customFormat="true" ht="12" x14ac:dyDescent="0.2">
      <c r="A140" s="176" t="s">
        <v>159</v>
      </c>
      <c r="B140" s="10">
        <v>2002</v>
      </c>
      <c r="C140" s="176" t="s">
        <v>17</v>
      </c>
      <c r="D140" s="10">
        <v>25809436</v>
      </c>
      <c r="E140" s="10">
        <v>97.62013771126766</v>
      </c>
      <c r="F140" s="10"/>
      <c r="G140" s="10"/>
      <c r="H140" s="10"/>
      <c r="I140" s="10"/>
      <c r="J140" s="10">
        <v>100</v>
      </c>
      <c r="K140" s="10">
        <v>96.792543949295919</v>
      </c>
      <c r="L140" s="10"/>
      <c r="M140" s="10"/>
      <c r="N140" s="10"/>
      <c r="O140" s="10"/>
      <c r="P140" s="10">
        <v>100</v>
      </c>
      <c r="Q140" s="10"/>
      <c r="R140" s="10"/>
      <c r="S140" s="10"/>
      <c r="T140" s="10"/>
      <c r="U140" s="10"/>
      <c r="V140" s="10">
        <v>100</v>
      </c>
      <c r="W140" s="176"/>
      <c r="X140" s="176"/>
      <c r="Y140" s="176"/>
      <c r="Z140" s="176"/>
      <c r="AA140" s="176"/>
      <c r="AB140" s="176"/>
      <c r="AC140" s="176"/>
      <c r="AD140" s="176"/>
    </row>
    <row xmlns:x14ac="http://schemas.microsoft.com/office/spreadsheetml/2009/9/ac" r="141" s="173" customFormat="true" ht="12" x14ac:dyDescent="0.2">
      <c r="A141" s="176" t="s">
        <v>159</v>
      </c>
      <c r="B141" s="10">
        <v>2003</v>
      </c>
      <c r="C141" s="176" t="s">
        <v>17</v>
      </c>
      <c r="D141" s="10">
        <v>25912396</v>
      </c>
      <c r="E141" s="10">
        <v>97.761253688380293</v>
      </c>
      <c r="F141" s="10"/>
      <c r="G141" s="10"/>
      <c r="H141" s="10"/>
      <c r="I141" s="10"/>
      <c r="J141" s="10">
        <v>100</v>
      </c>
      <c r="K141" s="10">
        <v>96.792543949295919</v>
      </c>
      <c r="L141" s="10"/>
      <c r="M141" s="10"/>
      <c r="N141" s="10"/>
      <c r="O141" s="10"/>
      <c r="P141" s="10">
        <v>100</v>
      </c>
      <c r="Q141" s="10"/>
      <c r="R141" s="10"/>
      <c r="S141" s="10"/>
      <c r="T141" s="10"/>
      <c r="U141" s="10"/>
      <c r="V141" s="10">
        <v>100</v>
      </c>
      <c r="W141" s="176"/>
      <c r="X141" s="176"/>
      <c r="Y141" s="176"/>
      <c r="Z141" s="176"/>
      <c r="AA141" s="176"/>
      <c r="AB141" s="176"/>
      <c r="AC141" s="176"/>
      <c r="AD141" s="176"/>
    </row>
    <row xmlns:x14ac="http://schemas.microsoft.com/office/spreadsheetml/2009/9/ac" r="142" s="173" customFormat="true" ht="12" x14ac:dyDescent="0.2">
      <c r="A142" s="176" t="s">
        <v>159</v>
      </c>
      <c r="B142" s="10">
        <v>2004</v>
      </c>
      <c r="C142" s="176" t="s">
        <v>17</v>
      </c>
      <c r="D142" s="10">
        <v>26111540</v>
      </c>
      <c r="E142" s="10">
        <v>97.902369665492984</v>
      </c>
      <c r="F142" s="10"/>
      <c r="G142" s="10"/>
      <c r="H142" s="10"/>
      <c r="I142" s="10"/>
      <c r="J142" s="10">
        <v>100</v>
      </c>
      <c r="K142" s="10">
        <v>96.792543949295919</v>
      </c>
      <c r="L142" s="10"/>
      <c r="M142" s="10"/>
      <c r="N142" s="10"/>
      <c r="O142" s="10"/>
      <c r="P142" s="10">
        <v>100</v>
      </c>
      <c r="Q142" s="10"/>
      <c r="R142" s="10"/>
      <c r="S142" s="10"/>
      <c r="T142" s="10"/>
      <c r="U142" s="10"/>
      <c r="V142" s="10">
        <v>100</v>
      </c>
      <c r="W142" s="176"/>
      <c r="X142" s="176"/>
      <c r="Y142" s="176"/>
      <c r="Z142" s="176"/>
      <c r="AA142" s="176"/>
      <c r="AB142" s="176"/>
      <c r="AC142" s="176"/>
      <c r="AD142" s="176"/>
    </row>
    <row xmlns:x14ac="http://schemas.microsoft.com/office/spreadsheetml/2009/9/ac" r="143" s="173" customFormat="true" ht="12" x14ac:dyDescent="0.2">
      <c r="A143" s="176" t="s">
        <v>159</v>
      </c>
      <c r="B143" s="10">
        <v>2005</v>
      </c>
      <c r="C143" s="176" t="s">
        <v>17</v>
      </c>
      <c r="D143" s="10">
        <v>26270720</v>
      </c>
      <c r="E143" s="10">
        <v>98.043485642605674</v>
      </c>
      <c r="F143" s="10"/>
      <c r="G143" s="10"/>
      <c r="H143" s="10"/>
      <c r="I143" s="10"/>
      <c r="J143" s="10">
        <v>100</v>
      </c>
      <c r="K143" s="10">
        <v>96.792543949295919</v>
      </c>
      <c r="L143" s="10"/>
      <c r="M143" s="10"/>
      <c r="N143" s="10"/>
      <c r="O143" s="10"/>
      <c r="P143" s="10">
        <v>100</v>
      </c>
      <c r="Q143" s="10"/>
      <c r="R143" s="10"/>
      <c r="S143" s="10"/>
      <c r="T143" s="10"/>
      <c r="U143" s="10"/>
      <c r="V143" s="10">
        <v>100</v>
      </c>
      <c r="W143" s="176"/>
      <c r="X143" s="176"/>
      <c r="Y143" s="176"/>
      <c r="Z143" s="176"/>
      <c r="AA143" s="176"/>
      <c r="AB143" s="176"/>
      <c r="AC143" s="176"/>
      <c r="AD143" s="176"/>
    </row>
    <row xmlns:x14ac="http://schemas.microsoft.com/office/spreadsheetml/2009/9/ac" r="144" s="173" customFormat="true" ht="12" x14ac:dyDescent="0.2">
      <c r="A144" s="176" t="s">
        <v>159</v>
      </c>
      <c r="B144" s="10">
        <v>2006</v>
      </c>
      <c r="C144" s="176" t="s">
        <v>17</v>
      </c>
      <c r="D144" s="10">
        <v>26445866</v>
      </c>
      <c r="E144" s="10">
        <v>98.184601619718308</v>
      </c>
      <c r="F144" s="10"/>
      <c r="G144" s="10"/>
      <c r="H144" s="10"/>
      <c r="I144" s="10"/>
      <c r="J144" s="10">
        <v>100</v>
      </c>
      <c r="K144" s="10">
        <v>96.313092135912257</v>
      </c>
      <c r="L144" s="10"/>
      <c r="M144" s="10"/>
      <c r="N144" s="10"/>
      <c r="O144" s="10"/>
      <c r="P144" s="10">
        <v>100</v>
      </c>
      <c r="Q144" s="10"/>
      <c r="R144" s="10"/>
      <c r="S144" s="10"/>
      <c r="T144" s="10"/>
      <c r="U144" s="10"/>
      <c r="V144" s="10">
        <v>100</v>
      </c>
      <c r="W144" s="176"/>
      <c r="X144" s="176"/>
      <c r="Y144" s="176"/>
      <c r="Z144" s="176"/>
      <c r="AA144" s="176"/>
      <c r="AB144" s="176"/>
      <c r="AC144" s="176"/>
      <c r="AD144" s="176"/>
    </row>
    <row xmlns:x14ac="http://schemas.microsoft.com/office/spreadsheetml/2009/9/ac" r="145" s="173" customFormat="true" ht="12" x14ac:dyDescent="0.2">
      <c r="A145" s="176" t="s">
        <v>159</v>
      </c>
      <c r="B145" s="10">
        <v>2007</v>
      </c>
      <c r="C145" s="176" t="s">
        <v>17</v>
      </c>
      <c r="D145" s="10">
        <v>26550024</v>
      </c>
      <c r="E145" s="10">
        <v>98.325717596830998</v>
      </c>
      <c r="F145" s="10"/>
      <c r="G145" s="10"/>
      <c r="H145" s="10"/>
      <c r="I145" s="10"/>
      <c r="J145" s="10">
        <v>100</v>
      </c>
      <c r="K145" s="10">
        <v>95.833640322528709</v>
      </c>
      <c r="L145" s="10"/>
      <c r="M145" s="10"/>
      <c r="N145" s="10"/>
      <c r="O145" s="10"/>
      <c r="P145" s="10">
        <v>100</v>
      </c>
      <c r="Q145" s="10"/>
      <c r="R145" s="10"/>
      <c r="S145" s="10"/>
      <c r="T145" s="10"/>
      <c r="U145" s="10"/>
      <c r="V145" s="10">
        <v>100</v>
      </c>
      <c r="W145" s="176"/>
      <c r="X145" s="176"/>
      <c r="Y145" s="176"/>
      <c r="Z145" s="176"/>
      <c r="AA145" s="176"/>
      <c r="AB145" s="176"/>
      <c r="AC145" s="176"/>
      <c r="AD145" s="176"/>
    </row>
    <row xmlns:x14ac="http://schemas.microsoft.com/office/spreadsheetml/2009/9/ac" r="146" s="173" customFormat="true" ht="12" x14ac:dyDescent="0.2">
      <c r="A146" s="176" t="s">
        <v>159</v>
      </c>
      <c r="B146" s="10">
        <v>2008</v>
      </c>
      <c r="C146" s="176" t="s">
        <v>17</v>
      </c>
      <c r="D146" s="10">
        <v>26620608</v>
      </c>
      <c r="E146" s="10">
        <v>98.466833573943688</v>
      </c>
      <c r="F146" s="10"/>
      <c r="G146" s="10"/>
      <c r="H146" s="10"/>
      <c r="I146" s="10"/>
      <c r="J146" s="10">
        <v>100</v>
      </c>
      <c r="K146" s="10">
        <v>95.354188509145047</v>
      </c>
      <c r="L146" s="10"/>
      <c r="M146" s="10"/>
      <c r="N146" s="10"/>
      <c r="O146" s="10"/>
      <c r="P146" s="10">
        <v>100</v>
      </c>
      <c r="Q146" s="10"/>
      <c r="R146" s="10"/>
      <c r="S146" s="10"/>
      <c r="T146" s="10"/>
      <c r="U146" s="10"/>
      <c r="V146" s="10">
        <v>100</v>
      </c>
      <c r="W146" s="176"/>
      <c r="X146" s="176"/>
      <c r="Y146" s="176"/>
      <c r="Z146" s="176"/>
      <c r="AA146" s="176"/>
      <c r="AB146" s="176"/>
      <c r="AC146" s="176"/>
      <c r="AD146" s="176"/>
    </row>
    <row xmlns:x14ac="http://schemas.microsoft.com/office/spreadsheetml/2009/9/ac" r="147" s="173" customFormat="true" ht="12" x14ac:dyDescent="0.2">
      <c r="A147" s="176" t="s">
        <v>159</v>
      </c>
      <c r="B147" s="10">
        <v>2009</v>
      </c>
      <c r="C147" s="176" t="s">
        <v>17</v>
      </c>
      <c r="D147" s="10">
        <v>26654760</v>
      </c>
      <c r="E147" s="10">
        <v>98.607949551056379</v>
      </c>
      <c r="F147" s="10"/>
      <c r="G147" s="10"/>
      <c r="H147" s="10"/>
      <c r="I147" s="10"/>
      <c r="J147" s="10">
        <v>100</v>
      </c>
      <c r="K147" s="10">
        <v>94.874736695761385</v>
      </c>
      <c r="L147" s="10"/>
      <c r="M147" s="10"/>
      <c r="N147" s="10"/>
      <c r="O147" s="10"/>
      <c r="P147" s="10">
        <v>100</v>
      </c>
      <c r="Q147" s="10"/>
      <c r="R147" s="10"/>
      <c r="S147" s="10"/>
      <c r="T147" s="10"/>
      <c r="U147" s="10"/>
      <c r="V147" s="10">
        <v>100</v>
      </c>
      <c r="W147" s="176"/>
      <c r="X147" s="176"/>
      <c r="Y147" s="176"/>
      <c r="Z147" s="176"/>
      <c r="AA147" s="176"/>
      <c r="AB147" s="176"/>
      <c r="AC147" s="176"/>
      <c r="AD147" s="176"/>
    </row>
    <row xmlns:x14ac="http://schemas.microsoft.com/office/spreadsheetml/2009/9/ac" r="148" s="173" customFormat="true" ht="12" x14ac:dyDescent="0.2">
      <c r="A148" s="176" t="s">
        <v>159</v>
      </c>
      <c r="B148" s="10">
        <v>2010</v>
      </c>
      <c r="C148" s="176" t="s">
        <v>17</v>
      </c>
      <c r="D148" s="10">
        <v>26622772</v>
      </c>
      <c r="E148" s="10">
        <v>98.749065528169069</v>
      </c>
      <c r="F148" s="10">
        <v>83.999757526606686</v>
      </c>
      <c r="G148" s="10"/>
      <c r="H148" s="10"/>
      <c r="I148" s="10">
        <v>16.00024247339331</v>
      </c>
      <c r="J148" s="10">
        <v>83.999757526606686</v>
      </c>
      <c r="K148" s="10">
        <v>94.395284882377837</v>
      </c>
      <c r="L148" s="10"/>
      <c r="M148" s="10"/>
      <c r="N148" s="10"/>
      <c r="O148" s="10"/>
      <c r="P148" s="10">
        <v>100</v>
      </c>
      <c r="Q148" s="10"/>
      <c r="R148" s="10"/>
      <c r="S148" s="10">
        <v>42.278200000000652</v>
      </c>
      <c r="T148" s="10"/>
      <c r="U148" s="10"/>
      <c r="V148" s="10">
        <v>57.721799999999348</v>
      </c>
      <c r="W148" s="176"/>
      <c r="X148" s="176"/>
      <c r="Y148" s="176"/>
      <c r="Z148" s="176"/>
      <c r="AA148" s="176"/>
      <c r="AB148" s="176"/>
      <c r="AC148" s="176"/>
      <c r="AD148" s="176"/>
    </row>
    <row xmlns:x14ac="http://schemas.microsoft.com/office/spreadsheetml/2009/9/ac" r="149" s="173" customFormat="true" ht="12" x14ac:dyDescent="0.2">
      <c r="A149" s="176" t="s">
        <v>159</v>
      </c>
      <c r="B149" s="10">
        <v>2011</v>
      </c>
      <c r="C149" s="176" t="s">
        <v>17</v>
      </c>
      <c r="D149" s="10">
        <v>26551332</v>
      </c>
      <c r="E149" s="10">
        <v>98.890181505281703</v>
      </c>
      <c r="F149" s="10">
        <v>83.999757526606686</v>
      </c>
      <c r="G149" s="10">
        <v>67.599195605713703</v>
      </c>
      <c r="H149" s="10">
        <v>16.400561920892979</v>
      </c>
      <c r="I149" s="10">
        <v>16.00024247339331</v>
      </c>
      <c r="J149" s="10">
        <v>0</v>
      </c>
      <c r="K149" s="10">
        <v>93.915833068994175</v>
      </c>
      <c r="L149" s="10">
        <v>86.984878076624511</v>
      </c>
      <c r="M149" s="10">
        <v>25.385846608187421</v>
      </c>
      <c r="N149" s="10">
        <v>61.59903146843709</v>
      </c>
      <c r="O149" s="10">
        <v>13.01512192337549</v>
      </c>
      <c r="P149" s="10">
        <v>0</v>
      </c>
      <c r="Q149" s="10">
        <v>70.132195534042651</v>
      </c>
      <c r="R149" s="10"/>
      <c r="S149" s="10">
        <v>42.278200000000652</v>
      </c>
      <c r="T149" s="10">
        <v>27.853995534041999</v>
      </c>
      <c r="U149" s="10">
        <v>29.867804465957349</v>
      </c>
      <c r="V149" s="10">
        <v>0</v>
      </c>
      <c r="W149" s="176"/>
      <c r="X149" s="176"/>
      <c r="Y149" s="176"/>
      <c r="Z149" s="176"/>
      <c r="AA149" s="176"/>
      <c r="AB149" s="176"/>
      <c r="AC149" s="176"/>
      <c r="AD149" s="176"/>
    </row>
    <row xmlns:x14ac="http://schemas.microsoft.com/office/spreadsheetml/2009/9/ac" r="150" s="173" customFormat="true" ht="12" x14ac:dyDescent="0.2">
      <c r="A150" s="176" t="s">
        <v>159</v>
      </c>
      <c r="B150" s="10">
        <v>2012</v>
      </c>
      <c r="C150" s="176" t="s">
        <v>17</v>
      </c>
      <c r="D150" s="10">
        <v>26546584</v>
      </c>
      <c r="E150" s="10">
        <v>99.031297482394393</v>
      </c>
      <c r="F150" s="10">
        <v>83.999757526606686</v>
      </c>
      <c r="G150" s="10">
        <v>67.599195605713703</v>
      </c>
      <c r="H150" s="10">
        <v>16.400561920892979</v>
      </c>
      <c r="I150" s="10">
        <v>16.00024247339331</v>
      </c>
      <c r="J150" s="10">
        <v>0</v>
      </c>
      <c r="K150" s="10">
        <v>93.436381255610513</v>
      </c>
      <c r="L150" s="10">
        <v>86.984878076624511</v>
      </c>
      <c r="M150" s="10">
        <v>25.385846608187421</v>
      </c>
      <c r="N150" s="10">
        <v>61.59903146843709</v>
      </c>
      <c r="O150" s="10">
        <v>13.01512192337549</v>
      </c>
      <c r="P150" s="10">
        <v>0</v>
      </c>
      <c r="Q150" s="10">
        <v>70.132195534042651</v>
      </c>
      <c r="R150" s="10"/>
      <c r="S150" s="10">
        <v>42.278200000000652</v>
      </c>
      <c r="T150" s="10">
        <v>27.853995534041999</v>
      </c>
      <c r="U150" s="10">
        <v>29.867804465957349</v>
      </c>
      <c r="V150" s="10">
        <v>0</v>
      </c>
      <c r="W150" s="176"/>
      <c r="X150" s="176"/>
      <c r="Y150" s="176"/>
      <c r="Z150" s="176"/>
      <c r="AA150" s="176"/>
      <c r="AB150" s="176"/>
      <c r="AC150" s="176"/>
      <c r="AD150" s="176"/>
    </row>
    <row xmlns:x14ac="http://schemas.microsoft.com/office/spreadsheetml/2009/9/ac" r="151" s="173" customFormat="true" ht="12" x14ac:dyDescent="0.2">
      <c r="A151" s="176" t="s">
        <v>159</v>
      </c>
      <c r="B151" s="10">
        <v>2013</v>
      </c>
      <c r="C151" s="176" t="s">
        <v>17</v>
      </c>
      <c r="D151" s="10">
        <v>26669192</v>
      </c>
      <c r="E151" s="10">
        <v>99.172413459507084</v>
      </c>
      <c r="F151" s="10">
        <v>83.999757526606686</v>
      </c>
      <c r="G151" s="10">
        <v>67.599195605713703</v>
      </c>
      <c r="H151" s="10">
        <v>16.400561920892979</v>
      </c>
      <c r="I151" s="10">
        <v>16.00024247339331</v>
      </c>
      <c r="J151" s="10">
        <v>0</v>
      </c>
      <c r="K151" s="10">
        <v>92.956929442226965</v>
      </c>
      <c r="L151" s="10">
        <v>86.984878076624511</v>
      </c>
      <c r="M151" s="10">
        <v>25.385846608187421</v>
      </c>
      <c r="N151" s="10">
        <v>61.59903146843709</v>
      </c>
      <c r="O151" s="10">
        <v>13.01512192337549</v>
      </c>
      <c r="P151" s="10">
        <v>0</v>
      </c>
      <c r="Q151" s="10">
        <v>70.132195534042651</v>
      </c>
      <c r="R151" s="10"/>
      <c r="S151" s="10">
        <v>42.278200000000652</v>
      </c>
      <c r="T151" s="10">
        <v>27.853995534041999</v>
      </c>
      <c r="U151" s="10">
        <v>29.867804465957349</v>
      </c>
      <c r="V151" s="10">
        <v>0</v>
      </c>
      <c r="W151" s="176"/>
      <c r="X151" s="176"/>
      <c r="Y151" s="176"/>
      <c r="Z151" s="176"/>
      <c r="AA151" s="176"/>
      <c r="AB151" s="176"/>
      <c r="AC151" s="176"/>
      <c r="AD151" s="176"/>
    </row>
    <row xmlns:x14ac="http://schemas.microsoft.com/office/spreadsheetml/2009/9/ac" r="152" s="173" customFormat="true" ht="12" x14ac:dyDescent="0.2">
      <c r="A152" s="176" t="s">
        <v>159</v>
      </c>
      <c r="B152" s="10">
        <v>2014</v>
      </c>
      <c r="C152" s="176" t="s">
        <v>17</v>
      </c>
      <c r="D152" s="10">
        <v>26863444</v>
      </c>
      <c r="E152" s="10">
        <v>99.313529436619717</v>
      </c>
      <c r="F152" s="10">
        <v>83.999757526606686</v>
      </c>
      <c r="G152" s="10">
        <v>67.599195605713703</v>
      </c>
      <c r="H152" s="10">
        <v>16.400561920892979</v>
      </c>
      <c r="I152" s="10">
        <v>16.00024247339331</v>
      </c>
      <c r="J152" s="10">
        <v>0</v>
      </c>
      <c r="K152" s="10">
        <v>92.477477628843303</v>
      </c>
      <c r="L152" s="10">
        <v>86.984878076624511</v>
      </c>
      <c r="M152" s="10">
        <v>25.385846608187421</v>
      </c>
      <c r="N152" s="10">
        <v>61.59903146843709</v>
      </c>
      <c r="O152" s="10">
        <v>13.01512192337549</v>
      </c>
      <c r="P152" s="10">
        <v>0</v>
      </c>
      <c r="Q152" s="10">
        <v>70.132195534042651</v>
      </c>
      <c r="R152" s="10"/>
      <c r="S152" s="10">
        <v>42.278200000000652</v>
      </c>
      <c r="T152" s="10">
        <v>27.853995534041999</v>
      </c>
      <c r="U152" s="10">
        <v>29.867804465957349</v>
      </c>
      <c r="V152" s="10">
        <v>0</v>
      </c>
      <c r="W152" s="176"/>
      <c r="X152" s="176"/>
      <c r="Y152" s="176"/>
      <c r="Z152" s="176"/>
      <c r="AA152" s="176"/>
      <c r="AB152" s="176"/>
      <c r="AC152" s="176"/>
      <c r="AD152" s="176"/>
    </row>
    <row xmlns:x14ac="http://schemas.microsoft.com/office/spreadsheetml/2009/9/ac" r="153" s="173" customFormat="true" ht="12" x14ac:dyDescent="0.2">
      <c r="A153" s="176" t="s">
        <v>159</v>
      </c>
      <c r="B153" s="10">
        <v>2015</v>
      </c>
      <c r="C153" s="176" t="s">
        <v>17</v>
      </c>
      <c r="D153" s="10">
        <v>27157308</v>
      </c>
      <c r="E153" s="10">
        <v>99.454645413732408</v>
      </c>
      <c r="F153" s="10">
        <v>84.249267112729285</v>
      </c>
      <c r="G153" s="10">
        <v>67.599195605713703</v>
      </c>
      <c r="H153" s="10">
        <v>16.650071507015578</v>
      </c>
      <c r="I153" s="10">
        <v>15.75073288727071</v>
      </c>
      <c r="J153" s="10">
        <v>0</v>
      </c>
      <c r="K153" s="10">
        <v>91.998025815459755</v>
      </c>
      <c r="L153" s="10">
        <v>86.984878076624511</v>
      </c>
      <c r="M153" s="10">
        <v>25.385846608187421</v>
      </c>
      <c r="N153" s="10">
        <v>61.59903146843709</v>
      </c>
      <c r="O153" s="10">
        <v>13.01512192337549</v>
      </c>
      <c r="P153" s="10">
        <v>0</v>
      </c>
      <c r="Q153" s="10">
        <v>70.132195534042651</v>
      </c>
      <c r="R153" s="10"/>
      <c r="S153" s="10">
        <v>45.74293653226232</v>
      </c>
      <c r="T153" s="10">
        <v>24.389259001780331</v>
      </c>
      <c r="U153" s="10">
        <v>29.867804465957349</v>
      </c>
      <c r="V153" s="10">
        <v>0</v>
      </c>
      <c r="W153" s="176"/>
      <c r="X153" s="176"/>
      <c r="Y153" s="176"/>
      <c r="Z153" s="176"/>
      <c r="AA153" s="176"/>
      <c r="AB153" s="176"/>
      <c r="AC153" s="176"/>
      <c r="AD153" s="176"/>
    </row>
    <row xmlns:x14ac="http://schemas.microsoft.com/office/spreadsheetml/2009/9/ac" r="154" s="173" customFormat="true" ht="12" x14ac:dyDescent="0.2">
      <c r="A154" s="176" t="s">
        <v>159</v>
      </c>
      <c r="B154" s="10">
        <v>2016</v>
      </c>
      <c r="C154" s="176" t="s">
        <v>17</v>
      </c>
      <c r="D154" s="10">
        <v>27471260</v>
      </c>
      <c r="E154" s="10">
        <v>99.595761390845098</v>
      </c>
      <c r="F154" s="10">
        <v>84.498776698851884</v>
      </c>
      <c r="G154" s="10">
        <v>68.581982823813178</v>
      </c>
      <c r="H154" s="10">
        <v>15.91679387503871</v>
      </c>
      <c r="I154" s="10">
        <v>15.501223301148119</v>
      </c>
      <c r="J154" s="10">
        <v>0</v>
      </c>
      <c r="K154" s="10">
        <v>91.518574002076093</v>
      </c>
      <c r="L154" s="10">
        <v>86.984878076624511</v>
      </c>
      <c r="M154" s="10">
        <v>30.21371741228177</v>
      </c>
      <c r="N154" s="10">
        <v>56.771160664342737</v>
      </c>
      <c r="O154" s="10">
        <v>13.01512192337549</v>
      </c>
      <c r="P154" s="10">
        <v>0</v>
      </c>
      <c r="Q154" s="10">
        <v>70.132195534042651</v>
      </c>
      <c r="R154" s="10"/>
      <c r="S154" s="10">
        <v>49.207673064523988</v>
      </c>
      <c r="T154" s="10">
        <v>20.92452246951866</v>
      </c>
      <c r="U154" s="10">
        <v>29.867804465957349</v>
      </c>
      <c r="V154" s="10">
        <v>0</v>
      </c>
      <c r="W154" s="176"/>
      <c r="X154" s="176"/>
      <c r="Y154" s="176"/>
      <c r="Z154" s="176"/>
      <c r="AA154" s="176"/>
      <c r="AB154" s="176"/>
      <c r="AC154" s="176"/>
      <c r="AD154" s="176"/>
    </row>
    <row xmlns:x14ac="http://schemas.microsoft.com/office/spreadsheetml/2009/9/ac" r="155" s="173" customFormat="true" ht="12" x14ac:dyDescent="0.2">
      <c r="A155" s="176" t="s">
        <v>159</v>
      </c>
      <c r="B155" s="10">
        <v>2017</v>
      </c>
      <c r="C155" s="176" t="s">
        <v>17</v>
      </c>
      <c r="D155" s="10">
        <v>27774308</v>
      </c>
      <c r="E155" s="10">
        <v>99.736877367957788</v>
      </c>
      <c r="F155" s="10">
        <v>84.748286284974427</v>
      </c>
      <c r="G155" s="10">
        <v>69.564770041912652</v>
      </c>
      <c r="H155" s="10">
        <v>15.183516243061771</v>
      </c>
      <c r="I155" s="10">
        <v>15.25171371502557</v>
      </c>
      <c r="J155" s="10">
        <v>0</v>
      </c>
      <c r="K155" s="10">
        <v>91.039122188692431</v>
      </c>
      <c r="L155" s="10">
        <v>86.984878076624511</v>
      </c>
      <c r="M155" s="10">
        <v>35.041588216374294</v>
      </c>
      <c r="N155" s="10">
        <v>51.943289860250218</v>
      </c>
      <c r="O155" s="10">
        <v>13.01512192337549</v>
      </c>
      <c r="P155" s="10">
        <v>0</v>
      </c>
      <c r="Q155" s="10">
        <v>70.132195534042651</v>
      </c>
      <c r="R155" s="10"/>
      <c r="S155" s="10">
        <v>52.672409596785663</v>
      </c>
      <c r="T155" s="10">
        <v>17.459785937256999</v>
      </c>
      <c r="U155" s="10">
        <v>29.867804465957349</v>
      </c>
      <c r="V155" s="10">
        <v>0</v>
      </c>
      <c r="W155" s="176"/>
      <c r="X155" s="176"/>
      <c r="Y155" s="176"/>
      <c r="Z155" s="176"/>
      <c r="AA155" s="176"/>
      <c r="AB155" s="176"/>
      <c r="AC155" s="176"/>
      <c r="AD155" s="176"/>
    </row>
    <row xmlns:x14ac="http://schemas.microsoft.com/office/spreadsheetml/2009/9/ac" r="156" s="173" customFormat="true" ht="12" x14ac:dyDescent="0.2">
      <c r="A156" s="176" t="s">
        <v>159</v>
      </c>
      <c r="B156" s="10">
        <v>2018</v>
      </c>
      <c r="C156" s="176" t="s">
        <v>17</v>
      </c>
      <c r="D156" s="10">
        <v>28062702</v>
      </c>
      <c r="E156" s="10">
        <v>99.877993345070479</v>
      </c>
      <c r="F156" s="10">
        <v>84.997795871097026</v>
      </c>
      <c r="G156" s="10">
        <v>70.547557260011899</v>
      </c>
      <c r="H156" s="10">
        <v>14.45023861108513</v>
      </c>
      <c r="I156" s="10">
        <v>15.002204128902971</v>
      </c>
      <c r="J156" s="10">
        <v>0</v>
      </c>
      <c r="K156" s="10">
        <v>90.559670375308883</v>
      </c>
      <c r="L156" s="10">
        <v>86.984878076624511</v>
      </c>
      <c r="M156" s="10">
        <v>39.869459020468639</v>
      </c>
      <c r="N156" s="10">
        <v>47.115419056155872</v>
      </c>
      <c r="O156" s="10">
        <v>13.01512192337549</v>
      </c>
      <c r="P156" s="10">
        <v>0</v>
      </c>
      <c r="Q156" s="10">
        <v>70.132195534042651</v>
      </c>
      <c r="R156" s="10"/>
      <c r="S156" s="10">
        <v>56.137146129047323</v>
      </c>
      <c r="T156" s="10">
        <v>13.99504940499533</v>
      </c>
      <c r="U156" s="10">
        <v>29.867804465957349</v>
      </c>
      <c r="V156" s="10">
        <v>0</v>
      </c>
      <c r="W156" s="176"/>
      <c r="X156" s="176"/>
      <c r="Y156" s="176"/>
      <c r="Z156" s="176"/>
      <c r="AA156" s="176"/>
      <c r="AB156" s="176"/>
      <c r="AC156" s="176"/>
      <c r="AD156" s="176"/>
    </row>
    <row xmlns:x14ac="http://schemas.microsoft.com/office/spreadsheetml/2009/9/ac" r="157" s="173" customFormat="true" ht="12" x14ac:dyDescent="0.2">
      <c r="A157" s="176" t="s">
        <v>159</v>
      </c>
      <c r="B157" s="10">
        <v>2019</v>
      </c>
      <c r="C157" s="176" t="s">
        <v>17</v>
      </c>
      <c r="D157" s="10">
        <v>28383664</v>
      </c>
      <c r="E157" s="10">
        <v>100</v>
      </c>
      <c r="F157" s="10">
        <v>85.247305457219568</v>
      </c>
      <c r="G157" s="10">
        <v>71.530344478111374</v>
      </c>
      <c r="H157" s="10">
        <v>13.71696097910819</v>
      </c>
      <c r="I157" s="10">
        <v>14.75269454278043</v>
      </c>
      <c r="J157" s="10">
        <v>0</v>
      </c>
      <c r="K157" s="10">
        <v>90.080218561925221</v>
      </c>
      <c r="L157" s="10">
        <v>86.984878076624511</v>
      </c>
      <c r="M157" s="10">
        <v>44.697329824562978</v>
      </c>
      <c r="N157" s="10">
        <v>42.287548252061526</v>
      </c>
      <c r="O157" s="10">
        <v>13.01512192337549</v>
      </c>
      <c r="P157" s="10">
        <v>0</v>
      </c>
      <c r="Q157" s="10">
        <v>70.132195534042651</v>
      </c>
      <c r="R157" s="10"/>
      <c r="S157" s="10">
        <v>59.601882661308991</v>
      </c>
      <c r="T157" s="10">
        <v>10.53031287273366</v>
      </c>
      <c r="U157" s="10">
        <v>29.867804465957349</v>
      </c>
      <c r="V157" s="10">
        <v>0</v>
      </c>
      <c r="W157" s="176"/>
      <c r="X157" s="176"/>
      <c r="Y157" s="176"/>
      <c r="Z157" s="176"/>
      <c r="AA157" s="176"/>
      <c r="AB157" s="176"/>
      <c r="AC157" s="176"/>
      <c r="AD157" s="176"/>
    </row>
    <row xmlns:x14ac="http://schemas.microsoft.com/office/spreadsheetml/2009/9/ac" r="158" s="173" customFormat="true" ht="12" x14ac:dyDescent="0.2">
      <c r="A158" s="176" t="s">
        <v>159</v>
      </c>
      <c r="B158" s="10">
        <v>2020</v>
      </c>
      <c r="C158" s="176" t="s">
        <v>17</v>
      </c>
      <c r="D158" s="10">
        <v>28631924</v>
      </c>
      <c r="E158" s="10">
        <v>100</v>
      </c>
      <c r="F158" s="10">
        <v>85.496815043342167</v>
      </c>
      <c r="G158" s="10">
        <v>72.513131696210621</v>
      </c>
      <c r="H158" s="10">
        <v>12.983683347131549</v>
      </c>
      <c r="I158" s="10">
        <v>14.503184956657829</v>
      </c>
      <c r="J158" s="10">
        <v>0</v>
      </c>
      <c r="K158" s="10">
        <v>89.600766748541673</v>
      </c>
      <c r="L158" s="10">
        <v>86.984878076624511</v>
      </c>
      <c r="M158" s="10">
        <v>49.525200628655512</v>
      </c>
      <c r="N158" s="10">
        <v>37.459677447969</v>
      </c>
      <c r="O158" s="10">
        <v>13.01512192337549</v>
      </c>
      <c r="P158" s="10">
        <v>0</v>
      </c>
      <c r="Q158" s="10">
        <v>70.132195534042651</v>
      </c>
      <c r="R158" s="10"/>
      <c r="S158" s="10">
        <v>63.066619193571569</v>
      </c>
      <c r="T158" s="10">
        <v>7.0655763404710834</v>
      </c>
      <c r="U158" s="10">
        <v>29.867804465957349</v>
      </c>
      <c r="V158" s="10">
        <v>0</v>
      </c>
      <c r="W158" s="176"/>
      <c r="X158" s="176"/>
      <c r="Y158" s="176"/>
      <c r="Z158" s="176"/>
      <c r="AA158" s="176"/>
      <c r="AB158" s="176"/>
      <c r="AC158" s="176"/>
      <c r="AD158" s="176"/>
    </row>
    <row xmlns:x14ac="http://schemas.microsoft.com/office/spreadsheetml/2009/9/ac" r="159" s="173" customFormat="true" ht="12" x14ac:dyDescent="0.2">
      <c r="A159" s="176" t="s">
        <v>159</v>
      </c>
      <c r="B159" s="10">
        <v>2021</v>
      </c>
      <c r="C159" s="176" t="s">
        <v>17</v>
      </c>
      <c r="D159" s="10">
        <v>28671068</v>
      </c>
      <c r="E159" s="10">
        <v>100</v>
      </c>
      <c r="F159" s="10">
        <v>85.746324629464709</v>
      </c>
      <c r="G159" s="10">
        <v>73.495918914310096</v>
      </c>
      <c r="H159" s="10">
        <v>12.25040571515461</v>
      </c>
      <c r="I159" s="10">
        <v>14.253675370535291</v>
      </c>
      <c r="J159" s="10">
        <v>0</v>
      </c>
      <c r="K159" s="10">
        <v>89.121314935158011</v>
      </c>
      <c r="L159" s="10">
        <v>86.984878076624511</v>
      </c>
      <c r="M159" s="10">
        <v>54.353071432749857</v>
      </c>
      <c r="N159" s="10">
        <v>32.631806643874647</v>
      </c>
      <c r="O159" s="10">
        <v>13.01512192337549</v>
      </c>
      <c r="P159" s="10">
        <v>0</v>
      </c>
      <c r="Q159" s="10">
        <v>70.132195534042651</v>
      </c>
      <c r="R159" s="10"/>
      <c r="S159" s="10">
        <v>66.531355725833237</v>
      </c>
      <c r="T159" s="10">
        <v>3.6008398082094151</v>
      </c>
      <c r="U159" s="10">
        <v>29.867804465957349</v>
      </c>
      <c r="V159" s="10">
        <v>0</v>
      </c>
      <c r="W159" s="176"/>
      <c r="X159" s="176"/>
      <c r="Y159" s="176"/>
      <c r="Z159" s="176"/>
      <c r="AA159" s="176"/>
      <c r="AB159" s="176"/>
      <c r="AC159" s="176"/>
      <c r="AD159" s="176"/>
    </row>
    <row xmlns:x14ac="http://schemas.microsoft.com/office/spreadsheetml/2009/9/ac" r="160" s="173" customFormat="true" ht="12" x14ac:dyDescent="0.2">
      <c r="A160" s="176" t="s">
        <v>159</v>
      </c>
      <c r="B160" s="10">
        <v>2022</v>
      </c>
      <c r="C160" s="176" t="s">
        <v>17</v>
      </c>
      <c r="D160" s="10">
        <v>28644968</v>
      </c>
      <c r="E160" s="10">
        <v>100</v>
      </c>
      <c r="F160" s="10">
        <v>85.995834215587308</v>
      </c>
      <c r="G160" s="10">
        <v>74.47870613240957</v>
      </c>
      <c r="H160" s="10">
        <v>11.51712808317774</v>
      </c>
      <c r="I160" s="10">
        <v>14.00416578441269</v>
      </c>
      <c r="J160" s="10">
        <v>0</v>
      </c>
      <c r="K160" s="10">
        <v>88.64186312177435</v>
      </c>
      <c r="L160" s="10">
        <v>86.984878076624511</v>
      </c>
      <c r="M160" s="10">
        <v>59.180942236842377</v>
      </c>
      <c r="N160" s="10">
        <v>27.803935839782131</v>
      </c>
      <c r="O160" s="10">
        <v>13.01512192337549</v>
      </c>
      <c r="P160" s="10">
        <v>0</v>
      </c>
      <c r="Q160" s="10">
        <v>70.132195534042651</v>
      </c>
      <c r="R160" s="10"/>
      <c r="S160" s="10">
        <v>69.996092258094905</v>
      </c>
      <c r="T160" s="10">
        <v>0.13610327594774671</v>
      </c>
      <c r="U160" s="10">
        <v>29.867804465957349</v>
      </c>
      <c r="V160" s="10">
        <v>0</v>
      </c>
      <c r="W160" s="176"/>
      <c r="X160" s="176"/>
      <c r="Y160" s="176"/>
      <c r="Z160" s="176"/>
      <c r="AA160" s="176"/>
      <c r="AB160" s="176"/>
      <c r="AC160" s="176"/>
      <c r="AD160" s="176"/>
    </row>
    <row xmlns:x14ac="http://schemas.microsoft.com/office/spreadsheetml/2009/9/ac" r="161" s="173" customFormat="true" ht="12" x14ac:dyDescent="0.2">
      <c r="A161" s="176" t="s">
        <v>159</v>
      </c>
      <c r="B161" s="10">
        <v>2023</v>
      </c>
      <c r="C161" s="176" t="s">
        <v>17</v>
      </c>
      <c r="D161" s="10">
        <v>28554196</v>
      </c>
      <c r="E161" s="10">
        <v>100</v>
      </c>
      <c r="F161" s="10">
        <v>86.245343801709907</v>
      </c>
      <c r="G161" s="10">
        <v>75.461493350508817</v>
      </c>
      <c r="H161" s="10">
        <v>10.78385045120109</v>
      </c>
      <c r="I161" s="10">
        <v>13.754656198290091</v>
      </c>
      <c r="J161" s="10">
        <v>0</v>
      </c>
      <c r="K161" s="10">
        <v>88.162411308390801</v>
      </c>
      <c r="L161" s="10">
        <v>86.984878076624511</v>
      </c>
      <c r="M161" s="10">
        <v>64.00881304093673</v>
      </c>
      <c r="N161" s="10">
        <v>22.976065035687778</v>
      </c>
      <c r="O161" s="10">
        <v>13.01512192337549</v>
      </c>
      <c r="P161" s="10">
        <v>0</v>
      </c>
      <c r="Q161" s="10">
        <v>70.132195534042651</v>
      </c>
      <c r="R161" s="10"/>
      <c r="S161" s="10">
        <v>70.132195534042651</v>
      </c>
      <c r="T161" s="10">
        <v>0</v>
      </c>
      <c r="U161" s="10">
        <v>29.867804465957349</v>
      </c>
      <c r="V161" s="10">
        <v>0</v>
      </c>
      <c r="W161" s="176"/>
      <c r="X161" s="176"/>
      <c r="Y161" s="176"/>
      <c r="Z161" s="176"/>
      <c r="AA161" s="176"/>
      <c r="AB161" s="176"/>
      <c r="AC161" s="176"/>
      <c r="AD161" s="176"/>
    </row>
    <row xmlns:x14ac="http://schemas.microsoft.com/office/spreadsheetml/2009/9/ac" r="162" s="173" customFormat="true" ht="12" x14ac:dyDescent="0.2">
      <c r="A162" s="176" t="s">
        <v>159</v>
      </c>
      <c r="B162" s="10">
        <v>2024</v>
      </c>
      <c r="C162" s="176" t="s">
        <v>17</v>
      </c>
      <c r="D162" s="10"/>
      <c r="E162" s="10"/>
      <c r="F162" s="10"/>
      <c r="G162" s="10"/>
      <c r="H162" s="10"/>
      <c r="I162" s="10"/>
      <c r="J162" s="10"/>
      <c r="K162" s="10"/>
      <c r="L162" s="10"/>
      <c r="M162" s="10"/>
      <c r="N162" s="10"/>
      <c r="O162" s="10"/>
      <c r="P162" s="10"/>
      <c r="Q162" s="10"/>
      <c r="R162" s="10"/>
      <c r="S162" s="10"/>
      <c r="T162" s="10"/>
      <c r="U162" s="10"/>
      <c r="V162" s="10"/>
      <c r="W162" s="176"/>
      <c r="X162" s="176"/>
      <c r="Y162" s="176"/>
      <c r="Z162" s="176"/>
      <c r="AA162" s="176"/>
      <c r="AB162" s="176"/>
      <c r="AC162" s="176"/>
      <c r="AD162" s="176"/>
    </row>
    <row xmlns:x14ac="http://schemas.microsoft.com/office/spreadsheetml/2009/9/ac" r="163" s="173" customFormat="true" ht="12" x14ac:dyDescent="0.2">
      <c r="A163" s="176" t="s">
        <v>159</v>
      </c>
      <c r="B163" s="10">
        <v>2025</v>
      </c>
      <c r="C163" s="176" t="s">
        <v>17</v>
      </c>
      <c r="D163" s="10"/>
      <c r="E163" s="10"/>
      <c r="F163" s="10"/>
      <c r="G163" s="10"/>
      <c r="H163" s="10"/>
      <c r="I163" s="10"/>
      <c r="J163" s="10"/>
      <c r="K163" s="10"/>
      <c r="L163" s="10"/>
      <c r="M163" s="10"/>
      <c r="N163" s="10"/>
      <c r="O163" s="10"/>
      <c r="P163" s="10"/>
      <c r="Q163" s="10"/>
      <c r="R163" s="10"/>
      <c r="S163" s="10"/>
      <c r="T163" s="10"/>
      <c r="U163" s="10"/>
      <c r="V163" s="10"/>
      <c r="W163" s="176"/>
      <c r="X163" s="176"/>
      <c r="Y163" s="176"/>
      <c r="Z163" s="176"/>
      <c r="AA163" s="176"/>
      <c r="AB163" s="176"/>
      <c r="AC163" s="176"/>
      <c r="AD163" s="176"/>
    </row>
    <row xmlns:x14ac="http://schemas.microsoft.com/office/spreadsheetml/2009/9/ac" r="164" s="173" customFormat="true" ht="12" x14ac:dyDescent="0.2">
      <c r="A164" s="176" t="s">
        <v>159</v>
      </c>
      <c r="B164" s="10">
        <v>2026</v>
      </c>
      <c r="C164" s="176" t="s">
        <v>17</v>
      </c>
      <c r="D164" s="10"/>
      <c r="E164" s="10"/>
      <c r="F164" s="10"/>
      <c r="G164" s="10"/>
      <c r="H164" s="10"/>
      <c r="I164" s="10"/>
      <c r="J164" s="10"/>
      <c r="K164" s="10"/>
      <c r="L164" s="10"/>
      <c r="M164" s="10"/>
      <c r="N164" s="10"/>
      <c r="O164" s="10"/>
      <c r="P164" s="10"/>
      <c r="Q164" s="10"/>
      <c r="R164" s="10"/>
      <c r="S164" s="10"/>
      <c r="T164" s="10"/>
      <c r="U164" s="10"/>
      <c r="V164" s="10"/>
      <c r="W164" s="176"/>
      <c r="X164" s="176"/>
      <c r="Y164" s="176"/>
      <c r="Z164" s="176"/>
      <c r="AA164" s="176"/>
      <c r="AB164" s="176"/>
      <c r="AC164" s="176"/>
      <c r="AD164" s="176"/>
    </row>
    <row xmlns:x14ac="http://schemas.microsoft.com/office/spreadsheetml/2009/9/ac" r="165" s="173" customFormat="true" ht="12" x14ac:dyDescent="0.2">
      <c r="A165" s="176" t="s">
        <v>159</v>
      </c>
      <c r="B165" s="10">
        <v>2027</v>
      </c>
      <c r="C165" s="176" t="s">
        <v>17</v>
      </c>
      <c r="D165" s="10"/>
      <c r="E165" s="10"/>
      <c r="F165" s="10"/>
      <c r="G165" s="10"/>
      <c r="H165" s="10"/>
      <c r="I165" s="10"/>
      <c r="J165" s="10"/>
      <c r="K165" s="10"/>
      <c r="L165" s="10"/>
      <c r="M165" s="10"/>
      <c r="N165" s="10"/>
      <c r="O165" s="10"/>
      <c r="P165" s="10"/>
      <c r="Q165" s="10"/>
      <c r="R165" s="10"/>
      <c r="S165" s="10"/>
      <c r="T165" s="10"/>
      <c r="U165" s="10"/>
      <c r="V165" s="10"/>
      <c r="W165" s="176"/>
      <c r="X165" s="176"/>
      <c r="Y165" s="176"/>
      <c r="Z165" s="176"/>
      <c r="AA165" s="176"/>
      <c r="AB165" s="176"/>
      <c r="AC165" s="176"/>
      <c r="AD165" s="176"/>
    </row>
    <row xmlns:x14ac="http://schemas.microsoft.com/office/spreadsheetml/2009/9/ac" r="166" s="173" customFormat="true" ht="12" x14ac:dyDescent="0.2">
      <c r="A166" s="176" t="s">
        <v>159</v>
      </c>
      <c r="B166" s="10">
        <v>2028</v>
      </c>
      <c r="C166" s="176" t="s">
        <v>17</v>
      </c>
      <c r="D166" s="10"/>
      <c r="E166" s="10"/>
      <c r="F166" s="10"/>
      <c r="G166" s="10"/>
      <c r="H166" s="10"/>
      <c r="I166" s="10"/>
      <c r="J166" s="10"/>
      <c r="K166" s="10"/>
      <c r="L166" s="10"/>
      <c r="M166" s="10"/>
      <c r="N166" s="10"/>
      <c r="O166" s="10"/>
      <c r="P166" s="10"/>
      <c r="Q166" s="10"/>
      <c r="R166" s="10"/>
      <c r="S166" s="10"/>
      <c r="T166" s="10"/>
      <c r="U166" s="10"/>
      <c r="V166" s="10"/>
      <c r="W166" s="176"/>
      <c r="X166" s="176"/>
      <c r="Y166" s="176"/>
      <c r="Z166" s="176"/>
      <c r="AA166" s="176"/>
      <c r="AB166" s="176"/>
      <c r="AC166" s="176"/>
      <c r="AD166" s="176"/>
    </row>
    <row xmlns:x14ac="http://schemas.microsoft.com/office/spreadsheetml/2009/9/ac" r="167" s="173" customFormat="true" ht="12" x14ac:dyDescent="0.2">
      <c r="A167" s="176" t="s">
        <v>159</v>
      </c>
      <c r="B167" s="10">
        <v>2029</v>
      </c>
      <c r="C167" s="176" t="s">
        <v>17</v>
      </c>
      <c r="D167" s="10"/>
      <c r="E167" s="10"/>
      <c r="F167" s="10"/>
      <c r="G167" s="10"/>
      <c r="H167" s="10"/>
      <c r="I167" s="10"/>
      <c r="J167" s="10"/>
      <c r="K167" s="10"/>
      <c r="L167" s="10"/>
      <c r="M167" s="10"/>
      <c r="N167" s="10"/>
      <c r="O167" s="10"/>
      <c r="P167" s="10"/>
      <c r="Q167" s="10"/>
      <c r="R167" s="10"/>
      <c r="S167" s="10"/>
      <c r="T167" s="10"/>
      <c r="U167" s="10"/>
      <c r="V167" s="10"/>
      <c r="W167" s="176"/>
      <c r="X167" s="176"/>
      <c r="Y167" s="176"/>
      <c r="Z167" s="176"/>
      <c r="AA167" s="176"/>
      <c r="AB167" s="176"/>
    </row>
    <row xmlns:x14ac="http://schemas.microsoft.com/office/spreadsheetml/2009/9/ac" r="168" s="173" customFormat="true" ht="12" x14ac:dyDescent="0.2">
      <c r="A168" s="176" t="s">
        <v>159</v>
      </c>
      <c r="B168" s="10">
        <v>2030</v>
      </c>
      <c r="C168" s="176" t="s">
        <v>17</v>
      </c>
      <c r="D168" s="10"/>
      <c r="E168" s="10"/>
      <c r="F168" s="10"/>
      <c r="G168" s="10"/>
      <c r="H168" s="10"/>
      <c r="I168" s="10"/>
      <c r="J168" s="10"/>
      <c r="K168" s="10"/>
      <c r="L168" s="10"/>
      <c r="M168" s="10"/>
      <c r="N168" s="10"/>
      <c r="O168" s="10"/>
      <c r="P168" s="10"/>
      <c r="Q168" s="10"/>
      <c r="R168" s="10"/>
      <c r="S168" s="10"/>
      <c r="T168" s="10"/>
      <c r="U168" s="10"/>
      <c r="V168" s="10"/>
      <c r="W168" s="176"/>
      <c r="X168" s="176"/>
      <c r="Y168" s="176"/>
      <c r="Z168" s="176"/>
      <c r="AA168" s="176"/>
      <c r="AB168" s="176"/>
    </row>
    <row xmlns:x14ac="http://schemas.microsoft.com/office/spreadsheetml/2009/9/ac" r="169" ht="15.75" x14ac:dyDescent="0.25">
      <c r="A169" s="177" t="s">
        <v>159</v>
      </c>
      <c r="B169" s="10">
        <v>2000</v>
      </c>
      <c r="C169" s="177" t="s">
        <v>18</v>
      </c>
      <c r="D169" s="10">
        <v>26198608</v>
      </c>
      <c r="E169" s="10">
        <v>99.73509254378969</v>
      </c>
      <c r="F169" s="10"/>
      <c r="G169" s="10"/>
      <c r="H169" s="10"/>
      <c r="I169" s="10"/>
      <c r="J169" s="10">
        <v>100</v>
      </c>
      <c r="K169" s="10">
        <v>100</v>
      </c>
      <c r="L169" s="10"/>
      <c r="M169" s="10"/>
      <c r="N169" s="10"/>
      <c r="O169" s="10"/>
      <c r="P169" s="10">
        <v>100</v>
      </c>
      <c r="Q169" s="10"/>
      <c r="R169" s="10"/>
      <c r="S169" s="10"/>
      <c r="T169" s="10"/>
      <c r="U169" s="10"/>
      <c r="V169" s="10">
        <v>100</v>
      </c>
      <c r="W169" s="177"/>
      <c r="X169" s="177"/>
      <c r="Y169" s="177"/>
      <c r="Z169" s="177"/>
      <c r="AA169" s="177"/>
      <c r="AB169" s="177"/>
    </row>
    <row xmlns:x14ac="http://schemas.microsoft.com/office/spreadsheetml/2009/9/ac" r="170" ht="15.75" x14ac:dyDescent="0.25">
      <c r="A170" s="177" t="s">
        <v>159</v>
      </c>
      <c r="B170" s="10">
        <v>2001</v>
      </c>
      <c r="C170" s="177" t="s">
        <v>18</v>
      </c>
      <c r="D170" s="10">
        <v>26077334</v>
      </c>
      <c r="E170" s="10">
        <v>99.747527952794712</v>
      </c>
      <c r="F170" s="10"/>
      <c r="G170" s="10"/>
      <c r="H170" s="10"/>
      <c r="I170" s="10"/>
      <c r="J170" s="10">
        <v>100</v>
      </c>
      <c r="K170" s="10">
        <v>100</v>
      </c>
      <c r="L170" s="10"/>
      <c r="M170" s="10"/>
      <c r="N170" s="10"/>
      <c r="O170" s="10"/>
      <c r="P170" s="10">
        <v>100</v>
      </c>
      <c r="Q170" s="10"/>
      <c r="R170" s="10"/>
      <c r="S170" s="10"/>
      <c r="T170" s="10"/>
      <c r="U170" s="10"/>
      <c r="V170" s="10">
        <v>100</v>
      </c>
      <c r="W170" s="177"/>
      <c r="X170" s="177"/>
      <c r="Y170" s="177"/>
      <c r="Z170" s="177"/>
      <c r="AA170" s="177"/>
      <c r="AB170" s="177"/>
    </row>
    <row xmlns:x14ac="http://schemas.microsoft.com/office/spreadsheetml/2009/9/ac" r="171" ht="15.75" x14ac:dyDescent="0.25">
      <c r="A171" s="177" t="s">
        <v>159</v>
      </c>
      <c r="B171" s="10">
        <v>2002</v>
      </c>
      <c r="C171" s="177" t="s">
        <v>18</v>
      </c>
      <c r="D171" s="10">
        <v>25926052</v>
      </c>
      <c r="E171" s="10">
        <v>99.759963361799734</v>
      </c>
      <c r="F171" s="10"/>
      <c r="G171" s="10"/>
      <c r="H171" s="10"/>
      <c r="I171" s="10"/>
      <c r="J171" s="10">
        <v>100</v>
      </c>
      <c r="K171" s="10">
        <v>100</v>
      </c>
      <c r="L171" s="10"/>
      <c r="M171" s="10"/>
      <c r="N171" s="10"/>
      <c r="O171" s="10"/>
      <c r="P171" s="10">
        <v>100</v>
      </c>
      <c r="Q171" s="10"/>
      <c r="R171" s="10"/>
      <c r="S171" s="10"/>
      <c r="T171" s="10"/>
      <c r="U171" s="10"/>
      <c r="V171" s="10">
        <v>100</v>
      </c>
      <c r="W171" s="177"/>
      <c r="X171" s="177"/>
      <c r="Y171" s="177"/>
      <c r="Z171" s="177"/>
      <c r="AA171" s="177"/>
      <c r="AB171" s="177"/>
    </row>
    <row xmlns:x14ac="http://schemas.microsoft.com/office/spreadsheetml/2009/9/ac" r="172" ht="15.75" x14ac:dyDescent="0.25">
      <c r="A172" s="177" t="s">
        <v>159</v>
      </c>
      <c r="B172" s="10">
        <v>2003</v>
      </c>
      <c r="C172" s="177" t="s">
        <v>18</v>
      </c>
      <c r="D172" s="10">
        <v>25762390</v>
      </c>
      <c r="E172" s="10">
        <v>99.772398770804756</v>
      </c>
      <c r="F172" s="10"/>
      <c r="G172" s="10"/>
      <c r="H172" s="10"/>
      <c r="I172" s="10"/>
      <c r="J172" s="10">
        <v>100</v>
      </c>
      <c r="K172" s="10">
        <v>100</v>
      </c>
      <c r="L172" s="10"/>
      <c r="M172" s="10"/>
      <c r="N172" s="10"/>
      <c r="O172" s="10"/>
      <c r="P172" s="10">
        <v>100</v>
      </c>
      <c r="Q172" s="10"/>
      <c r="R172" s="10"/>
      <c r="S172" s="10"/>
      <c r="T172" s="10"/>
      <c r="U172" s="10"/>
      <c r="V172" s="10">
        <v>100</v>
      </c>
      <c r="W172" s="177"/>
      <c r="X172" s="177"/>
      <c r="Y172" s="177"/>
      <c r="Z172" s="177"/>
      <c r="AA172" s="177"/>
      <c r="AB172" s="177"/>
    </row>
    <row xmlns:x14ac="http://schemas.microsoft.com/office/spreadsheetml/2009/9/ac" r="173" ht="15.75" x14ac:dyDescent="0.25">
      <c r="A173" s="177" t="s">
        <v>159</v>
      </c>
      <c r="B173" s="10">
        <v>2004</v>
      </c>
      <c r="C173" s="177" t="s">
        <v>18</v>
      </c>
      <c r="D173" s="10">
        <v>25569292</v>
      </c>
      <c r="E173" s="10">
        <v>99.784834179809778</v>
      </c>
      <c r="F173" s="10"/>
      <c r="G173" s="10"/>
      <c r="H173" s="10"/>
      <c r="I173" s="10"/>
      <c r="J173" s="10">
        <v>100</v>
      </c>
      <c r="K173" s="10">
        <v>100</v>
      </c>
      <c r="L173" s="10"/>
      <c r="M173" s="10"/>
      <c r="N173" s="10"/>
      <c r="O173" s="10"/>
      <c r="P173" s="10">
        <v>100</v>
      </c>
      <c r="Q173" s="10"/>
      <c r="R173" s="10"/>
      <c r="S173" s="10"/>
      <c r="T173" s="10"/>
      <c r="U173" s="10"/>
      <c r="V173" s="10">
        <v>100</v>
      </c>
      <c r="W173" s="177"/>
      <c r="X173" s="177"/>
      <c r="Y173" s="177"/>
      <c r="Z173" s="177"/>
      <c r="AA173" s="177"/>
      <c r="AB173" s="177"/>
    </row>
    <row xmlns:x14ac="http://schemas.microsoft.com/office/spreadsheetml/2009/9/ac" r="174" ht="15.75" x14ac:dyDescent="0.25">
      <c r="A174" s="177" t="s">
        <v>159</v>
      </c>
      <c r="B174" s="10">
        <v>2005</v>
      </c>
      <c r="C174" s="177" t="s">
        <v>18</v>
      </c>
      <c r="D174" s="10">
        <v>25543920</v>
      </c>
      <c r="E174" s="10">
        <v>99.7972695888148</v>
      </c>
      <c r="F174" s="10"/>
      <c r="G174" s="10"/>
      <c r="H174" s="10"/>
      <c r="I174" s="10"/>
      <c r="J174" s="10">
        <v>100</v>
      </c>
      <c r="K174" s="10">
        <v>100</v>
      </c>
      <c r="L174" s="10"/>
      <c r="M174" s="10"/>
      <c r="N174" s="10"/>
      <c r="O174" s="10"/>
      <c r="P174" s="10">
        <v>100</v>
      </c>
      <c r="Q174" s="10"/>
      <c r="R174" s="10"/>
      <c r="S174" s="10"/>
      <c r="T174" s="10"/>
      <c r="U174" s="10"/>
      <c r="V174" s="10">
        <v>100</v>
      </c>
      <c r="W174" s="177"/>
      <c r="X174" s="177"/>
      <c r="Y174" s="177"/>
      <c r="Z174" s="177"/>
      <c r="AA174" s="177"/>
      <c r="AB174" s="177"/>
    </row>
    <row xmlns:x14ac="http://schemas.microsoft.com/office/spreadsheetml/2009/9/ac" r="175" ht="15.75" x14ac:dyDescent="0.25">
      <c r="A175" s="177" t="s">
        <v>159</v>
      </c>
      <c r="B175" s="10">
        <v>2006</v>
      </c>
      <c r="C175" s="177" t="s">
        <v>18</v>
      </c>
      <c r="D175" s="10">
        <v>25563964</v>
      </c>
      <c r="E175" s="10">
        <v>99.809704997819821</v>
      </c>
      <c r="F175" s="10"/>
      <c r="G175" s="10"/>
      <c r="H175" s="10"/>
      <c r="I175" s="10"/>
      <c r="J175" s="10">
        <v>100</v>
      </c>
      <c r="K175" s="10">
        <v>100</v>
      </c>
      <c r="L175" s="10"/>
      <c r="M175" s="10"/>
      <c r="N175" s="10"/>
      <c r="O175" s="10"/>
      <c r="P175" s="10">
        <v>100</v>
      </c>
      <c r="Q175" s="10"/>
      <c r="R175" s="10"/>
      <c r="S175" s="10"/>
      <c r="T175" s="10"/>
      <c r="U175" s="10"/>
      <c r="V175" s="10">
        <v>100</v>
      </c>
      <c r="W175" s="177"/>
      <c r="X175" s="177"/>
      <c r="Y175" s="177"/>
      <c r="Z175" s="177"/>
      <c r="AA175" s="177"/>
      <c r="AB175" s="177"/>
    </row>
    <row xmlns:x14ac="http://schemas.microsoft.com/office/spreadsheetml/2009/9/ac" r="176" ht="15.75" x14ac:dyDescent="0.25">
      <c r="A176" s="177" t="s">
        <v>159</v>
      </c>
      <c r="B176" s="10">
        <v>2007</v>
      </c>
      <c r="C176" s="177" t="s">
        <v>18</v>
      </c>
      <c r="D176" s="10">
        <v>25593360</v>
      </c>
      <c r="E176" s="10">
        <v>99.822140406824843</v>
      </c>
      <c r="F176" s="10"/>
      <c r="G176" s="10"/>
      <c r="H176" s="10"/>
      <c r="I176" s="10"/>
      <c r="J176" s="10">
        <v>100</v>
      </c>
      <c r="K176" s="10">
        <v>100</v>
      </c>
      <c r="L176" s="10"/>
      <c r="M176" s="10"/>
      <c r="N176" s="10"/>
      <c r="O176" s="10"/>
      <c r="P176" s="10">
        <v>100</v>
      </c>
      <c r="Q176" s="10"/>
      <c r="R176" s="10"/>
      <c r="S176" s="10"/>
      <c r="T176" s="10"/>
      <c r="U176" s="10"/>
      <c r="V176" s="10">
        <v>100</v>
      </c>
      <c r="W176" s="177"/>
      <c r="X176" s="177"/>
      <c r="Y176" s="177"/>
      <c r="Z176" s="177"/>
      <c r="AA176" s="177"/>
      <c r="AB176" s="177"/>
    </row>
    <row xmlns:x14ac="http://schemas.microsoft.com/office/spreadsheetml/2009/9/ac" r="177" ht="15.75" x14ac:dyDescent="0.25">
      <c r="A177" s="177" t="s">
        <v>159</v>
      </c>
      <c r="B177" s="10">
        <v>2008</v>
      </c>
      <c r="C177" s="177" t="s">
        <v>18</v>
      </c>
      <c r="D177" s="10">
        <v>25641522</v>
      </c>
      <c r="E177" s="10">
        <v>99.834575815829879</v>
      </c>
      <c r="F177" s="10"/>
      <c r="G177" s="10"/>
      <c r="H177" s="10"/>
      <c r="I177" s="10"/>
      <c r="J177" s="10">
        <v>100</v>
      </c>
      <c r="K177" s="10">
        <v>100</v>
      </c>
      <c r="L177" s="10"/>
      <c r="M177" s="10"/>
      <c r="N177" s="10"/>
      <c r="O177" s="10"/>
      <c r="P177" s="10">
        <v>100</v>
      </c>
      <c r="Q177" s="10"/>
      <c r="R177" s="10"/>
      <c r="S177" s="10"/>
      <c r="T177" s="10"/>
      <c r="U177" s="10"/>
      <c r="V177" s="10">
        <v>100</v>
      </c>
      <c r="W177" s="177"/>
      <c r="X177" s="177"/>
      <c r="Y177" s="177"/>
      <c r="Z177" s="177"/>
      <c r="AA177" s="177"/>
      <c r="AB177" s="177"/>
    </row>
    <row xmlns:x14ac="http://schemas.microsoft.com/office/spreadsheetml/2009/9/ac" r="178" ht="15.75" x14ac:dyDescent="0.25">
      <c r="A178" s="177" t="s">
        <v>159</v>
      </c>
      <c r="B178" s="10">
        <v>2009</v>
      </c>
      <c r="C178" s="177" t="s">
        <v>18</v>
      </c>
      <c r="D178" s="10">
        <v>25744228</v>
      </c>
      <c r="E178" s="10">
        <v>99.847011224834887</v>
      </c>
      <c r="F178" s="10"/>
      <c r="G178" s="10"/>
      <c r="H178" s="10"/>
      <c r="I178" s="10"/>
      <c r="J178" s="10">
        <v>100</v>
      </c>
      <c r="K178" s="10">
        <v>98.720231346874698</v>
      </c>
      <c r="L178" s="10"/>
      <c r="M178" s="10"/>
      <c r="N178" s="10"/>
      <c r="O178" s="10"/>
      <c r="P178" s="10">
        <v>100</v>
      </c>
      <c r="Q178" s="10"/>
      <c r="R178" s="10"/>
      <c r="S178" s="10"/>
      <c r="T178" s="10"/>
      <c r="U178" s="10"/>
      <c r="V178" s="10">
        <v>100</v>
      </c>
      <c r="W178" s="177"/>
      <c r="X178" s="177"/>
      <c r="Y178" s="177"/>
      <c r="Z178" s="177"/>
      <c r="AA178" s="177"/>
      <c r="AB178" s="177"/>
    </row>
    <row xmlns:x14ac="http://schemas.microsoft.com/office/spreadsheetml/2009/9/ac" r="179" ht="15.75" x14ac:dyDescent="0.25">
      <c r="A179" s="177" t="s">
        <v>159</v>
      </c>
      <c r="B179" s="10">
        <v>2010</v>
      </c>
      <c r="C179" s="177" t="s">
        <v>18</v>
      </c>
      <c r="D179" s="10">
        <v>25943924</v>
      </c>
      <c r="E179" s="10">
        <v>99.859446633839923</v>
      </c>
      <c r="F179" s="10"/>
      <c r="G179" s="10"/>
      <c r="H179" s="10"/>
      <c r="I179" s="10"/>
      <c r="J179" s="10">
        <v>100</v>
      </c>
      <c r="K179" s="10">
        <v>97.346925298662882</v>
      </c>
      <c r="L179" s="10"/>
      <c r="M179" s="10"/>
      <c r="N179" s="10"/>
      <c r="O179" s="10"/>
      <c r="P179" s="10">
        <v>100</v>
      </c>
      <c r="Q179" s="10"/>
      <c r="R179" s="10"/>
      <c r="S179" s="10">
        <v>38.094046763775623</v>
      </c>
      <c r="T179" s="10"/>
      <c r="U179" s="10"/>
      <c r="V179" s="10">
        <v>61.905953236224377</v>
      </c>
      <c r="W179" s="177"/>
      <c r="X179" s="177"/>
      <c r="Y179" s="177"/>
      <c r="Z179" s="177"/>
      <c r="AA179" s="177"/>
      <c r="AB179" s="177"/>
    </row>
    <row xmlns:x14ac="http://schemas.microsoft.com/office/spreadsheetml/2009/9/ac" r="180" ht="15.75" x14ac:dyDescent="0.25">
      <c r="A180" s="177" t="s">
        <v>159</v>
      </c>
      <c r="B180" s="10">
        <v>2011</v>
      </c>
      <c r="C180" s="177" t="s">
        <v>18</v>
      </c>
      <c r="D180" s="10">
        <v>26123600</v>
      </c>
      <c r="E180" s="10">
        <v>99.871882042844945</v>
      </c>
      <c r="F180" s="10">
        <v>86.139359590398158</v>
      </c>
      <c r="G180" s="10">
        <v>74.949525276290174</v>
      </c>
      <c r="H180" s="10">
        <v>11.18983431410798</v>
      </c>
      <c r="I180" s="10">
        <v>13.860640409601841</v>
      </c>
      <c r="J180" s="10">
        <v>0</v>
      </c>
      <c r="K180" s="10">
        <v>95.973619250451065</v>
      </c>
      <c r="L180" s="10">
        <v>87.365323861853255</v>
      </c>
      <c r="M180" s="10">
        <v>33.681330517598333</v>
      </c>
      <c r="N180" s="10">
        <v>53.683993344254922</v>
      </c>
      <c r="O180" s="10">
        <v>12.634676138146739</v>
      </c>
      <c r="P180" s="10">
        <v>0</v>
      </c>
      <c r="Q180" s="10">
        <v>67.421903927231639</v>
      </c>
      <c r="R180" s="10"/>
      <c r="S180" s="10">
        <v>38.094046763775623</v>
      </c>
      <c r="T180" s="10">
        <v>29.32785716345602</v>
      </c>
      <c r="U180" s="10">
        <v>32.578096072768361</v>
      </c>
      <c r="V180" s="10">
        <v>0</v>
      </c>
      <c r="W180" s="177"/>
      <c r="X180" s="177"/>
      <c r="Y180" s="177"/>
      <c r="Z180" s="177"/>
      <c r="AA180" s="177"/>
      <c r="AB180" s="177"/>
    </row>
    <row xmlns:x14ac="http://schemas.microsoft.com/office/spreadsheetml/2009/9/ac" r="181" ht="15.75" x14ac:dyDescent="0.25">
      <c r="A181" s="177" t="s">
        <v>159</v>
      </c>
      <c r="B181" s="10">
        <v>2012</v>
      </c>
      <c r="C181" s="177" t="s">
        <v>18</v>
      </c>
      <c r="D181" s="10">
        <v>26304292</v>
      </c>
      <c r="E181" s="10">
        <v>99.884317451849967</v>
      </c>
      <c r="F181" s="10">
        <v>86.139359590398158</v>
      </c>
      <c r="G181" s="10">
        <v>74.949525276290174</v>
      </c>
      <c r="H181" s="10">
        <v>11.18983431410798</v>
      </c>
      <c r="I181" s="10">
        <v>13.860640409601841</v>
      </c>
      <c r="J181" s="10">
        <v>0</v>
      </c>
      <c r="K181" s="10">
        <v>94.600313202239249</v>
      </c>
      <c r="L181" s="10">
        <v>87.365323861853255</v>
      </c>
      <c r="M181" s="10">
        <v>33.681330517598333</v>
      </c>
      <c r="N181" s="10">
        <v>53.683993344254922</v>
      </c>
      <c r="O181" s="10">
        <v>12.634676138146739</v>
      </c>
      <c r="P181" s="10">
        <v>0</v>
      </c>
      <c r="Q181" s="10">
        <v>67.421903927231639</v>
      </c>
      <c r="R181" s="10"/>
      <c r="S181" s="10">
        <v>38.094046763775623</v>
      </c>
      <c r="T181" s="10">
        <v>29.32785716345602</v>
      </c>
      <c r="U181" s="10">
        <v>32.578096072768361</v>
      </c>
      <c r="V181" s="10">
        <v>0</v>
      </c>
      <c r="W181" s="177"/>
      <c r="X181" s="177"/>
      <c r="Y181" s="177"/>
      <c r="Z181" s="177"/>
      <c r="AA181" s="177"/>
      <c r="AB181" s="177"/>
    </row>
    <row xmlns:x14ac="http://schemas.microsoft.com/office/spreadsheetml/2009/9/ac" r="182" ht="15.75" x14ac:dyDescent="0.25">
      <c r="A182" s="177" t="s">
        <v>159</v>
      </c>
      <c r="B182" s="10">
        <v>2013</v>
      </c>
      <c r="C182" s="177" t="s">
        <v>18</v>
      </c>
      <c r="D182" s="10">
        <v>26414680</v>
      </c>
      <c r="E182" s="10">
        <v>99.896752860854988</v>
      </c>
      <c r="F182" s="10">
        <v>86.139359590398158</v>
      </c>
      <c r="G182" s="10">
        <v>74.949525276290174</v>
      </c>
      <c r="H182" s="10">
        <v>11.18983431410798</v>
      </c>
      <c r="I182" s="10">
        <v>13.860640409601841</v>
      </c>
      <c r="J182" s="10">
        <v>0</v>
      </c>
      <c r="K182" s="10">
        <v>93.227007154027433</v>
      </c>
      <c r="L182" s="10">
        <v>87.365323861853255</v>
      </c>
      <c r="M182" s="10">
        <v>33.681330517598333</v>
      </c>
      <c r="N182" s="10">
        <v>53.683993344254922</v>
      </c>
      <c r="O182" s="10">
        <v>12.634676138146739</v>
      </c>
      <c r="P182" s="10">
        <v>0</v>
      </c>
      <c r="Q182" s="10">
        <v>67.421903927231639</v>
      </c>
      <c r="R182" s="10"/>
      <c r="S182" s="10">
        <v>38.094046763775623</v>
      </c>
      <c r="T182" s="10">
        <v>29.32785716345602</v>
      </c>
      <c r="U182" s="10">
        <v>32.578096072768361</v>
      </c>
      <c r="V182" s="10">
        <v>0</v>
      </c>
      <c r="W182" s="177"/>
      <c r="X182" s="177"/>
      <c r="Y182" s="177"/>
      <c r="Z182" s="177"/>
      <c r="AA182" s="177"/>
      <c r="AB182" s="177"/>
    </row>
    <row xmlns:x14ac="http://schemas.microsoft.com/office/spreadsheetml/2009/9/ac" r="183" ht="15.75" x14ac:dyDescent="0.25">
      <c r="A183" s="177" t="s">
        <v>159</v>
      </c>
      <c r="B183" s="10">
        <v>2014</v>
      </c>
      <c r="C183" s="177" t="s">
        <v>18</v>
      </c>
      <c r="D183" s="10">
        <v>26490956</v>
      </c>
      <c r="E183" s="10">
        <v>99.90918826986001</v>
      </c>
      <c r="F183" s="10">
        <v>86.139359590398158</v>
      </c>
      <c r="G183" s="10">
        <v>74.949525276290174</v>
      </c>
      <c r="H183" s="10">
        <v>11.18983431410798</v>
      </c>
      <c r="I183" s="10">
        <v>13.860640409601841</v>
      </c>
      <c r="J183" s="10">
        <v>0</v>
      </c>
      <c r="K183" s="10">
        <v>91.853701105815617</v>
      </c>
      <c r="L183" s="10">
        <v>87.365323861853255</v>
      </c>
      <c r="M183" s="10">
        <v>33.681330517598333</v>
      </c>
      <c r="N183" s="10">
        <v>53.683993344254922</v>
      </c>
      <c r="O183" s="10">
        <v>12.634676138146739</v>
      </c>
      <c r="P183" s="10">
        <v>0</v>
      </c>
      <c r="Q183" s="10">
        <v>67.421903927231639</v>
      </c>
      <c r="R183" s="10"/>
      <c r="S183" s="10">
        <v>38.094046763775623</v>
      </c>
      <c r="T183" s="10">
        <v>29.32785716345602</v>
      </c>
      <c r="U183" s="10">
        <v>32.578096072768361</v>
      </c>
      <c r="V183" s="10">
        <v>0</v>
      </c>
      <c r="W183" s="177"/>
      <c r="X183" s="177"/>
      <c r="Y183" s="177"/>
      <c r="Z183" s="177"/>
      <c r="AA183" s="177"/>
      <c r="AB183" s="177"/>
    </row>
    <row xmlns:x14ac="http://schemas.microsoft.com/office/spreadsheetml/2009/9/ac" r="184" ht="15.75" x14ac:dyDescent="0.25">
      <c r="A184" s="177" t="s">
        <v>159</v>
      </c>
      <c r="B184" s="10">
        <v>2015</v>
      </c>
      <c r="C184" s="177" t="s">
        <v>18</v>
      </c>
      <c r="D184" s="10">
        <v>26530454</v>
      </c>
      <c r="E184" s="10">
        <v>99.921623678865032</v>
      </c>
      <c r="F184" s="10">
        <v>86.139359590398158</v>
      </c>
      <c r="G184" s="10">
        <v>74.949525276290174</v>
      </c>
      <c r="H184" s="10">
        <v>11.18983431410798</v>
      </c>
      <c r="I184" s="10">
        <v>13.860640409601841</v>
      </c>
      <c r="J184" s="10">
        <v>0</v>
      </c>
      <c r="K184" s="10">
        <v>90.480395057603801</v>
      </c>
      <c r="L184" s="10">
        <v>87.365323861853255</v>
      </c>
      <c r="M184" s="10">
        <v>33.681330517598333</v>
      </c>
      <c r="N184" s="10">
        <v>53.68399334425493</v>
      </c>
      <c r="O184" s="10">
        <v>12.634676138146739</v>
      </c>
      <c r="P184" s="10">
        <v>0</v>
      </c>
      <c r="Q184" s="10">
        <v>67.421903927231639</v>
      </c>
      <c r="R184" s="10"/>
      <c r="S184" s="10">
        <v>42.294779169204048</v>
      </c>
      <c r="T184" s="10">
        <v>25.127124758027591</v>
      </c>
      <c r="U184" s="10">
        <v>32.578096072768361</v>
      </c>
      <c r="V184" s="10">
        <v>0</v>
      </c>
      <c r="W184" s="177"/>
      <c r="X184" s="177"/>
      <c r="Y184" s="177"/>
      <c r="Z184" s="177"/>
      <c r="AA184" s="177"/>
      <c r="AB184" s="177"/>
    </row>
    <row xmlns:x14ac="http://schemas.microsoft.com/office/spreadsheetml/2009/9/ac" r="185" ht="15.75" x14ac:dyDescent="0.25">
      <c r="A185" s="177" t="s">
        <v>159</v>
      </c>
      <c r="B185" s="10">
        <v>2016</v>
      </c>
      <c r="C185" s="177" t="s">
        <v>18</v>
      </c>
      <c r="D185" s="10">
        <v>26502932</v>
      </c>
      <c r="E185" s="10">
        <v>99.934059087870054</v>
      </c>
      <c r="F185" s="10">
        <v>86.330634588952989</v>
      </c>
      <c r="G185" s="10">
        <v>74.949525276290174</v>
      </c>
      <c r="H185" s="10">
        <v>11.38110931266282</v>
      </c>
      <c r="I185" s="10">
        <v>13.669365411047011</v>
      </c>
      <c r="J185" s="10">
        <v>0</v>
      </c>
      <c r="K185" s="10">
        <v>89.107089009391984</v>
      </c>
      <c r="L185" s="10">
        <v>87.365323861853255</v>
      </c>
      <c r="M185" s="10">
        <v>39.377735868458331</v>
      </c>
      <c r="N185" s="10">
        <v>47.987587993394918</v>
      </c>
      <c r="O185" s="10">
        <v>12.634676138146739</v>
      </c>
      <c r="P185" s="10">
        <v>0</v>
      </c>
      <c r="Q185" s="10">
        <v>67.421903927231639</v>
      </c>
      <c r="R185" s="10"/>
      <c r="S185" s="10">
        <v>46.495511574632467</v>
      </c>
      <c r="T185" s="10">
        <v>20.926392352599169</v>
      </c>
      <c r="U185" s="10">
        <v>32.578096072768361</v>
      </c>
      <c r="V185" s="10">
        <v>0</v>
      </c>
      <c r="W185" s="177"/>
      <c r="X185" s="177"/>
      <c r="Y185" s="177"/>
      <c r="Z185" s="177"/>
      <c r="AA185" s="177"/>
      <c r="AB185" s="177"/>
    </row>
    <row xmlns:x14ac="http://schemas.microsoft.com/office/spreadsheetml/2009/9/ac" r="186" ht="15.75" x14ac:dyDescent="0.25">
      <c r="A186" s="177" t="s">
        <v>159</v>
      </c>
      <c r="B186" s="10">
        <v>2017</v>
      </c>
      <c r="C186" s="177" t="s">
        <v>18</v>
      </c>
      <c r="D186" s="10">
        <v>26435194</v>
      </c>
      <c r="E186" s="10">
        <v>99.946494496875076</v>
      </c>
      <c r="F186" s="10">
        <v>86.521909587507878</v>
      </c>
      <c r="G186" s="10">
        <v>74.949525276290174</v>
      </c>
      <c r="H186" s="10">
        <v>11.5723843112177</v>
      </c>
      <c r="I186" s="10">
        <v>13.47809041249212</v>
      </c>
      <c r="J186" s="10">
        <v>0</v>
      </c>
      <c r="K186" s="10">
        <v>87.733782961180168</v>
      </c>
      <c r="L186" s="10">
        <v>87.365323861853255</v>
      </c>
      <c r="M186" s="10">
        <v>45.074141219318342</v>
      </c>
      <c r="N186" s="10">
        <v>42.29118264253492</v>
      </c>
      <c r="O186" s="10">
        <v>12.634676138146739</v>
      </c>
      <c r="P186" s="10">
        <v>0</v>
      </c>
      <c r="Q186" s="10">
        <v>67.421903927231639</v>
      </c>
      <c r="R186" s="10"/>
      <c r="S186" s="10">
        <v>50.696243980062718</v>
      </c>
      <c r="T186" s="10">
        <v>16.725659947168921</v>
      </c>
      <c r="U186" s="10">
        <v>32.578096072768361</v>
      </c>
      <c r="V186" s="10">
        <v>0</v>
      </c>
      <c r="W186" s="177"/>
      <c r="X186" s="177"/>
      <c r="Y186" s="177"/>
      <c r="Z186" s="177"/>
      <c r="AA186" s="177"/>
      <c r="AB186" s="177"/>
    </row>
    <row xmlns:x14ac="http://schemas.microsoft.com/office/spreadsheetml/2009/9/ac" r="187" ht="15.75" x14ac:dyDescent="0.25">
      <c r="A187" s="177" t="s">
        <v>159</v>
      </c>
      <c r="B187" s="10">
        <v>2018</v>
      </c>
      <c r="C187" s="177" t="s">
        <v>18</v>
      </c>
      <c r="D187" s="10">
        <v>26433052</v>
      </c>
      <c r="E187" s="10">
        <v>99.958929905880098</v>
      </c>
      <c r="F187" s="10">
        <v>86.71318458606271</v>
      </c>
      <c r="G187" s="10">
        <v>74.949525276290174</v>
      </c>
      <c r="H187" s="10">
        <v>11.763659309772541</v>
      </c>
      <c r="I187" s="10">
        <v>13.28681541393729</v>
      </c>
      <c r="J187" s="10">
        <v>0</v>
      </c>
      <c r="K187" s="10">
        <v>86.360476912968352</v>
      </c>
      <c r="L187" s="10">
        <v>86.360476912968352</v>
      </c>
      <c r="M187" s="10">
        <v>50.77054657017834</v>
      </c>
      <c r="N187" s="10">
        <v>35.589930342790012</v>
      </c>
      <c r="O187" s="10">
        <v>13.63952308703165</v>
      </c>
      <c r="P187" s="10">
        <v>0</v>
      </c>
      <c r="Q187" s="10">
        <v>67.421903927231639</v>
      </c>
      <c r="R187" s="10"/>
      <c r="S187" s="10">
        <v>54.896976385491143</v>
      </c>
      <c r="T187" s="10">
        <v>12.524927541740499</v>
      </c>
      <c r="U187" s="10">
        <v>32.578096072768361</v>
      </c>
      <c r="V187" s="10">
        <v>0</v>
      </c>
      <c r="W187" s="177"/>
      <c r="X187" s="177"/>
      <c r="Y187" s="177"/>
      <c r="Z187" s="177"/>
      <c r="AA187" s="177"/>
      <c r="AB187" s="177"/>
    </row>
    <row xmlns:x14ac="http://schemas.microsoft.com/office/spreadsheetml/2009/9/ac" r="188" ht="15.75" x14ac:dyDescent="0.25">
      <c r="A188" s="177" t="s">
        <v>159</v>
      </c>
      <c r="B188" s="10">
        <v>2019</v>
      </c>
      <c r="C188" s="177" t="s">
        <v>18</v>
      </c>
      <c r="D188" s="10">
        <v>26558084</v>
      </c>
      <c r="E188" s="10">
        <v>99.971365314885134</v>
      </c>
      <c r="F188" s="10">
        <v>86.904459584617598</v>
      </c>
      <c r="G188" s="10">
        <v>74.949525276290174</v>
      </c>
      <c r="H188" s="10">
        <v>11.95493430832742</v>
      </c>
      <c r="I188" s="10">
        <v>13.0955404153824</v>
      </c>
      <c r="J188" s="10">
        <v>0</v>
      </c>
      <c r="K188" s="10">
        <v>84.987170864756536</v>
      </c>
      <c r="L188" s="10">
        <v>84.987170864756536</v>
      </c>
      <c r="M188" s="10">
        <v>56.466951921038337</v>
      </c>
      <c r="N188" s="10">
        <v>28.520218943718191</v>
      </c>
      <c r="O188" s="10">
        <v>15.012829135243461</v>
      </c>
      <c r="P188" s="10">
        <v>0</v>
      </c>
      <c r="Q188" s="10">
        <v>67.421903927231639</v>
      </c>
      <c r="R188" s="10"/>
      <c r="S188" s="10">
        <v>59.097708790919569</v>
      </c>
      <c r="T188" s="10">
        <v>8.3241951363120705</v>
      </c>
      <c r="U188" s="10">
        <v>32.578096072768361</v>
      </c>
      <c r="V188" s="10">
        <v>0</v>
      </c>
      <c r="W188" s="177"/>
      <c r="X188" s="177"/>
      <c r="Y188" s="177"/>
      <c r="Z188" s="177"/>
      <c r="AA188" s="177"/>
      <c r="AB188" s="177"/>
    </row>
    <row xmlns:x14ac="http://schemas.microsoft.com/office/spreadsheetml/2009/9/ac" r="189" ht="15.75" x14ac:dyDescent="0.25">
      <c r="A189" s="177" t="s">
        <v>159</v>
      </c>
      <c r="B189" s="10">
        <v>2020</v>
      </c>
      <c r="C189" s="177" t="s">
        <v>18</v>
      </c>
      <c r="D189" s="10">
        <v>26754122</v>
      </c>
      <c r="E189" s="10">
        <v>99.983800723890141</v>
      </c>
      <c r="F189" s="10">
        <v>87.09573458317243</v>
      </c>
      <c r="G189" s="10">
        <v>74.949525276290174</v>
      </c>
      <c r="H189" s="10">
        <v>12.146209306882261</v>
      </c>
      <c r="I189" s="10">
        <v>12.90426541682757</v>
      </c>
      <c r="J189" s="10">
        <v>0</v>
      </c>
      <c r="K189" s="10">
        <v>83.613864816544719</v>
      </c>
      <c r="L189" s="10">
        <v>83.613864816544719</v>
      </c>
      <c r="M189" s="10">
        <v>62.163357271900168</v>
      </c>
      <c r="N189" s="10">
        <v>21.450507544644552</v>
      </c>
      <c r="O189" s="10">
        <v>16.386135183455281</v>
      </c>
      <c r="P189" s="10">
        <v>0</v>
      </c>
      <c r="Q189" s="10">
        <v>67.421903927231639</v>
      </c>
      <c r="R189" s="10"/>
      <c r="S189" s="10">
        <v>63.298441196347987</v>
      </c>
      <c r="T189" s="10">
        <v>4.1234627308836451</v>
      </c>
      <c r="U189" s="10">
        <v>32.578096072768361</v>
      </c>
      <c r="V189" s="10">
        <v>0</v>
      </c>
      <c r="W189" s="177"/>
      <c r="X189" s="177"/>
      <c r="Y189" s="177"/>
      <c r="Z189" s="177"/>
      <c r="AA189" s="177"/>
      <c r="AB189" s="177"/>
    </row>
    <row xmlns:x14ac="http://schemas.microsoft.com/office/spreadsheetml/2009/9/ac" r="190" ht="15.75" x14ac:dyDescent="0.25">
      <c r="A190" s="177" t="s">
        <v>159</v>
      </c>
      <c r="B190" s="10">
        <v>2021</v>
      </c>
      <c r="C190" s="177" t="s">
        <v>18</v>
      </c>
      <c r="D190" s="10">
        <v>27050680</v>
      </c>
      <c r="E190" s="10">
        <v>99.996236132895177</v>
      </c>
      <c r="F190" s="10">
        <v>87.287009581727318</v>
      </c>
      <c r="G190" s="10">
        <v>74.949525276290174</v>
      </c>
      <c r="H190" s="10">
        <v>12.33748430543714</v>
      </c>
      <c r="I190" s="10">
        <v>12.71299041827268</v>
      </c>
      <c r="J190" s="10">
        <v>0</v>
      </c>
      <c r="K190" s="10">
        <v>82.240558768332903</v>
      </c>
      <c r="L190" s="10">
        <v>82.240558768332903</v>
      </c>
      <c r="M190" s="10">
        <v>67.859762622760172</v>
      </c>
      <c r="N190" s="10">
        <v>14.380796145572729</v>
      </c>
      <c r="O190" s="10">
        <v>17.7594412316671</v>
      </c>
      <c r="P190" s="10">
        <v>0</v>
      </c>
      <c r="Q190" s="10">
        <v>67.421903927231639</v>
      </c>
      <c r="R190" s="10"/>
      <c r="S190" s="10">
        <v>67.421903927231639</v>
      </c>
      <c r="T190" s="10">
        <v>0</v>
      </c>
      <c r="U190" s="10">
        <v>32.578096072768361</v>
      </c>
      <c r="V190" s="10">
        <v>0</v>
      </c>
      <c r="W190" s="177"/>
      <c r="X190" s="177"/>
      <c r="Y190" s="177"/>
      <c r="Z190" s="177"/>
      <c r="AA190" s="177"/>
      <c r="AB190" s="177"/>
    </row>
    <row xmlns:x14ac="http://schemas.microsoft.com/office/spreadsheetml/2009/9/ac" r="191" ht="15.75" x14ac:dyDescent="0.25">
      <c r="A191" s="177" t="s">
        <v>159</v>
      </c>
      <c r="B191" s="10">
        <v>2022</v>
      </c>
      <c r="C191" s="177" t="s">
        <v>18</v>
      </c>
      <c r="D191" s="10">
        <v>27365592</v>
      </c>
      <c r="E191" s="10">
        <v>100</v>
      </c>
      <c r="F191" s="10">
        <v>87.47828458028215</v>
      </c>
      <c r="G191" s="10">
        <v>74.949525276290174</v>
      </c>
      <c r="H191" s="10">
        <v>12.528759303991979</v>
      </c>
      <c r="I191" s="10">
        <v>12.52171541971785</v>
      </c>
      <c r="J191" s="10">
        <v>0</v>
      </c>
      <c r="K191" s="10">
        <v>80.867252720121087</v>
      </c>
      <c r="L191" s="10">
        <v>80.867252720121087</v>
      </c>
      <c r="M191" s="10">
        <v>73.556167973620177</v>
      </c>
      <c r="N191" s="10">
        <v>7.3110847465009101</v>
      </c>
      <c r="O191" s="10">
        <v>19.13274727987891</v>
      </c>
      <c r="P191" s="10">
        <v>0</v>
      </c>
      <c r="Q191" s="10">
        <v>67.421903927231639</v>
      </c>
      <c r="R191" s="10"/>
      <c r="S191" s="10">
        <v>67.421903927231639</v>
      </c>
      <c r="T191" s="10">
        <v>0</v>
      </c>
      <c r="U191" s="10">
        <v>32.578096072768361</v>
      </c>
      <c r="V191" s="10">
        <v>0</v>
      </c>
      <c r="W191" s="177"/>
      <c r="X191" s="177"/>
      <c r="Y191" s="177"/>
      <c r="Z191" s="177"/>
      <c r="AA191" s="177"/>
      <c r="AB191" s="177"/>
    </row>
    <row xmlns:x14ac="http://schemas.microsoft.com/office/spreadsheetml/2009/9/ac" r="192" ht="15.75" x14ac:dyDescent="0.25">
      <c r="A192" s="177" t="s">
        <v>159</v>
      </c>
      <c r="B192" s="10">
        <v>2023</v>
      </c>
      <c r="C192" s="177" t="s">
        <v>18</v>
      </c>
      <c r="D192" s="10">
        <v>27667348</v>
      </c>
      <c r="E192" s="10">
        <v>100</v>
      </c>
      <c r="F192" s="10">
        <v>87.669559578837038</v>
      </c>
      <c r="G192" s="10">
        <v>74.949525276290174</v>
      </c>
      <c r="H192" s="10">
        <v>12.720034302546861</v>
      </c>
      <c r="I192" s="10">
        <v>12.33044042116296</v>
      </c>
      <c r="J192" s="10">
        <v>0</v>
      </c>
      <c r="K192" s="10">
        <v>79.493946671909271</v>
      </c>
      <c r="L192" s="10">
        <v>79.493946671909271</v>
      </c>
      <c r="M192" s="10">
        <v>79.252573324480181</v>
      </c>
      <c r="N192" s="10">
        <v>0.24137334742908931</v>
      </c>
      <c r="O192" s="10">
        <v>20.506053328090729</v>
      </c>
      <c r="P192" s="10">
        <v>0</v>
      </c>
      <c r="Q192" s="10">
        <v>67.421903927231639</v>
      </c>
      <c r="R192" s="10"/>
      <c r="S192" s="10">
        <v>67.421903927231639</v>
      </c>
      <c r="T192" s="10">
        <v>0</v>
      </c>
      <c r="U192" s="10">
        <v>32.578096072768361</v>
      </c>
      <c r="V192" s="10">
        <v>0</v>
      </c>
      <c r="W192" s="177"/>
      <c r="X192" s="177"/>
      <c r="Y192" s="177"/>
      <c r="Z192" s="177"/>
      <c r="AA192" s="177"/>
      <c r="AB192" s="177"/>
    </row>
    <row xmlns:x14ac="http://schemas.microsoft.com/office/spreadsheetml/2009/9/ac" r="193" ht="15.75" x14ac:dyDescent="0.25">
      <c r="A193" s="177" t="s">
        <v>159</v>
      </c>
      <c r="B193" s="10">
        <v>2024</v>
      </c>
      <c r="C193" s="177" t="s">
        <v>18</v>
      </c>
      <c r="D193" s="10"/>
      <c r="E193" s="10"/>
      <c r="F193" s="10"/>
      <c r="G193" s="10"/>
      <c r="H193" s="10"/>
      <c r="I193" s="10"/>
      <c r="J193" s="10"/>
      <c r="K193" s="10"/>
      <c r="L193" s="10"/>
      <c r="M193" s="10"/>
      <c r="N193" s="10"/>
      <c r="O193" s="10"/>
      <c r="P193" s="10"/>
      <c r="Q193" s="10"/>
      <c r="R193" s="10"/>
      <c r="S193" s="10"/>
      <c r="T193" s="10"/>
      <c r="U193" s="10"/>
      <c r="V193" s="10"/>
      <c r="W193" s="177"/>
      <c r="X193" s="177"/>
      <c r="Y193" s="177"/>
      <c r="Z193" s="177"/>
      <c r="AA193" s="177"/>
      <c r="AB193" s="177"/>
    </row>
    <row xmlns:x14ac="http://schemas.microsoft.com/office/spreadsheetml/2009/9/ac" r="194" ht="15.75" x14ac:dyDescent="0.25">
      <c r="A194" s="177" t="s">
        <v>159</v>
      </c>
      <c r="B194" s="10">
        <v>2025</v>
      </c>
      <c r="C194" s="177" t="s">
        <v>18</v>
      </c>
      <c r="D194" s="10"/>
      <c r="E194" s="10"/>
      <c r="F194" s="10"/>
      <c r="G194" s="10"/>
      <c r="H194" s="10"/>
      <c r="I194" s="10"/>
      <c r="J194" s="10"/>
      <c r="K194" s="10"/>
      <c r="L194" s="10"/>
      <c r="M194" s="10"/>
      <c r="N194" s="10"/>
      <c r="O194" s="10"/>
      <c r="P194" s="10"/>
      <c r="Q194" s="10"/>
      <c r="R194" s="10"/>
      <c r="S194" s="10"/>
      <c r="T194" s="10"/>
      <c r="U194" s="10"/>
      <c r="V194" s="10"/>
      <c r="W194" s="177"/>
      <c r="X194" s="177"/>
      <c r="Y194" s="177"/>
      <c r="Z194" s="177"/>
      <c r="AA194" s="177"/>
      <c r="AB194" s="177"/>
    </row>
    <row xmlns:x14ac="http://schemas.microsoft.com/office/spreadsheetml/2009/9/ac" r="195" ht="15.75" x14ac:dyDescent="0.25">
      <c r="A195" s="177" t="s">
        <v>159</v>
      </c>
      <c r="B195" s="10">
        <v>2026</v>
      </c>
      <c r="C195" s="177" t="s">
        <v>18</v>
      </c>
      <c r="D195" s="10"/>
      <c r="E195" s="10"/>
      <c r="F195" s="10"/>
      <c r="G195" s="10"/>
      <c r="H195" s="10"/>
      <c r="I195" s="10"/>
      <c r="J195" s="10"/>
      <c r="K195" s="10"/>
      <c r="L195" s="10"/>
      <c r="M195" s="10"/>
      <c r="N195" s="10"/>
      <c r="O195" s="10"/>
      <c r="P195" s="10"/>
      <c r="Q195" s="10"/>
      <c r="R195" s="10"/>
      <c r="S195" s="10"/>
      <c r="T195" s="10"/>
      <c r="U195" s="10"/>
      <c r="V195" s="10"/>
      <c r="W195" s="177"/>
      <c r="X195" s="177"/>
      <c r="Y195" s="177"/>
      <c r="Z195" s="177"/>
      <c r="AA195" s="177"/>
      <c r="AB195" s="177"/>
    </row>
    <row xmlns:x14ac="http://schemas.microsoft.com/office/spreadsheetml/2009/9/ac" r="196" ht="15.75" x14ac:dyDescent="0.25">
      <c r="A196" s="177" t="s">
        <v>159</v>
      </c>
      <c r="B196" s="10">
        <v>2027</v>
      </c>
      <c r="C196" s="177" t="s">
        <v>18</v>
      </c>
      <c r="D196" s="10"/>
      <c r="E196" s="10"/>
      <c r="F196" s="10"/>
      <c r="G196" s="10"/>
      <c r="H196" s="10"/>
      <c r="I196" s="10"/>
      <c r="J196" s="10"/>
      <c r="K196" s="10"/>
      <c r="L196" s="10"/>
      <c r="M196" s="10"/>
      <c r="N196" s="10"/>
      <c r="O196" s="10"/>
      <c r="P196" s="10"/>
      <c r="Q196" s="10"/>
      <c r="R196" s="10"/>
      <c r="S196" s="10"/>
      <c r="T196" s="10"/>
      <c r="U196" s="10"/>
      <c r="V196" s="10"/>
      <c r="W196" s="177"/>
      <c r="X196" s="177"/>
      <c r="Y196" s="177"/>
      <c r="Z196" s="177"/>
      <c r="AA196" s="177"/>
      <c r="AB196" s="177"/>
    </row>
    <row xmlns:x14ac="http://schemas.microsoft.com/office/spreadsheetml/2009/9/ac" r="197" ht="15.75" x14ac:dyDescent="0.25">
      <c r="A197" s="177" t="s">
        <v>159</v>
      </c>
      <c r="B197" s="10">
        <v>2028</v>
      </c>
      <c r="C197" s="177" t="s">
        <v>18</v>
      </c>
      <c r="D197" s="10"/>
      <c r="E197" s="10"/>
      <c r="F197" s="10"/>
      <c r="G197" s="10"/>
      <c r="H197" s="10"/>
      <c r="I197" s="10"/>
      <c r="J197" s="10"/>
      <c r="K197" s="10"/>
      <c r="L197" s="10"/>
      <c r="M197" s="10"/>
      <c r="N197" s="10"/>
      <c r="O197" s="10"/>
      <c r="P197" s="10"/>
      <c r="Q197" s="10"/>
      <c r="R197" s="10"/>
      <c r="S197" s="10"/>
      <c r="T197" s="10"/>
      <c r="U197" s="10"/>
      <c r="V197" s="10"/>
      <c r="W197" s="177"/>
      <c r="X197" s="177"/>
      <c r="Y197" s="177"/>
      <c r="Z197" s="177"/>
      <c r="AA197" s="177"/>
      <c r="AB197" s="177"/>
    </row>
    <row xmlns:x14ac="http://schemas.microsoft.com/office/spreadsheetml/2009/9/ac" r="198" ht="15.75" x14ac:dyDescent="0.25">
      <c r="A198" s="177" t="s">
        <v>159</v>
      </c>
      <c r="B198" s="10">
        <v>2029</v>
      </c>
      <c r="C198" s="177" t="s">
        <v>18</v>
      </c>
      <c r="D198" s="10"/>
      <c r="E198" s="10"/>
      <c r="F198" s="10"/>
      <c r="G198" s="10"/>
      <c r="H198" s="10"/>
      <c r="I198" s="10"/>
      <c r="J198" s="10"/>
      <c r="K198" s="10"/>
      <c r="L198" s="10"/>
      <c r="M198" s="10"/>
      <c r="N198" s="10"/>
      <c r="O198" s="10"/>
      <c r="P198" s="10"/>
      <c r="Q198" s="10"/>
      <c r="R198" s="10"/>
      <c r="S198" s="10"/>
      <c r="T198" s="10"/>
      <c r="U198" s="10"/>
      <c r="V198" s="10"/>
      <c r="W198" s="177"/>
      <c r="X198" s="177"/>
      <c r="Y198" s="177"/>
      <c r="Z198" s="177"/>
      <c r="AA198" s="177"/>
      <c r="AB198" s="177"/>
    </row>
    <row xmlns:x14ac="http://schemas.microsoft.com/office/spreadsheetml/2009/9/ac" r="199" ht="15.75" x14ac:dyDescent="0.25">
      <c r="A199" s="177" t="s">
        <v>159</v>
      </c>
      <c r="B199" s="10">
        <v>2030</v>
      </c>
      <c r="C199" s="177" t="s">
        <v>18</v>
      </c>
      <c r="D199" s="10"/>
      <c r="E199" s="10"/>
      <c r="F199" s="10"/>
      <c r="G199" s="10"/>
      <c r="H199" s="10"/>
      <c r="I199" s="10"/>
      <c r="J199" s="10"/>
      <c r="K199" s="10"/>
      <c r="L199" s="10"/>
      <c r="M199" s="10"/>
      <c r="N199" s="10"/>
      <c r="O199" s="10"/>
      <c r="P199" s="10"/>
      <c r="Q199" s="10"/>
      <c r="R199" s="10"/>
      <c r="S199" s="10"/>
      <c r="T199" s="10"/>
      <c r="U199" s="10"/>
      <c r="V199" s="10"/>
      <c r="W199" s="177"/>
      <c r="X199" s="177"/>
      <c r="Y199" s="177"/>
      <c r="Z199" s="177"/>
      <c r="AA199" s="177"/>
      <c r="AB199" s="177"/>
    </row>
    <row xmlns:x14ac="http://schemas.microsoft.com/office/spreadsheetml/2009/9/ac" r="200" ht="15.75" x14ac:dyDescent="0.25">
      <c r="A200" s="177"/>
      <c r="B200" s="178"/>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row>
    <row xmlns:x14ac="http://schemas.microsoft.com/office/spreadsheetml/2009/9/ac" r="201" ht="15.75" x14ac:dyDescent="0.25">
      <c r="A201" s="177"/>
      <c r="B201" s="178"/>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row>
    <row xmlns:x14ac="http://schemas.microsoft.com/office/spreadsheetml/2009/9/ac" r="202" ht="15.75" x14ac:dyDescent="0.25">
      <c r="A202" s="177"/>
      <c r="B202" s="178"/>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row>
    <row xmlns:x14ac="http://schemas.microsoft.com/office/spreadsheetml/2009/9/ac" r="203" ht="15.75" x14ac:dyDescent="0.25">
      <c r="A203" s="177"/>
      <c r="B203" s="178"/>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row>
    <row xmlns:x14ac="http://schemas.microsoft.com/office/spreadsheetml/2009/9/ac" r="204" ht="15.75" x14ac:dyDescent="0.25">
      <c r="A204" s="177"/>
      <c r="B204" s="178"/>
      <c r="C204" s="177"/>
      <c r="D204" s="177"/>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row>
    <row xmlns:x14ac="http://schemas.microsoft.com/office/spreadsheetml/2009/9/ac" r="205" ht="15.75" x14ac:dyDescent="0.25">
      <c r="A205" s="177"/>
      <c r="B205" s="178"/>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row>
    <row xmlns:x14ac="http://schemas.microsoft.com/office/spreadsheetml/2009/9/ac" r="206" ht="15.75" x14ac:dyDescent="0.25">
      <c r="A206" s="177"/>
      <c r="B206" s="178"/>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177"/>
    </row>
    <row xmlns:x14ac="http://schemas.microsoft.com/office/spreadsheetml/2009/9/ac" r="207" ht="15.75" x14ac:dyDescent="0.25">
      <c r="A207" s="177"/>
      <c r="B207" s="178"/>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row>
    <row xmlns:x14ac="http://schemas.microsoft.com/office/spreadsheetml/2009/9/ac" r="208" ht="15.75" x14ac:dyDescent="0.25">
      <c r="A208" s="177"/>
      <c r="B208" s="178"/>
      <c r="C208" s="177"/>
      <c r="D208" s="177"/>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c r="AA208" s="177"/>
      <c r="AB208" s="177"/>
    </row>
    <row xmlns:x14ac="http://schemas.microsoft.com/office/spreadsheetml/2009/9/ac" r="209" ht="15.75" x14ac:dyDescent="0.25">
      <c r="A209" s="177"/>
      <c r="B209" s="178"/>
      <c r="C209" s="177"/>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row>
    <row xmlns:x14ac="http://schemas.microsoft.com/office/spreadsheetml/2009/9/ac" r="210" ht="15.75" x14ac:dyDescent="0.25">
      <c r="A210" s="177"/>
      <c r="B210" s="178"/>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row>
    <row xmlns:x14ac="http://schemas.microsoft.com/office/spreadsheetml/2009/9/ac" r="211" ht="15.75" x14ac:dyDescent="0.25">
      <c r="A211" s="177"/>
      <c r="B211" s="178"/>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row>
    <row xmlns:x14ac="http://schemas.microsoft.com/office/spreadsheetml/2009/9/ac" r="212" ht="15.75" x14ac:dyDescent="0.25">
      <c r="A212" s="177"/>
      <c r="B212" s="178"/>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row>
    <row xmlns:x14ac="http://schemas.microsoft.com/office/spreadsheetml/2009/9/ac" r="213" ht="15.75" x14ac:dyDescent="0.25">
      <c r="A213" s="177"/>
      <c r="B213" s="178"/>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row>
    <row xmlns:x14ac="http://schemas.microsoft.com/office/spreadsheetml/2009/9/ac" r="214" ht="15.75" x14ac:dyDescent="0.25">
      <c r="A214" s="177"/>
      <c r="B214" s="178"/>
      <c r="C214" s="177"/>
      <c r="D214" s="177"/>
      <c r="E214" s="177"/>
      <c r="F214" s="177"/>
      <c r="G214" s="177"/>
      <c r="H214" s="177"/>
      <c r="I214" s="177"/>
      <c r="J214" s="177"/>
      <c r="K214" s="177"/>
      <c r="L214" s="177"/>
      <c r="M214" s="177"/>
      <c r="N214" s="177"/>
      <c r="O214" s="177"/>
      <c r="P214" s="177"/>
      <c r="Q214" s="177"/>
      <c r="R214" s="177"/>
      <c r="S214" s="177"/>
      <c r="T214" s="177"/>
      <c r="U214" s="177"/>
      <c r="V214" s="177"/>
      <c r="W214" s="177"/>
      <c r="X214" s="177"/>
      <c r="Y214" s="177"/>
      <c r="Z214" s="177"/>
      <c r="AA214" s="177"/>
      <c r="AB214" s="177"/>
    </row>
    <row xmlns:x14ac="http://schemas.microsoft.com/office/spreadsheetml/2009/9/ac" r="215" ht="15.75" x14ac:dyDescent="0.25">
      <c r="A215" s="177"/>
      <c r="B215" s="178"/>
      <c r="C215" s="177"/>
      <c r="D215" s="177"/>
      <c r="E215" s="177"/>
      <c r="F215" s="177"/>
      <c r="G215" s="177"/>
      <c r="H215" s="177"/>
      <c r="I215" s="177"/>
      <c r="J215" s="177"/>
      <c r="K215" s="177"/>
      <c r="L215" s="177"/>
      <c r="M215" s="177"/>
      <c r="N215" s="177"/>
      <c r="O215" s="177"/>
      <c r="P215" s="177"/>
      <c r="Q215" s="177"/>
      <c r="R215" s="177"/>
      <c r="S215" s="177"/>
      <c r="T215" s="177"/>
      <c r="U215" s="177"/>
      <c r="V215" s="177"/>
      <c r="W215" s="177"/>
      <c r="X215" s="177"/>
      <c r="Y215" s="177"/>
      <c r="Z215" s="177"/>
      <c r="AA215" s="177"/>
      <c r="AB215" s="177"/>
    </row>
    <row xmlns:x14ac="http://schemas.microsoft.com/office/spreadsheetml/2009/9/ac" r="216" ht="15.75" x14ac:dyDescent="0.25">
      <c r="A216" s="177"/>
      <c r="B216" s="178"/>
      <c r="C216" s="177"/>
      <c r="D216" s="177"/>
      <c r="E216" s="177"/>
      <c r="F216" s="177"/>
      <c r="G216" s="177"/>
      <c r="H216" s="177"/>
      <c r="I216" s="177"/>
      <c r="J216" s="177"/>
      <c r="K216" s="177"/>
      <c r="L216" s="177"/>
      <c r="M216" s="177"/>
      <c r="N216" s="177"/>
      <c r="O216" s="177"/>
      <c r="P216" s="177"/>
      <c r="Q216" s="177"/>
      <c r="R216" s="177"/>
      <c r="S216" s="177"/>
      <c r="T216" s="177"/>
      <c r="U216" s="177"/>
      <c r="V216" s="177"/>
      <c r="W216" s="177"/>
      <c r="X216" s="177"/>
      <c r="Y216" s="177"/>
      <c r="Z216" s="177"/>
      <c r="AA216" s="177"/>
      <c r="AB216" s="177"/>
    </row>
    <row xmlns:x14ac="http://schemas.microsoft.com/office/spreadsheetml/2009/9/ac" r="217" ht="15.75" x14ac:dyDescent="0.25">
      <c r="A217" s="177"/>
      <c r="B217" s="178"/>
      <c r="C217" s="177"/>
      <c r="D217" s="177"/>
      <c r="E217" s="177"/>
      <c r="F217" s="177"/>
      <c r="G217" s="177"/>
      <c r="H217" s="177"/>
      <c r="I217" s="177"/>
      <c r="J217" s="177"/>
      <c r="K217" s="177"/>
      <c r="L217" s="177"/>
      <c r="M217" s="177"/>
      <c r="N217" s="177"/>
      <c r="O217" s="177"/>
      <c r="P217" s="177"/>
      <c r="Q217" s="177"/>
      <c r="R217" s="177"/>
      <c r="S217" s="177"/>
      <c r="T217" s="177"/>
      <c r="U217" s="177"/>
      <c r="V217" s="177"/>
      <c r="W217" s="177"/>
      <c r="X217" s="177"/>
      <c r="Y217" s="177"/>
      <c r="Z217" s="177"/>
      <c r="AA217" s="177"/>
      <c r="AB217" s="177"/>
    </row>
    <row xmlns:x14ac="http://schemas.microsoft.com/office/spreadsheetml/2009/9/ac" r="218" ht="15.75" x14ac:dyDescent="0.25">
      <c r="A218" s="177"/>
      <c r="B218" s="178"/>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c r="AA218" s="177"/>
      <c r="AB218" s="177"/>
    </row>
    <row xmlns:x14ac="http://schemas.microsoft.com/office/spreadsheetml/2009/9/ac" r="219" ht="15.75" x14ac:dyDescent="0.25">
      <c r="A219" s="177"/>
      <c r="B219" s="178"/>
      <c r="C219" s="177"/>
      <c r="D219" s="177"/>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c r="AA219" s="177"/>
      <c r="AB219" s="177"/>
    </row>
    <row xmlns:x14ac="http://schemas.microsoft.com/office/spreadsheetml/2009/9/ac" r="220" ht="15.75" x14ac:dyDescent="0.25">
      <c r="A220" s="177"/>
      <c r="B220" s="178"/>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c r="AA220" s="177"/>
      <c r="AB220" s="177"/>
    </row>
    <row xmlns:x14ac="http://schemas.microsoft.com/office/spreadsheetml/2009/9/ac" r="221" ht="15.75" x14ac:dyDescent="0.25">
      <c r="A221" s="177"/>
      <c r="B221" s="178"/>
      <c r="C221" s="177"/>
      <c r="D221" s="177"/>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c r="AA221" s="177"/>
      <c r="AB221" s="177"/>
    </row>
    <row xmlns:x14ac="http://schemas.microsoft.com/office/spreadsheetml/2009/9/ac" r="222" ht="15.75" x14ac:dyDescent="0.25">
      <c r="A222" s="177"/>
      <c r="B222" s="178"/>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c r="AA222" s="177"/>
      <c r="AB222" s="177"/>
    </row>
    <row xmlns:x14ac="http://schemas.microsoft.com/office/spreadsheetml/2009/9/ac" r="223" ht="15.75" x14ac:dyDescent="0.25">
      <c r="A223" s="177"/>
      <c r="B223" s="178"/>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row>
    <row xmlns:x14ac="http://schemas.microsoft.com/office/spreadsheetml/2009/9/ac" r="224" ht="15.75" x14ac:dyDescent="0.25">
      <c r="A224" s="177"/>
      <c r="B224" s="178"/>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c r="AA224" s="177"/>
      <c r="AB224" s="177"/>
    </row>
    <row xmlns:x14ac="http://schemas.microsoft.com/office/spreadsheetml/2009/9/ac" r="225" ht="15.75" x14ac:dyDescent="0.25">
      <c r="A225" s="177"/>
      <c r="B225" s="178"/>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c r="AA225" s="177"/>
      <c r="AB225" s="177"/>
    </row>
    <row xmlns:x14ac="http://schemas.microsoft.com/office/spreadsheetml/2009/9/ac" r="226" ht="15.75" x14ac:dyDescent="0.25">
      <c r="A226" s="177"/>
      <c r="B226" s="178"/>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row>
    <row xmlns:x14ac="http://schemas.microsoft.com/office/spreadsheetml/2009/9/ac" r="227" ht="15.75" x14ac:dyDescent="0.25">
      <c r="A227" s="177"/>
      <c r="B227" s="178"/>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row>
    <row xmlns:x14ac="http://schemas.microsoft.com/office/spreadsheetml/2009/9/ac" r="228" ht="15.75" x14ac:dyDescent="0.25">
      <c r="A228" s="177"/>
      <c r="B228" s="178"/>
      <c r="C228" s="177"/>
      <c r="D228" s="177"/>
      <c r="E228" s="177"/>
      <c r="F228" s="177"/>
      <c r="G228" s="177"/>
      <c r="H228" s="177"/>
      <c r="I228" s="177"/>
      <c r="J228" s="177"/>
      <c r="K228" s="177"/>
      <c r="L228" s="177"/>
      <c r="M228" s="177"/>
      <c r="N228" s="177"/>
      <c r="O228" s="177"/>
      <c r="P228" s="177"/>
      <c r="Q228" s="177"/>
      <c r="R228" s="177"/>
      <c r="S228" s="177"/>
      <c r="T228" s="177"/>
      <c r="U228" s="177"/>
      <c r="V228" s="177"/>
      <c r="W228" s="177"/>
      <c r="X228" s="177"/>
      <c r="Y228" s="177"/>
      <c r="Z228" s="177"/>
      <c r="AA228" s="177"/>
      <c r="AB228" s="177"/>
    </row>
    <row xmlns:x14ac="http://schemas.microsoft.com/office/spreadsheetml/2009/9/ac" r="229" ht="15.75" x14ac:dyDescent="0.25">
      <c r="A229" s="177"/>
      <c r="B229" s="178"/>
      <c r="C229" s="177"/>
      <c r="D229" s="177"/>
      <c r="E229" s="177"/>
      <c r="F229" s="177"/>
      <c r="G229" s="177"/>
      <c r="H229" s="177"/>
      <c r="I229" s="177"/>
      <c r="J229" s="177"/>
      <c r="K229" s="177"/>
      <c r="L229" s="177"/>
      <c r="M229" s="177"/>
      <c r="N229" s="177"/>
      <c r="O229" s="177"/>
      <c r="P229" s="177"/>
      <c r="Q229" s="177"/>
      <c r="R229" s="177"/>
      <c r="S229" s="177"/>
      <c r="T229" s="177"/>
      <c r="U229" s="177"/>
      <c r="V229" s="177"/>
      <c r="W229" s="177"/>
      <c r="X229" s="177"/>
      <c r="Y229" s="177"/>
      <c r="Z229" s="177"/>
      <c r="AA229" s="177"/>
      <c r="AB229" s="177"/>
    </row>
    <row xmlns:x14ac="http://schemas.microsoft.com/office/spreadsheetml/2009/9/ac" r="230" ht="15.75" x14ac:dyDescent="0.25">
      <c r="A230" s="177"/>
      <c r="B230" s="178"/>
      <c r="C230" s="177"/>
      <c r="D230" s="177"/>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c r="AA230" s="177"/>
      <c r="AB230" s="177"/>
    </row>
    <row xmlns:x14ac="http://schemas.microsoft.com/office/spreadsheetml/2009/9/ac" r="231" ht="15.75" x14ac:dyDescent="0.25">
      <c r="A231" s="177"/>
      <c r="B231" s="178"/>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row>
    <row xmlns:x14ac="http://schemas.microsoft.com/office/spreadsheetml/2009/9/ac" r="232" ht="15.75" x14ac:dyDescent="0.25">
      <c r="A232" s="177"/>
      <c r="B232" s="178"/>
      <c r="C232" s="177"/>
      <c r="D232" s="177"/>
      <c r="E232" s="177"/>
      <c r="F232" s="177"/>
      <c r="G232" s="177"/>
      <c r="H232" s="177"/>
      <c r="I232" s="177"/>
      <c r="J232" s="177"/>
      <c r="K232" s="177"/>
      <c r="L232" s="177"/>
      <c r="M232" s="177"/>
      <c r="N232" s="177"/>
      <c r="O232" s="177"/>
      <c r="P232" s="177"/>
      <c r="Q232" s="177"/>
      <c r="R232" s="177"/>
      <c r="S232" s="177"/>
      <c r="T232" s="177"/>
      <c r="U232" s="177"/>
      <c r="V232" s="177"/>
      <c r="W232" s="177"/>
      <c r="X232" s="177"/>
      <c r="Y232" s="177"/>
      <c r="Z232" s="177"/>
      <c r="AA232" s="177"/>
      <c r="AB232" s="177"/>
    </row>
    <row xmlns:x14ac="http://schemas.microsoft.com/office/spreadsheetml/2009/9/ac" r="233" ht="15.75" x14ac:dyDescent="0.25">
      <c r="A233" s="177"/>
      <c r="B233" s="178"/>
      <c r="C233" s="177"/>
      <c r="D233" s="177"/>
      <c r="E233" s="177"/>
      <c r="F233" s="177"/>
      <c r="G233" s="177"/>
      <c r="H233" s="177"/>
      <c r="I233" s="177"/>
      <c r="J233" s="177"/>
      <c r="K233" s="177"/>
      <c r="L233" s="177"/>
      <c r="M233" s="177"/>
      <c r="N233" s="177"/>
      <c r="O233" s="177"/>
      <c r="P233" s="177"/>
      <c r="Q233" s="177"/>
      <c r="R233" s="177"/>
      <c r="S233" s="177"/>
      <c r="T233" s="177"/>
      <c r="U233" s="177"/>
      <c r="V233" s="177"/>
      <c r="W233" s="177"/>
      <c r="X233" s="177"/>
      <c r="Y233" s="177"/>
      <c r="Z233" s="177"/>
      <c r="AA233" s="177"/>
    </row>
    <row xmlns:x14ac="http://schemas.microsoft.com/office/spreadsheetml/2009/9/ac" r="234" ht="15.75" x14ac:dyDescent="0.25">
      <c r="A234" s="177"/>
      <c r="B234" s="178"/>
      <c r="C234" s="177"/>
      <c r="D234" s="177"/>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c r="AA234" s="177"/>
    </row>
    <row xmlns:x14ac="http://schemas.microsoft.com/office/spreadsheetml/2009/9/ac" r="235" ht="15.75" x14ac:dyDescent="0.25">
      <c r="A235" s="177"/>
      <c r="B235" s="178"/>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row>
    <row xmlns:x14ac="http://schemas.microsoft.com/office/spreadsheetml/2009/9/ac" r="236" ht="15.75" x14ac:dyDescent="0.25">
      <c r="A236" s="177"/>
      <c r="B236" s="178"/>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row>
    <row xmlns:x14ac="http://schemas.microsoft.com/office/spreadsheetml/2009/9/ac" r="237" ht="15.75" x14ac:dyDescent="0.25">
      <c r="A237" s="177"/>
      <c r="B237" s="178"/>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row>
    <row xmlns:x14ac="http://schemas.microsoft.com/office/spreadsheetml/2009/9/ac" r="238" ht="15.75" x14ac:dyDescent="0.25">
      <c r="A238" s="177"/>
      <c r="B238" s="178"/>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row>
    <row xmlns:x14ac="http://schemas.microsoft.com/office/spreadsheetml/2009/9/ac" r="239" ht="15.75" x14ac:dyDescent="0.25">
      <c r="A239" s="177"/>
      <c r="B239" s="178"/>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row>
    <row xmlns:x14ac="http://schemas.microsoft.com/office/spreadsheetml/2009/9/ac" r="240" ht="15.75" x14ac:dyDescent="0.25">
      <c r="A240" s="177"/>
      <c r="B240" s="178"/>
      <c r="C240" s="177"/>
      <c r="D240" s="177"/>
      <c r="E240" s="177"/>
      <c r="F240" s="177"/>
      <c r="G240" s="177"/>
      <c r="H240" s="177"/>
      <c r="I240" s="177"/>
      <c r="J240" s="177"/>
      <c r="K240" s="177"/>
      <c r="L240" s="177"/>
      <c r="M240" s="177"/>
      <c r="N240" s="177"/>
      <c r="O240" s="177"/>
      <c r="P240" s="177"/>
      <c r="Q240" s="177"/>
      <c r="R240" s="177"/>
      <c r="S240" s="177"/>
      <c r="T240" s="177"/>
      <c r="U240" s="177"/>
      <c r="V240" s="177"/>
      <c r="W240" s="177"/>
      <c r="X240" s="177"/>
      <c r="Y240" s="177"/>
      <c r="Z240" s="177"/>
      <c r="AA240" s="177"/>
    </row>
    <row xmlns:x14ac="http://schemas.microsoft.com/office/spreadsheetml/2009/9/ac" r="241" ht="15.75" x14ac:dyDescent="0.25">
      <c r="A241" s="177"/>
      <c r="B241" s="178"/>
      <c r="C241" s="177"/>
      <c r="D241" s="177"/>
      <c r="E241" s="177"/>
      <c r="F241" s="177"/>
      <c r="G241" s="177"/>
      <c r="H241" s="177"/>
      <c r="I241" s="177"/>
      <c r="J241" s="177"/>
      <c r="K241" s="177"/>
      <c r="L241" s="177"/>
      <c r="M241" s="177"/>
      <c r="N241" s="177"/>
      <c r="O241" s="177"/>
      <c r="P241" s="177"/>
      <c r="Q241" s="177"/>
      <c r="R241" s="177"/>
      <c r="S241" s="177"/>
      <c r="T241" s="177"/>
      <c r="U241" s="177"/>
      <c r="V241" s="177"/>
      <c r="W241" s="177"/>
      <c r="X241" s="177"/>
      <c r="Y241" s="177"/>
      <c r="Z241" s="177"/>
      <c r="AA241" s="177"/>
    </row>
    <row xmlns:x14ac="http://schemas.microsoft.com/office/spreadsheetml/2009/9/ac" r="242" ht="15.75" x14ac:dyDescent="0.25">
      <c r="A242" s="177"/>
      <c r="B242" s="178"/>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row>
    <row xmlns:x14ac="http://schemas.microsoft.com/office/spreadsheetml/2009/9/ac" r="243" ht="15.75" x14ac:dyDescent="0.25">
      <c r="A243" s="177"/>
      <c r="B243" s="178"/>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c r="AA243" s="177"/>
    </row>
    <row xmlns:x14ac="http://schemas.microsoft.com/office/spreadsheetml/2009/9/ac" r="244" ht="15.75" x14ac:dyDescent="0.25">
      <c r="A244" s="177"/>
      <c r="B244" s="178"/>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c r="AA244" s="177"/>
    </row>
    <row xmlns:x14ac="http://schemas.microsoft.com/office/spreadsheetml/2009/9/ac" r="245" ht="15.75" x14ac:dyDescent="0.25">
      <c r="A245" s="177"/>
      <c r="B245" s="178"/>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row>
    <row xmlns:x14ac="http://schemas.microsoft.com/office/spreadsheetml/2009/9/ac" r="246" ht="15.75" x14ac:dyDescent="0.25">
      <c r="A246" s="177"/>
      <c r="B246" s="178"/>
      <c r="C246" s="177"/>
      <c r="D246" s="177"/>
      <c r="E246" s="177"/>
      <c r="F246" s="177"/>
      <c r="G246" s="177"/>
      <c r="H246" s="177"/>
      <c r="I246" s="177"/>
      <c r="J246" s="177"/>
      <c r="K246" s="177"/>
      <c r="L246" s="177"/>
      <c r="M246" s="177"/>
      <c r="N246" s="177"/>
      <c r="O246" s="177"/>
      <c r="P246" s="177"/>
      <c r="Q246" s="177"/>
      <c r="R246" s="177"/>
      <c r="S246" s="177"/>
      <c r="T246" s="177"/>
      <c r="U246" s="177"/>
      <c r="V246" s="177"/>
      <c r="W246" s="177"/>
      <c r="X246" s="177"/>
      <c r="Y246" s="177"/>
      <c r="Z246" s="177"/>
      <c r="AA246" s="177"/>
    </row>
    <row xmlns:x14ac="http://schemas.microsoft.com/office/spreadsheetml/2009/9/ac" r="247" ht="15.75" x14ac:dyDescent="0.25">
      <c r="A247" s="177"/>
      <c r="B247" s="178"/>
      <c r="C247" s="177"/>
      <c r="D247" s="177"/>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c r="AA247" s="177"/>
    </row>
    <row xmlns:x14ac="http://schemas.microsoft.com/office/spreadsheetml/2009/9/ac" r="248" ht="15.75" x14ac:dyDescent="0.25">
      <c r="A248" s="177"/>
      <c r="B248" s="178"/>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row>
    <row xmlns:x14ac="http://schemas.microsoft.com/office/spreadsheetml/2009/9/ac" r="249" ht="15.75" x14ac:dyDescent="0.25">
      <c r="A249" s="177"/>
      <c r="B249" s="178"/>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c r="AA249" s="177"/>
    </row>
    <row xmlns:x14ac="http://schemas.microsoft.com/office/spreadsheetml/2009/9/ac" r="250" ht="15.75" x14ac:dyDescent="0.25">
      <c r="A250" s="177"/>
      <c r="B250" s="178"/>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c r="AA250" s="177"/>
    </row>
    <row xmlns:x14ac="http://schemas.microsoft.com/office/spreadsheetml/2009/9/ac" r="251" ht="15.75" x14ac:dyDescent="0.25">
      <c r="A251" s="177"/>
      <c r="B251" s="178"/>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row>
    <row xmlns:x14ac="http://schemas.microsoft.com/office/spreadsheetml/2009/9/ac" r="252" ht="15.75" x14ac:dyDescent="0.25">
      <c r="A252" s="177"/>
      <c r="B252" s="178"/>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row>
    <row xmlns:x14ac="http://schemas.microsoft.com/office/spreadsheetml/2009/9/ac" r="253" ht="15.75" x14ac:dyDescent="0.25">
      <c r="A253" s="177"/>
      <c r="B253" s="178"/>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row>
    <row xmlns:x14ac="http://schemas.microsoft.com/office/spreadsheetml/2009/9/ac" r="254" ht="15.75" x14ac:dyDescent="0.25">
      <c r="A254" s="177"/>
      <c r="B254" s="178"/>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row>
    <row xmlns:x14ac="http://schemas.microsoft.com/office/spreadsheetml/2009/9/ac" r="255" ht="15.75" x14ac:dyDescent="0.25">
      <c r="A255" s="177"/>
      <c r="B255" s="178"/>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row>
    <row xmlns:x14ac="http://schemas.microsoft.com/office/spreadsheetml/2009/9/ac" r="256" ht="15.75" x14ac:dyDescent="0.25">
      <c r="A256" s="177"/>
      <c r="B256" s="178"/>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row>
    <row xmlns:x14ac="http://schemas.microsoft.com/office/spreadsheetml/2009/9/ac" r="257" ht="15.75" x14ac:dyDescent="0.25">
      <c r="A257" s="177"/>
      <c r="B257" s="178"/>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c r="AA257" s="177"/>
    </row>
    <row xmlns:x14ac="http://schemas.microsoft.com/office/spreadsheetml/2009/9/ac" r="258" ht="15.75" x14ac:dyDescent="0.25">
      <c r="A258" s="177"/>
      <c r="B258" s="178"/>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row>
    <row xmlns:x14ac="http://schemas.microsoft.com/office/spreadsheetml/2009/9/ac" r="259" ht="15.75" x14ac:dyDescent="0.25">
      <c r="A259" s="177"/>
      <c r="B259" s="178"/>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row>
    <row xmlns:x14ac="http://schemas.microsoft.com/office/spreadsheetml/2009/9/ac" r="260" ht="15.75" x14ac:dyDescent="0.25">
      <c r="A260" s="177"/>
      <c r="B260" s="178"/>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row>
    <row xmlns:x14ac="http://schemas.microsoft.com/office/spreadsheetml/2009/9/ac" r="261" ht="15.75" x14ac:dyDescent="0.25">
      <c r="A261" s="177"/>
      <c r="B261" s="178"/>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row>
    <row xmlns:x14ac="http://schemas.microsoft.com/office/spreadsheetml/2009/9/ac" r="262" ht="15.75" x14ac:dyDescent="0.25">
      <c r="A262" s="177"/>
      <c r="B262" s="178"/>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c r="AA262" s="177"/>
    </row>
    <row xmlns:x14ac="http://schemas.microsoft.com/office/spreadsheetml/2009/9/ac" r="263" ht="15.75" x14ac:dyDescent="0.25">
      <c r="A263" s="177"/>
      <c r="B263" s="178"/>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c r="AA263" s="177"/>
    </row>
    <row xmlns:x14ac="http://schemas.microsoft.com/office/spreadsheetml/2009/9/ac" r="264" ht="15.75" x14ac:dyDescent="0.25">
      <c r="A264" s="177"/>
      <c r="B264" s="178"/>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row>
    <row xmlns:x14ac="http://schemas.microsoft.com/office/spreadsheetml/2009/9/ac" r="265" ht="15.75" x14ac:dyDescent="0.25">
      <c r="A265" s="177"/>
      <c r="B265" s="178"/>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row>
    <row xmlns:x14ac="http://schemas.microsoft.com/office/spreadsheetml/2009/9/ac" r="266" ht="15.75" x14ac:dyDescent="0.25">
      <c r="A266" s="177"/>
      <c r="B266" s="178"/>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row>
    <row xmlns:x14ac="http://schemas.microsoft.com/office/spreadsheetml/2009/9/ac" r="267" ht="15.75" x14ac:dyDescent="0.25">
      <c r="A267" s="177"/>
      <c r="B267" s="178"/>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row>
    <row xmlns:x14ac="http://schemas.microsoft.com/office/spreadsheetml/2009/9/ac" r="268" ht="15.75" x14ac:dyDescent="0.25">
      <c r="A268" s="177"/>
      <c r="B268" s="178"/>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c r="AA268" s="177"/>
    </row>
    <row xmlns:x14ac="http://schemas.microsoft.com/office/spreadsheetml/2009/9/ac" r="269" ht="15.75" x14ac:dyDescent="0.25">
      <c r="A269" s="177"/>
      <c r="B269" s="178"/>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c r="AA269" s="177"/>
    </row>
    <row xmlns:x14ac="http://schemas.microsoft.com/office/spreadsheetml/2009/9/ac" r="270" ht="15.75" x14ac:dyDescent="0.25">
      <c r="A270" s="177"/>
      <c r="B270" s="178"/>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row>
    <row xmlns:x14ac="http://schemas.microsoft.com/office/spreadsheetml/2009/9/ac" r="271" ht="15.75" x14ac:dyDescent="0.25">
      <c r="A271" s="177"/>
      <c r="B271" s="178"/>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row>
    <row xmlns:x14ac="http://schemas.microsoft.com/office/spreadsheetml/2009/9/ac" r="272" ht="15.75" x14ac:dyDescent="0.25">
      <c r="A272" s="177"/>
      <c r="B272" s="178"/>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row>
    <row xmlns:x14ac="http://schemas.microsoft.com/office/spreadsheetml/2009/9/ac" r="273" ht="15.75" x14ac:dyDescent="0.25">
      <c r="A273" s="177"/>
      <c r="B273" s="178"/>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c r="AA273" s="177"/>
    </row>
    <row xmlns:x14ac="http://schemas.microsoft.com/office/spreadsheetml/2009/9/ac" r="274" ht="15.75" x14ac:dyDescent="0.25">
      <c r="A274" s="177"/>
      <c r="B274" s="178"/>
      <c r="C274" s="177"/>
      <c r="D274" s="177"/>
      <c r="E274" s="177"/>
      <c r="F274" s="177"/>
      <c r="G274" s="177"/>
      <c r="H274" s="177"/>
      <c r="I274" s="177"/>
      <c r="J274" s="177"/>
      <c r="K274" s="177"/>
      <c r="L274" s="177"/>
      <c r="M274" s="177"/>
      <c r="N274" s="177"/>
      <c r="O274" s="177"/>
      <c r="P274" s="177"/>
      <c r="Q274" s="177"/>
      <c r="R274" s="177"/>
      <c r="S274" s="177"/>
      <c r="T274" s="177"/>
      <c r="U274" s="177"/>
      <c r="V274" s="177"/>
      <c r="W274" s="177"/>
      <c r="X274" s="177"/>
      <c r="Y274" s="177"/>
      <c r="Z274" s="177"/>
      <c r="AA274" s="177"/>
    </row>
    <row xmlns:x14ac="http://schemas.microsoft.com/office/spreadsheetml/2009/9/ac" r="275" ht="15.75" x14ac:dyDescent="0.25">
      <c r="A275" s="177"/>
      <c r="B275" s="178"/>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c r="AA275" s="177"/>
    </row>
    <row xmlns:x14ac="http://schemas.microsoft.com/office/spreadsheetml/2009/9/ac" r="276" ht="15.75" x14ac:dyDescent="0.25">
      <c r="A276" s="177"/>
      <c r="B276" s="178"/>
      <c r="C276" s="177"/>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c r="AA276" s="177"/>
    </row>
    <row xmlns:x14ac="http://schemas.microsoft.com/office/spreadsheetml/2009/9/ac" r="277" ht="15.75" x14ac:dyDescent="0.25">
      <c r="A277" s="177"/>
      <c r="B277" s="178"/>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c r="AA277" s="177"/>
    </row>
    <row xmlns:x14ac="http://schemas.microsoft.com/office/spreadsheetml/2009/9/ac" r="278" ht="15.75" x14ac:dyDescent="0.25">
      <c r="A278" s="177"/>
      <c r="B278" s="178"/>
      <c r="C278" s="177"/>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c r="AA278" s="177"/>
    </row>
    <row xmlns:x14ac="http://schemas.microsoft.com/office/spreadsheetml/2009/9/ac" r="279" ht="15.75" x14ac:dyDescent="0.25">
      <c r="A279" s="177"/>
      <c r="B279" s="178"/>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c r="AA279" s="177"/>
    </row>
    <row xmlns:x14ac="http://schemas.microsoft.com/office/spreadsheetml/2009/9/ac" r="280" ht="15.75" x14ac:dyDescent="0.25">
      <c r="A280" s="177"/>
      <c r="B280" s="178"/>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c r="AA280" s="177"/>
    </row>
    <row xmlns:x14ac="http://schemas.microsoft.com/office/spreadsheetml/2009/9/ac" r="281" ht="15.75" x14ac:dyDescent="0.25">
      <c r="A281" s="177"/>
      <c r="B281" s="178"/>
      <c r="C281" s="177"/>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c r="AA281" s="177"/>
    </row>
    <row xmlns:x14ac="http://schemas.microsoft.com/office/spreadsheetml/2009/9/ac" r="282" ht="15.75" x14ac:dyDescent="0.25">
      <c r="A282" s="177"/>
      <c r="B282" s="178"/>
      <c r="C282" s="177"/>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c r="AA282" s="177"/>
    </row>
    <row xmlns:x14ac="http://schemas.microsoft.com/office/spreadsheetml/2009/9/ac" r="283" ht="15.75" x14ac:dyDescent="0.25">
      <c r="A283" s="177"/>
      <c r="B283" s="178"/>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c r="AA283" s="177"/>
    </row>
    <row xmlns:x14ac="http://schemas.microsoft.com/office/spreadsheetml/2009/9/ac" r="284" ht="15.75" x14ac:dyDescent="0.25">
      <c r="A284" s="177"/>
      <c r="B284" s="178"/>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c r="AA284" s="177"/>
    </row>
    <row xmlns:x14ac="http://schemas.microsoft.com/office/spreadsheetml/2009/9/ac" r="285" ht="15.75" x14ac:dyDescent="0.25">
      <c r="A285" s="177"/>
      <c r="B285" s="178"/>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c r="AA285" s="177"/>
    </row>
    <row xmlns:x14ac="http://schemas.microsoft.com/office/spreadsheetml/2009/9/ac" r="286" ht="15.75" x14ac:dyDescent="0.25">
      <c r="A286" s="177"/>
      <c r="B286" s="178"/>
      <c r="C286" s="177"/>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c r="AA286" s="177"/>
    </row>
    <row xmlns:x14ac="http://schemas.microsoft.com/office/spreadsheetml/2009/9/ac" r="287" ht="15.75" x14ac:dyDescent="0.25">
      <c r="A287" s="177"/>
      <c r="B287" s="178"/>
      <c r="C287" s="177"/>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c r="AA287" s="177"/>
    </row>
    <row xmlns:x14ac="http://schemas.microsoft.com/office/spreadsheetml/2009/9/ac" r="288" ht="15.75" x14ac:dyDescent="0.25">
      <c r="A288" s="177"/>
      <c r="B288" s="178"/>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row>
    <row xmlns:x14ac="http://schemas.microsoft.com/office/spreadsheetml/2009/9/ac" r="289" ht="15.75" x14ac:dyDescent="0.25">
      <c r="A289" s="177"/>
      <c r="B289" s="178"/>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c r="AA289" s="177"/>
    </row>
    <row xmlns:x14ac="http://schemas.microsoft.com/office/spreadsheetml/2009/9/ac" r="290" ht="15.75" x14ac:dyDescent="0.25">
      <c r="A290" s="177"/>
      <c r="B290" s="178"/>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c r="AA290" s="177"/>
    </row>
    <row xmlns:x14ac="http://schemas.microsoft.com/office/spreadsheetml/2009/9/ac" r="291" ht="15.75" x14ac:dyDescent="0.25">
      <c r="A291" s="177"/>
      <c r="B291" s="178"/>
      <c r="C291" s="177"/>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c r="AA291" s="177"/>
    </row>
    <row xmlns:x14ac="http://schemas.microsoft.com/office/spreadsheetml/2009/9/ac" r="292" ht="15.75" x14ac:dyDescent="0.25">
      <c r="A292" s="177"/>
      <c r="B292" s="178"/>
      <c r="C292" s="177"/>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c r="AA292" s="177"/>
    </row>
    <row xmlns:x14ac="http://schemas.microsoft.com/office/spreadsheetml/2009/9/ac" r="293" ht="15.75" x14ac:dyDescent="0.25">
      <c r="A293" s="177"/>
      <c r="B293" s="178"/>
      <c r="C293" s="177"/>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c r="AA293" s="177"/>
    </row>
    <row xmlns:x14ac="http://schemas.microsoft.com/office/spreadsheetml/2009/9/ac" r="294" ht="15.75" x14ac:dyDescent="0.25">
      <c r="A294" s="177"/>
      <c r="B294" s="178"/>
      <c r="C294" s="177"/>
      <c r="D294" s="177"/>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c r="AA294" s="177"/>
    </row>
    <row xmlns:x14ac="http://schemas.microsoft.com/office/spreadsheetml/2009/9/ac" r="295" ht="15.75" x14ac:dyDescent="0.25">
      <c r="A295" s="177"/>
      <c r="B295" s="178"/>
      <c r="C295" s="177"/>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c r="AA295" s="177"/>
    </row>
    <row xmlns:x14ac="http://schemas.microsoft.com/office/spreadsheetml/2009/9/ac" r="296" ht="15.75" x14ac:dyDescent="0.25">
      <c r="A296" s="177"/>
      <c r="B296" s="178"/>
      <c r="C296" s="177"/>
      <c r="D296" s="177"/>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c r="AA296" s="177"/>
    </row>
    <row xmlns:x14ac="http://schemas.microsoft.com/office/spreadsheetml/2009/9/ac" r="297" ht="15.75" x14ac:dyDescent="0.25">
      <c r="A297" s="177"/>
      <c r="B297" s="178"/>
      <c r="C297" s="177"/>
      <c r="D297" s="177"/>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c r="AA297" s="177"/>
    </row>
    <row xmlns:x14ac="http://schemas.microsoft.com/office/spreadsheetml/2009/9/ac" r="298" ht="15.75" x14ac:dyDescent="0.25">
      <c r="A298" s="177"/>
      <c r="B298" s="178"/>
      <c r="C298" s="177"/>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c r="AA298" s="177"/>
    </row>
    <row xmlns:x14ac="http://schemas.microsoft.com/office/spreadsheetml/2009/9/ac" r="299" ht="15.75" x14ac:dyDescent="0.25">
      <c r="A299" s="177"/>
      <c r="B299" s="178"/>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c r="AA299" s="177"/>
    </row>
    <row xmlns:x14ac="http://schemas.microsoft.com/office/spreadsheetml/2009/9/ac" r="300" ht="15.75" x14ac:dyDescent="0.25">
      <c r="A300" s="177"/>
      <c r="B300" s="178"/>
      <c r="C300" s="177"/>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c r="AA300" s="177"/>
    </row>
    <row xmlns:x14ac="http://schemas.microsoft.com/office/spreadsheetml/2009/9/ac" r="301" ht="15.75" x14ac:dyDescent="0.25">
      <c r="A301" s="177"/>
      <c r="B301" s="178"/>
      <c r="C301" s="177"/>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c r="AA301" s="177"/>
    </row>
    <row xmlns:x14ac="http://schemas.microsoft.com/office/spreadsheetml/2009/9/ac" r="302" ht="15.75" x14ac:dyDescent="0.25">
      <c r="A302" s="177"/>
      <c r="B302" s="178"/>
      <c r="C302" s="177"/>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c r="AA302" s="177"/>
    </row>
    <row xmlns:x14ac="http://schemas.microsoft.com/office/spreadsheetml/2009/9/ac" r="303" ht="15.75" x14ac:dyDescent="0.25">
      <c r="A303" s="177"/>
      <c r="B303" s="178"/>
      <c r="C303" s="177"/>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c r="AA303" s="177"/>
    </row>
    <row xmlns:x14ac="http://schemas.microsoft.com/office/spreadsheetml/2009/9/ac" r="304" ht="15.75" x14ac:dyDescent="0.25">
      <c r="A304" s="177"/>
      <c r="B304" s="178"/>
      <c r="C304" s="177"/>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c r="AA304" s="177"/>
    </row>
    <row xmlns:x14ac="http://schemas.microsoft.com/office/spreadsheetml/2009/9/ac" r="305" ht="15.75" x14ac:dyDescent="0.25">
      <c r="A305" s="177"/>
      <c r="B305" s="178"/>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c r="AA305" s="177"/>
    </row>
    <row xmlns:x14ac="http://schemas.microsoft.com/office/spreadsheetml/2009/9/ac" r="306" ht="15.75" x14ac:dyDescent="0.25">
      <c r="A306" s="177"/>
      <c r="B306" s="178"/>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c r="AA306" s="177"/>
    </row>
    <row xmlns:x14ac="http://schemas.microsoft.com/office/spreadsheetml/2009/9/ac" r="307" ht="15.75" x14ac:dyDescent="0.25">
      <c r="A307" s="177"/>
      <c r="B307" s="178"/>
      <c r="C307" s="177"/>
      <c r="D307" s="177"/>
      <c r="E307" s="177"/>
      <c r="F307" s="177"/>
      <c r="G307" s="177"/>
      <c r="H307" s="177"/>
      <c r="I307" s="177"/>
      <c r="J307" s="177"/>
      <c r="K307" s="177"/>
      <c r="L307" s="177"/>
      <c r="M307" s="177"/>
      <c r="N307" s="177"/>
      <c r="O307" s="177"/>
      <c r="P307" s="177"/>
      <c r="Q307" s="177"/>
      <c r="R307" s="177"/>
      <c r="S307" s="177"/>
      <c r="T307" s="177"/>
      <c r="U307" s="177"/>
      <c r="V307" s="177"/>
      <c r="W307" s="177"/>
      <c r="X307" s="177"/>
      <c r="Y307" s="177"/>
      <c r="Z307" s="177"/>
      <c r="AA307" s="177"/>
    </row>
    <row xmlns:x14ac="http://schemas.microsoft.com/office/spreadsheetml/2009/9/ac" r="308" ht="15.75" x14ac:dyDescent="0.25">
      <c r="A308" s="177"/>
      <c r="B308" s="178"/>
      <c r="C308" s="177"/>
      <c r="D308" s="177"/>
      <c r="E308" s="177"/>
      <c r="F308" s="177"/>
      <c r="G308" s="177"/>
      <c r="H308" s="177"/>
      <c r="I308" s="177"/>
      <c r="J308" s="177"/>
      <c r="K308" s="177"/>
      <c r="L308" s="177"/>
      <c r="M308" s="177"/>
      <c r="N308" s="177"/>
      <c r="O308" s="177"/>
      <c r="P308" s="177"/>
      <c r="Q308" s="177"/>
      <c r="R308" s="177"/>
      <c r="S308" s="177"/>
      <c r="T308" s="177"/>
      <c r="U308" s="177"/>
      <c r="V308" s="177"/>
      <c r="W308" s="177"/>
      <c r="X308" s="177"/>
      <c r="Y308" s="177"/>
      <c r="Z308" s="177"/>
      <c r="AA308" s="177"/>
    </row>
    <row xmlns:x14ac="http://schemas.microsoft.com/office/spreadsheetml/2009/9/ac" r="309" ht="15.75" x14ac:dyDescent="0.25">
      <c r="A309" s="177"/>
      <c r="B309" s="178"/>
      <c r="C309" s="177"/>
      <c r="D309" s="177"/>
      <c r="E309" s="177"/>
      <c r="F309" s="177"/>
      <c r="G309" s="177"/>
      <c r="H309" s="177"/>
      <c r="I309" s="177"/>
      <c r="J309" s="177"/>
      <c r="K309" s="177"/>
      <c r="L309" s="177"/>
      <c r="M309" s="177"/>
      <c r="N309" s="177"/>
      <c r="O309" s="177"/>
      <c r="P309" s="177"/>
      <c r="Q309" s="177"/>
      <c r="R309" s="177"/>
      <c r="S309" s="177"/>
      <c r="T309" s="177"/>
      <c r="U309" s="177"/>
      <c r="V309" s="177"/>
      <c r="W309" s="177"/>
      <c r="X309" s="177"/>
      <c r="Y309" s="177"/>
      <c r="Z309" s="177"/>
      <c r="AA309" s="177"/>
    </row>
    <row xmlns:x14ac="http://schemas.microsoft.com/office/spreadsheetml/2009/9/ac" r="310" ht="15.75" x14ac:dyDescent="0.25">
      <c r="A310" s="177"/>
      <c r="B310" s="178"/>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c r="AA310" s="177"/>
    </row>
    <row xmlns:x14ac="http://schemas.microsoft.com/office/spreadsheetml/2009/9/ac" r="311" ht="15.75" x14ac:dyDescent="0.25">
      <c r="A311" s="177"/>
      <c r="B311" s="178"/>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c r="AA311" s="177"/>
    </row>
    <row xmlns:x14ac="http://schemas.microsoft.com/office/spreadsheetml/2009/9/ac" r="312" ht="15.75" x14ac:dyDescent="0.25">
      <c r="A312" s="177"/>
      <c r="B312" s="178"/>
      <c r="C312" s="177"/>
      <c r="D312" s="177"/>
      <c r="E312" s="177"/>
      <c r="F312" s="177"/>
      <c r="G312" s="177"/>
      <c r="H312" s="177"/>
      <c r="I312" s="177"/>
      <c r="J312" s="177"/>
      <c r="K312" s="177"/>
      <c r="L312" s="177"/>
      <c r="M312" s="177"/>
      <c r="N312" s="177"/>
      <c r="O312" s="177"/>
      <c r="P312" s="177"/>
      <c r="Q312" s="177"/>
      <c r="R312" s="177"/>
      <c r="S312" s="177"/>
      <c r="T312" s="177"/>
      <c r="U312" s="177"/>
      <c r="V312" s="177"/>
      <c r="W312" s="177"/>
      <c r="X312" s="177"/>
      <c r="Y312" s="177"/>
      <c r="Z312" s="177"/>
      <c r="AA312" s="177"/>
    </row>
    <row xmlns:x14ac="http://schemas.microsoft.com/office/spreadsheetml/2009/9/ac" r="313" ht="15.75" x14ac:dyDescent="0.25">
      <c r="A313" s="177"/>
      <c r="B313" s="178"/>
      <c r="C313" s="177"/>
      <c r="D313" s="177"/>
      <c r="E313" s="177"/>
      <c r="F313" s="177"/>
      <c r="G313" s="177"/>
      <c r="H313" s="177"/>
      <c r="I313" s="177"/>
      <c r="J313" s="177"/>
      <c r="K313" s="177"/>
      <c r="L313" s="177"/>
      <c r="M313" s="177"/>
      <c r="N313" s="177"/>
      <c r="O313" s="177"/>
      <c r="P313" s="177"/>
      <c r="Q313" s="177"/>
      <c r="R313" s="177"/>
      <c r="S313" s="177"/>
      <c r="T313" s="177"/>
      <c r="U313" s="177"/>
      <c r="V313" s="177"/>
      <c r="W313" s="177"/>
      <c r="X313" s="177"/>
      <c r="Y313" s="177"/>
      <c r="Z313" s="177"/>
      <c r="AA313" s="177"/>
    </row>
    <row xmlns:x14ac="http://schemas.microsoft.com/office/spreadsheetml/2009/9/ac" r="314" ht="15.75" x14ac:dyDescent="0.25">
      <c r="A314" s="177"/>
      <c r="B314" s="178"/>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c r="AA314" s="177"/>
    </row>
    <row xmlns:x14ac="http://schemas.microsoft.com/office/spreadsheetml/2009/9/ac" r="315" ht="15.75" x14ac:dyDescent="0.25">
      <c r="A315" s="177"/>
      <c r="B315" s="178"/>
      <c r="C315" s="177"/>
      <c r="D315" s="177"/>
      <c r="E315" s="177"/>
      <c r="F315" s="177"/>
      <c r="G315" s="177"/>
      <c r="H315" s="177"/>
      <c r="I315" s="177"/>
      <c r="J315" s="177"/>
      <c r="K315" s="177"/>
      <c r="L315" s="177"/>
      <c r="M315" s="177"/>
      <c r="N315" s="177"/>
      <c r="O315" s="177"/>
      <c r="P315" s="177"/>
      <c r="Q315" s="177"/>
      <c r="R315" s="177"/>
      <c r="S315" s="177"/>
      <c r="T315" s="177"/>
      <c r="U315" s="177"/>
      <c r="V315" s="177"/>
      <c r="W315" s="177"/>
      <c r="X315" s="177"/>
      <c r="Y315" s="177"/>
      <c r="Z315" s="177"/>
      <c r="AA315" s="177"/>
    </row>
    <row xmlns:x14ac="http://schemas.microsoft.com/office/spreadsheetml/2009/9/ac" r="316" ht="15.75" x14ac:dyDescent="0.25">
      <c r="A316" s="177"/>
      <c r="B316" s="178"/>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c r="AA316" s="177"/>
    </row>
    <row xmlns:x14ac="http://schemas.microsoft.com/office/spreadsheetml/2009/9/ac" r="317" ht="15.75" x14ac:dyDescent="0.25">
      <c r="A317" s="177"/>
      <c r="B317" s="178"/>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c r="AA317" s="177"/>
    </row>
    <row xmlns:x14ac="http://schemas.microsoft.com/office/spreadsheetml/2009/9/ac" r="318" ht="15.75" x14ac:dyDescent="0.25">
      <c r="A318" s="177"/>
      <c r="B318" s="178"/>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c r="AA318" s="177"/>
    </row>
    <row xmlns:x14ac="http://schemas.microsoft.com/office/spreadsheetml/2009/9/ac" r="319" ht="15.75" x14ac:dyDescent="0.25">
      <c r="A319" s="177"/>
      <c r="B319" s="178"/>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c r="AA319" s="177"/>
    </row>
    <row xmlns:x14ac="http://schemas.microsoft.com/office/spreadsheetml/2009/9/ac" r="320" ht="15.75" x14ac:dyDescent="0.25">
      <c r="A320" s="177"/>
      <c r="B320" s="178"/>
      <c r="C320" s="177"/>
      <c r="D320" s="177"/>
      <c r="E320" s="177"/>
      <c r="F320" s="177"/>
      <c r="G320" s="177"/>
      <c r="H320" s="177"/>
      <c r="I320" s="177"/>
      <c r="J320" s="177"/>
      <c r="K320" s="177"/>
      <c r="L320" s="177"/>
      <c r="M320" s="177"/>
      <c r="N320" s="177"/>
      <c r="O320" s="177"/>
      <c r="P320" s="177"/>
      <c r="Q320" s="177"/>
      <c r="R320" s="177"/>
      <c r="S320" s="177"/>
      <c r="T320" s="177"/>
      <c r="U320" s="177"/>
      <c r="V320" s="177"/>
      <c r="W320" s="177"/>
      <c r="X320" s="177"/>
      <c r="Y320" s="177"/>
      <c r="Z320" s="177"/>
      <c r="AA320" s="177"/>
    </row>
    <row xmlns:x14ac="http://schemas.microsoft.com/office/spreadsheetml/2009/9/ac" r="321" ht="15.75" x14ac:dyDescent="0.25">
      <c r="A321" s="177"/>
      <c r="B321" s="178"/>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row>
    <row xmlns:x14ac="http://schemas.microsoft.com/office/spreadsheetml/2009/9/ac" r="322" ht="15.75" x14ac:dyDescent="0.25">
      <c r="A322" s="177"/>
      <c r="B322" s="178"/>
      <c r="C322" s="177"/>
      <c r="D322" s="177"/>
      <c r="E322" s="177"/>
      <c r="F322" s="177"/>
      <c r="G322" s="177"/>
      <c r="H322" s="177"/>
      <c r="I322" s="177"/>
      <c r="J322" s="177"/>
      <c r="K322" s="177"/>
      <c r="L322" s="177"/>
      <c r="M322" s="177"/>
      <c r="N322" s="177"/>
      <c r="O322" s="177"/>
      <c r="P322" s="177"/>
      <c r="Q322" s="177"/>
      <c r="R322" s="177"/>
      <c r="S322" s="177"/>
      <c r="T322" s="177"/>
      <c r="U322" s="177"/>
      <c r="V322" s="177"/>
      <c r="W322" s="177"/>
      <c r="X322" s="177"/>
      <c r="Y322" s="177"/>
      <c r="Z322" s="177"/>
      <c r="AA322" s="177"/>
    </row>
    <row xmlns:x14ac="http://schemas.microsoft.com/office/spreadsheetml/2009/9/ac" r="323" ht="15.75" x14ac:dyDescent="0.25">
      <c r="A323" s="177"/>
      <c r="B323" s="178"/>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c r="AA323" s="177"/>
    </row>
    <row xmlns:x14ac="http://schemas.microsoft.com/office/spreadsheetml/2009/9/ac" r="324" ht="15.75" x14ac:dyDescent="0.25">
      <c r="A324" s="177"/>
      <c r="B324" s="178"/>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c r="AA324" s="177"/>
    </row>
    <row xmlns:x14ac="http://schemas.microsoft.com/office/spreadsheetml/2009/9/ac" r="325" ht="15.75" x14ac:dyDescent="0.25">
      <c r="A325" s="177"/>
      <c r="B325" s="178"/>
      <c r="C325" s="177"/>
      <c r="D325" s="177"/>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c r="AA325" s="177"/>
    </row>
    <row xmlns:x14ac="http://schemas.microsoft.com/office/spreadsheetml/2009/9/ac" r="326" ht="15.75" x14ac:dyDescent="0.25">
      <c r="A326" s="177"/>
      <c r="B326" s="178"/>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c r="AA326" s="177"/>
    </row>
    <row xmlns:x14ac="http://schemas.microsoft.com/office/spreadsheetml/2009/9/ac" r="327" ht="15.75" x14ac:dyDescent="0.25">
      <c r="A327" s="177"/>
      <c r="B327" s="178"/>
      <c r="C327" s="177"/>
      <c r="D327" s="177"/>
      <c r="E327" s="177"/>
      <c r="F327" s="177"/>
      <c r="G327" s="177"/>
      <c r="H327" s="177"/>
      <c r="I327" s="177"/>
      <c r="J327" s="177"/>
      <c r="K327" s="177"/>
      <c r="L327" s="177"/>
      <c r="M327" s="177"/>
      <c r="N327" s="177"/>
      <c r="O327" s="177"/>
      <c r="P327" s="177"/>
      <c r="Q327" s="177"/>
      <c r="R327" s="177"/>
      <c r="S327" s="177"/>
      <c r="T327" s="177"/>
      <c r="U327" s="177"/>
      <c r="V327" s="177"/>
      <c r="W327" s="177"/>
      <c r="X327" s="177"/>
      <c r="Y327" s="177"/>
      <c r="Z327" s="177"/>
      <c r="AA327" s="177"/>
    </row>
    <row xmlns:x14ac="http://schemas.microsoft.com/office/spreadsheetml/2009/9/ac" r="328" ht="15.75" x14ac:dyDescent="0.25">
      <c r="A328" s="177"/>
      <c r="B328" s="178"/>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177"/>
      <c r="Y328" s="177"/>
      <c r="Z328" s="177"/>
      <c r="AA328" s="177"/>
    </row>
    <row xmlns:x14ac="http://schemas.microsoft.com/office/spreadsheetml/2009/9/ac" r="329" ht="15.75" x14ac:dyDescent="0.25">
      <c r="A329" s="177"/>
      <c r="B329" s="178"/>
      <c r="C329" s="177"/>
      <c r="D329" s="177"/>
      <c r="E329" s="177"/>
      <c r="F329" s="177"/>
      <c r="G329" s="177"/>
      <c r="H329" s="177"/>
      <c r="I329" s="177"/>
      <c r="J329" s="177"/>
      <c r="K329" s="177"/>
      <c r="L329" s="177"/>
      <c r="M329" s="177"/>
      <c r="N329" s="177"/>
      <c r="O329" s="177"/>
      <c r="P329" s="177"/>
      <c r="Q329" s="177"/>
      <c r="R329" s="177"/>
      <c r="S329" s="177"/>
      <c r="T329" s="177"/>
      <c r="U329" s="177"/>
      <c r="V329" s="177"/>
      <c r="W329" s="177"/>
      <c r="X329" s="177"/>
      <c r="Y329" s="177"/>
      <c r="Z329" s="177"/>
      <c r="AA329" s="177"/>
    </row>
    <row xmlns:x14ac="http://schemas.microsoft.com/office/spreadsheetml/2009/9/ac" r="330" ht="15.75" x14ac:dyDescent="0.25">
      <c r="A330" s="177"/>
      <c r="B330" s="178"/>
      <c r="C330" s="177"/>
      <c r="D330" s="177"/>
      <c r="E330" s="177"/>
      <c r="F330" s="177"/>
      <c r="G330" s="177"/>
      <c r="H330" s="177"/>
      <c r="I330" s="177"/>
      <c r="J330" s="177"/>
      <c r="K330" s="177"/>
      <c r="L330" s="177"/>
      <c r="M330" s="177"/>
      <c r="N330" s="177"/>
      <c r="O330" s="177"/>
      <c r="P330" s="177"/>
      <c r="Q330" s="177"/>
      <c r="R330" s="177"/>
      <c r="S330" s="177"/>
      <c r="T330" s="177"/>
      <c r="U330" s="177"/>
      <c r="V330" s="177"/>
      <c r="W330" s="177"/>
      <c r="X330" s="177"/>
      <c r="Y330" s="177"/>
      <c r="Z330" s="177"/>
      <c r="AA330" s="177"/>
    </row>
    <row xmlns:x14ac="http://schemas.microsoft.com/office/spreadsheetml/2009/9/ac" r="331" ht="15.75" x14ac:dyDescent="0.25">
      <c r="A331" s="177"/>
      <c r="B331" s="178"/>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c r="AA331" s="177"/>
    </row>
    <row xmlns:x14ac="http://schemas.microsoft.com/office/spreadsheetml/2009/9/ac" r="332" ht="15.75" x14ac:dyDescent="0.25">
      <c r="A332" s="177"/>
      <c r="B332" s="178"/>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177"/>
      <c r="AA332" s="177"/>
    </row>
    <row xmlns:x14ac="http://schemas.microsoft.com/office/spreadsheetml/2009/9/ac" r="333" ht="15.75" x14ac:dyDescent="0.25">
      <c r="A333" s="177"/>
      <c r="B333" s="178"/>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c r="AA333" s="177"/>
    </row>
    <row xmlns:x14ac="http://schemas.microsoft.com/office/spreadsheetml/2009/9/ac" r="334" ht="15.75" x14ac:dyDescent="0.25">
      <c r="A334" s="177"/>
      <c r="B334" s="178"/>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c r="AA334" s="177"/>
    </row>
    <row xmlns:x14ac="http://schemas.microsoft.com/office/spreadsheetml/2009/9/ac" r="335" ht="15.75" x14ac:dyDescent="0.25">
      <c r="A335" s="177"/>
      <c r="B335" s="178"/>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c r="AA335" s="177"/>
    </row>
    <row xmlns:x14ac="http://schemas.microsoft.com/office/spreadsheetml/2009/9/ac" r="336" ht="15.75" x14ac:dyDescent="0.25">
      <c r="A336" s="177"/>
      <c r="B336" s="178"/>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c r="AA336" s="177"/>
    </row>
    <row xmlns:x14ac="http://schemas.microsoft.com/office/spreadsheetml/2009/9/ac" r="337" ht="15.75" x14ac:dyDescent="0.25">
      <c r="A337" s="177"/>
      <c r="B337" s="178"/>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177"/>
      <c r="AA337" s="177"/>
    </row>
    <row xmlns:x14ac="http://schemas.microsoft.com/office/spreadsheetml/2009/9/ac" r="338" ht="15.75" x14ac:dyDescent="0.25">
      <c r="A338" s="177"/>
      <c r="B338" s="178"/>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177"/>
      <c r="AA338" s="177"/>
    </row>
    <row xmlns:x14ac="http://schemas.microsoft.com/office/spreadsheetml/2009/9/ac" r="339" ht="15.75" x14ac:dyDescent="0.25">
      <c r="A339" s="177"/>
      <c r="B339" s="178"/>
      <c r="C339" s="177"/>
      <c r="D339" s="177"/>
      <c r="E339" s="177"/>
      <c r="F339" s="177"/>
      <c r="G339" s="177"/>
      <c r="H339" s="177"/>
      <c r="I339" s="177"/>
      <c r="J339" s="177"/>
      <c r="K339" s="177"/>
      <c r="L339" s="177"/>
      <c r="M339" s="177"/>
      <c r="N339" s="177"/>
      <c r="O339" s="177"/>
      <c r="P339" s="177"/>
      <c r="Q339" s="177"/>
      <c r="R339" s="177"/>
      <c r="S339" s="177"/>
      <c r="T339" s="177"/>
      <c r="U339" s="177"/>
      <c r="V339" s="177"/>
      <c r="W339" s="177"/>
      <c r="X339" s="177"/>
      <c r="Y339" s="177"/>
      <c r="Z339" s="177"/>
      <c r="AA339" s="177"/>
    </row>
    <row xmlns:x14ac="http://schemas.microsoft.com/office/spreadsheetml/2009/9/ac" r="340" ht="15.75" x14ac:dyDescent="0.25">
      <c r="A340" s="177"/>
      <c r="B340" s="178"/>
      <c r="C340" s="177"/>
      <c r="D340" s="177"/>
      <c r="E340" s="177"/>
      <c r="F340" s="177"/>
      <c r="G340" s="177"/>
      <c r="H340" s="177"/>
      <c r="I340" s="177"/>
      <c r="J340" s="177"/>
      <c r="K340" s="177"/>
      <c r="L340" s="177"/>
      <c r="M340" s="177"/>
      <c r="N340" s="177"/>
      <c r="O340" s="177"/>
      <c r="P340" s="177"/>
      <c r="Q340" s="177"/>
      <c r="R340" s="177"/>
      <c r="S340" s="177"/>
      <c r="T340" s="177"/>
      <c r="U340" s="177"/>
      <c r="V340" s="177"/>
      <c r="W340" s="177"/>
      <c r="X340" s="177"/>
      <c r="Y340" s="177"/>
      <c r="Z340" s="177"/>
      <c r="AA340" s="177"/>
    </row>
    <row xmlns:x14ac="http://schemas.microsoft.com/office/spreadsheetml/2009/9/ac" r="341" ht="15.75" x14ac:dyDescent="0.25">
      <c r="A341" s="177"/>
      <c r="B341" s="178"/>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c r="AA341" s="177"/>
    </row>
    <row xmlns:x14ac="http://schemas.microsoft.com/office/spreadsheetml/2009/9/ac" r="342" ht="15.75" x14ac:dyDescent="0.25">
      <c r="A342" s="177"/>
      <c r="B342" s="178"/>
      <c r="C342" s="177"/>
      <c r="D342" s="177"/>
      <c r="E342" s="177"/>
      <c r="F342" s="177"/>
      <c r="G342" s="177"/>
      <c r="H342" s="177"/>
      <c r="I342" s="177"/>
      <c r="J342" s="177"/>
      <c r="K342" s="177"/>
      <c r="L342" s="177"/>
      <c r="M342" s="177"/>
      <c r="N342" s="177"/>
      <c r="O342" s="177"/>
      <c r="P342" s="177"/>
      <c r="Q342" s="177"/>
      <c r="R342" s="177"/>
      <c r="S342" s="177"/>
      <c r="T342" s="177"/>
      <c r="U342" s="177"/>
      <c r="V342" s="177"/>
      <c r="W342" s="177"/>
      <c r="X342" s="177"/>
      <c r="Y342" s="177"/>
      <c r="Z342" s="177"/>
      <c r="AA342" s="177"/>
    </row>
    <row xmlns:x14ac="http://schemas.microsoft.com/office/spreadsheetml/2009/9/ac" r="343" ht="15.75" x14ac:dyDescent="0.25">
      <c r="A343" s="177"/>
      <c r="B343" s="178"/>
      <c r="C343" s="177"/>
      <c r="D343" s="177"/>
      <c r="E343" s="177"/>
      <c r="F343" s="177"/>
      <c r="G343" s="177"/>
      <c r="H343" s="177"/>
      <c r="I343" s="177"/>
      <c r="J343" s="177"/>
      <c r="K343" s="177"/>
      <c r="L343" s="177"/>
      <c r="M343" s="177"/>
      <c r="N343" s="177"/>
      <c r="O343" s="177"/>
      <c r="P343" s="177"/>
      <c r="Q343" s="177"/>
      <c r="R343" s="177"/>
      <c r="S343" s="177"/>
      <c r="T343" s="177"/>
      <c r="U343" s="177"/>
      <c r="V343" s="177"/>
      <c r="W343" s="177"/>
      <c r="X343" s="177"/>
      <c r="Y343" s="177"/>
      <c r="Z343" s="177"/>
      <c r="AA343" s="177"/>
    </row>
    <row xmlns:x14ac="http://schemas.microsoft.com/office/spreadsheetml/2009/9/ac" r="344" ht="15.75" x14ac:dyDescent="0.25">
      <c r="A344" s="177"/>
      <c r="B344" s="178"/>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c r="AA344" s="177"/>
    </row>
    <row xmlns:x14ac="http://schemas.microsoft.com/office/spreadsheetml/2009/9/ac" r="345" ht="15.75" x14ac:dyDescent="0.25">
      <c r="A345" s="177"/>
      <c r="B345" s="178"/>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c r="AA345" s="177"/>
    </row>
    <row xmlns:x14ac="http://schemas.microsoft.com/office/spreadsheetml/2009/9/ac" r="346" ht="15.75" x14ac:dyDescent="0.25">
      <c r="A346" s="177"/>
      <c r="B346" s="178"/>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c r="AA346" s="177"/>
    </row>
    <row xmlns:x14ac="http://schemas.microsoft.com/office/spreadsheetml/2009/9/ac" r="347" ht="15.75" x14ac:dyDescent="0.25">
      <c r="A347" s="177"/>
      <c r="B347" s="178"/>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c r="AA347" s="177"/>
    </row>
    <row xmlns:x14ac="http://schemas.microsoft.com/office/spreadsheetml/2009/9/ac" r="348" ht="15.75" x14ac:dyDescent="0.25">
      <c r="A348" s="177"/>
      <c r="B348" s="178"/>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c r="AA348" s="177"/>
    </row>
    <row xmlns:x14ac="http://schemas.microsoft.com/office/spreadsheetml/2009/9/ac" r="349" ht="15.75" x14ac:dyDescent="0.25">
      <c r="A349" s="177"/>
      <c r="B349" s="178"/>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c r="AA349" s="177"/>
    </row>
    <row xmlns:x14ac="http://schemas.microsoft.com/office/spreadsheetml/2009/9/ac" r="350" ht="15.75" x14ac:dyDescent="0.25">
      <c r="A350" s="177"/>
      <c r="B350" s="178"/>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c r="AA350" s="177"/>
    </row>
    <row xmlns:x14ac="http://schemas.microsoft.com/office/spreadsheetml/2009/9/ac" r="351" ht="15.75" x14ac:dyDescent="0.25">
      <c r="A351" s="177"/>
      <c r="B351" s="178"/>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c r="AA351" s="177"/>
    </row>
    <row xmlns:x14ac="http://schemas.microsoft.com/office/spreadsheetml/2009/9/ac" r="352" ht="15.75" x14ac:dyDescent="0.25">
      <c r="A352" s="177"/>
      <c r="B352" s="178"/>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c r="AA352" s="177"/>
    </row>
    <row xmlns:x14ac="http://schemas.microsoft.com/office/spreadsheetml/2009/9/ac" r="353" ht="15.75" x14ac:dyDescent="0.25">
      <c r="A353" s="177"/>
      <c r="B353" s="178"/>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c r="AA353" s="177"/>
    </row>
    <row xmlns:x14ac="http://schemas.microsoft.com/office/spreadsheetml/2009/9/ac" r="354" ht="15.75" x14ac:dyDescent="0.25">
      <c r="A354" s="177"/>
      <c r="B354" s="178"/>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c r="AA354" s="177"/>
    </row>
    <row xmlns:x14ac="http://schemas.microsoft.com/office/spreadsheetml/2009/9/ac" r="355" ht="15.75" x14ac:dyDescent="0.25">
      <c r="A355" s="177"/>
      <c r="B355" s="178"/>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c r="AA355" s="177"/>
    </row>
    <row xmlns:x14ac="http://schemas.microsoft.com/office/spreadsheetml/2009/9/ac" r="356" ht="15.75" x14ac:dyDescent="0.25">
      <c r="A356" s="177"/>
      <c r="B356" s="178"/>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c r="AA356" s="177"/>
    </row>
    <row xmlns:x14ac="http://schemas.microsoft.com/office/spreadsheetml/2009/9/ac" r="357" ht="15.75" x14ac:dyDescent="0.25">
      <c r="A357" s="177"/>
      <c r="B357" s="178"/>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c r="AA357" s="177"/>
    </row>
    <row xmlns:x14ac="http://schemas.microsoft.com/office/spreadsheetml/2009/9/ac" r="358" ht="15.75" x14ac:dyDescent="0.25">
      <c r="A358" s="177"/>
      <c r="B358" s="178"/>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c r="AA358" s="177"/>
    </row>
    <row xmlns:x14ac="http://schemas.microsoft.com/office/spreadsheetml/2009/9/ac" r="359" ht="15.75" x14ac:dyDescent="0.25">
      <c r="A359" s="177"/>
      <c r="B359" s="178"/>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c r="AA359" s="177"/>
    </row>
    <row xmlns:x14ac="http://schemas.microsoft.com/office/spreadsheetml/2009/9/ac" r="360" ht="15.75" x14ac:dyDescent="0.25">
      <c r="A360" s="177"/>
      <c r="B360" s="178"/>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c r="AA360" s="177"/>
    </row>
    <row xmlns:x14ac="http://schemas.microsoft.com/office/spreadsheetml/2009/9/ac" r="361" ht="15.75" x14ac:dyDescent="0.25">
      <c r="A361" s="177"/>
      <c r="B361" s="178"/>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row>
    <row xmlns:x14ac="http://schemas.microsoft.com/office/spreadsheetml/2009/9/ac" r="362" ht="15.75" x14ac:dyDescent="0.25">
      <c r="A362" s="177"/>
      <c r="B362" s="178"/>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c r="AA362" s="177"/>
    </row>
    <row xmlns:x14ac="http://schemas.microsoft.com/office/spreadsheetml/2009/9/ac" r="363" ht="15.75" x14ac:dyDescent="0.25">
      <c r="A363" s="177"/>
      <c r="B363" s="178"/>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xmlns:x14ac="http://schemas.microsoft.com/office/spreadsheetml/2009/9/ac" r="364" ht="15.75" x14ac:dyDescent="0.25">
      <c r="A364" s="177"/>
      <c r="B364" s="178"/>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xmlns:x14ac="http://schemas.microsoft.com/office/spreadsheetml/2009/9/ac" r="365" ht="15.75" x14ac:dyDescent="0.25">
      <c r="A365" s="177"/>
      <c r="B365" s="178"/>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c r="AA365" s="177"/>
    </row>
    <row xmlns:x14ac="http://schemas.microsoft.com/office/spreadsheetml/2009/9/ac" r="366" ht="15.75" x14ac:dyDescent="0.25">
      <c r="A366" s="177"/>
      <c r="B366" s="178"/>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c r="AA366" s="177"/>
    </row>
    <row xmlns:x14ac="http://schemas.microsoft.com/office/spreadsheetml/2009/9/ac" r="367" ht="15.75" x14ac:dyDescent="0.25">
      <c r="A367" s="177"/>
      <c r="B367" s="178"/>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c r="AA367" s="177"/>
    </row>
    <row xmlns:x14ac="http://schemas.microsoft.com/office/spreadsheetml/2009/9/ac" r="368" ht="15.75" x14ac:dyDescent="0.25">
      <c r="A368" s="177"/>
      <c r="B368" s="178"/>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xmlns:x14ac="http://schemas.microsoft.com/office/spreadsheetml/2009/9/ac" r="369" ht="15.75" x14ac:dyDescent="0.25">
      <c r="A369" s="177"/>
      <c r="B369" s="178"/>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c r="AA369" s="177"/>
    </row>
    <row xmlns:x14ac="http://schemas.microsoft.com/office/spreadsheetml/2009/9/ac" r="370" ht="15.75" x14ac:dyDescent="0.25">
      <c r="A370" s="177"/>
      <c r="B370" s="178"/>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c r="AA370" s="177"/>
    </row>
    <row xmlns:x14ac="http://schemas.microsoft.com/office/spreadsheetml/2009/9/ac" r="371" ht="15.75" x14ac:dyDescent="0.25">
      <c r="A371" s="177"/>
      <c r="B371" s="178"/>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xmlns:x14ac="http://schemas.microsoft.com/office/spreadsheetml/2009/9/ac" r="372" ht="15.75" x14ac:dyDescent="0.25">
      <c r="A372" s="177"/>
      <c r="B372" s="178"/>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xmlns:x14ac="http://schemas.microsoft.com/office/spreadsheetml/2009/9/ac" r="373" ht="15.75" x14ac:dyDescent="0.25">
      <c r="A373" s="177"/>
      <c r="B373" s="178"/>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xmlns:x14ac="http://schemas.microsoft.com/office/spreadsheetml/2009/9/ac" r="374" ht="15.75" x14ac:dyDescent="0.25">
      <c r="A374" s="177"/>
      <c r="B374" s="178"/>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xmlns:x14ac="http://schemas.microsoft.com/office/spreadsheetml/2009/9/ac" r="375" ht="15.75" x14ac:dyDescent="0.25">
      <c r="A375" s="177"/>
      <c r="B375" s="178"/>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xmlns:x14ac="http://schemas.microsoft.com/office/spreadsheetml/2009/9/ac" r="376" ht="15.75" x14ac:dyDescent="0.25">
      <c r="A376" s="177"/>
      <c r="B376" s="178"/>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xmlns:x14ac="http://schemas.microsoft.com/office/spreadsheetml/2009/9/ac" r="377" ht="15.75" x14ac:dyDescent="0.25">
      <c r="A377" s="177"/>
      <c r="B377" s="178"/>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xmlns:x14ac="http://schemas.microsoft.com/office/spreadsheetml/2009/9/ac" r="378" ht="15.75" x14ac:dyDescent="0.25">
      <c r="A378" s="177"/>
      <c r="B378" s="178"/>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xmlns:x14ac="http://schemas.microsoft.com/office/spreadsheetml/2009/9/ac" r="379" ht="15.75" x14ac:dyDescent="0.25">
      <c r="A379" s="177"/>
      <c r="B379" s="178"/>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xmlns:x14ac="http://schemas.microsoft.com/office/spreadsheetml/2009/9/ac" r="380" ht="15.75" x14ac:dyDescent="0.25">
      <c r="A380" s="177"/>
      <c r="B380" s="178"/>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xmlns:x14ac="http://schemas.microsoft.com/office/spreadsheetml/2009/9/ac" r="381" ht="15.75" x14ac:dyDescent="0.25">
      <c r="A381" s="177"/>
      <c r="B381" s="178"/>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xmlns:x14ac="http://schemas.microsoft.com/office/spreadsheetml/2009/9/ac" r="382" ht="15.75" x14ac:dyDescent="0.25">
      <c r="A382" s="177"/>
      <c r="B382" s="178"/>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xmlns:x14ac="http://schemas.microsoft.com/office/spreadsheetml/2009/9/ac" r="383" ht="15.75" x14ac:dyDescent="0.25">
      <c r="A383" s="177"/>
      <c r="B383" s="178"/>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xmlns:x14ac="http://schemas.microsoft.com/office/spreadsheetml/2009/9/ac" r="384" ht="15.75" x14ac:dyDescent="0.25">
      <c r="A384" s="177"/>
      <c r="B384" s="178"/>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xmlns:x14ac="http://schemas.microsoft.com/office/spreadsheetml/2009/9/ac" r="385" ht="15.75" x14ac:dyDescent="0.25">
      <c r="A385" s="177"/>
      <c r="B385" s="178"/>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xmlns:x14ac="http://schemas.microsoft.com/office/spreadsheetml/2009/9/ac" r="386" ht="15.75" x14ac:dyDescent="0.25">
      <c r="A386" s="177"/>
      <c r="B386" s="178"/>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xmlns:x14ac="http://schemas.microsoft.com/office/spreadsheetml/2009/9/ac" r="387" ht="15.75" x14ac:dyDescent="0.25">
      <c r="A387" s="177"/>
      <c r="B387" s="178"/>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xmlns:x14ac="http://schemas.microsoft.com/office/spreadsheetml/2009/9/ac" r="388" ht="15.75" x14ac:dyDescent="0.25">
      <c r="A388" s="177"/>
      <c r="B388" s="178"/>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xmlns:x14ac="http://schemas.microsoft.com/office/spreadsheetml/2009/9/ac" r="389" ht="15.75" x14ac:dyDescent="0.25">
      <c r="A389" s="177"/>
      <c r="B389" s="178"/>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xmlns:x14ac="http://schemas.microsoft.com/office/spreadsheetml/2009/9/ac" r="390" ht="15.75" x14ac:dyDescent="0.25">
      <c r="A390" s="177"/>
      <c r="B390" s="178"/>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xmlns:x14ac="http://schemas.microsoft.com/office/spreadsheetml/2009/9/ac" r="391" ht="15.75" x14ac:dyDescent="0.25">
      <c r="A391" s="177"/>
      <c r="B391" s="178"/>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xmlns:x14ac="http://schemas.microsoft.com/office/spreadsheetml/2009/9/ac" r="392" ht="15.75" x14ac:dyDescent="0.25">
      <c r="A392" s="177"/>
      <c r="B392" s="178"/>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xmlns:x14ac="http://schemas.microsoft.com/office/spreadsheetml/2009/9/ac" r="393" ht="15.75" x14ac:dyDescent="0.25">
      <c r="A393" s="177"/>
      <c r="B393" s="178"/>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xmlns:x14ac="http://schemas.microsoft.com/office/spreadsheetml/2009/9/ac" r="394" ht="15.75" x14ac:dyDescent="0.25">
      <c r="A394" s="177"/>
      <c r="B394" s="178"/>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xmlns:x14ac="http://schemas.microsoft.com/office/spreadsheetml/2009/9/ac" r="395" ht="15.75" x14ac:dyDescent="0.25">
      <c r="A395" s="177"/>
      <c r="B395" s="178"/>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xmlns:x14ac="http://schemas.microsoft.com/office/spreadsheetml/2009/9/ac" r="396" ht="15.75" x14ac:dyDescent="0.25">
      <c r="A396" s="177"/>
      <c r="B396" s="178"/>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xmlns:x14ac="http://schemas.microsoft.com/office/spreadsheetml/2009/9/ac" r="397" ht="15.75" x14ac:dyDescent="0.25">
      <c r="A397" s="177"/>
      <c r="B397" s="178"/>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xmlns:x14ac="http://schemas.microsoft.com/office/spreadsheetml/2009/9/ac" r="398" ht="15.75" x14ac:dyDescent="0.25">
      <c r="A398" s="177"/>
      <c r="B398" s="178"/>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xmlns:x14ac="http://schemas.microsoft.com/office/spreadsheetml/2009/9/ac" r="399" ht="15.75" x14ac:dyDescent="0.25">
      <c r="A399" s="177"/>
      <c r="B399" s="178"/>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xmlns:x14ac="http://schemas.microsoft.com/office/spreadsheetml/2009/9/ac" r="400" ht="15.75" x14ac:dyDescent="0.25">
      <c r="A400" s="177"/>
      <c r="B400" s="178"/>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xmlns:x14ac="http://schemas.microsoft.com/office/spreadsheetml/2009/9/ac" r="401" ht="15.75" x14ac:dyDescent="0.25">
      <c r="A401" s="177"/>
      <c r="B401" s="178"/>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xmlns:x14ac="http://schemas.microsoft.com/office/spreadsheetml/2009/9/ac" r="402" ht="15.75" x14ac:dyDescent="0.25">
      <c r="A402" s="177"/>
      <c r="B402" s="178"/>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xmlns:x14ac="http://schemas.microsoft.com/office/spreadsheetml/2009/9/ac" r="403" ht="15.75" x14ac:dyDescent="0.25">
      <c r="A403" s="177"/>
      <c r="B403" s="178"/>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xmlns:x14ac="http://schemas.microsoft.com/office/spreadsheetml/2009/9/ac" r="404" ht="15.75" x14ac:dyDescent="0.25">
      <c r="A404" s="177"/>
      <c r="B404" s="178"/>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xmlns:x14ac="http://schemas.microsoft.com/office/spreadsheetml/2009/9/ac" r="405" ht="15.75" x14ac:dyDescent="0.25">
      <c r="A405" s="177"/>
      <c r="B405" s="178"/>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xmlns:x14ac="http://schemas.microsoft.com/office/spreadsheetml/2009/9/ac" r="406" ht="15.75" x14ac:dyDescent="0.25">
      <c r="A406" s="177"/>
      <c r="B406" s="178"/>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xmlns:x14ac="http://schemas.microsoft.com/office/spreadsheetml/2009/9/ac" r="407" ht="15.75" x14ac:dyDescent="0.25">
      <c r="A407" s="177"/>
      <c r="B407" s="178"/>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xmlns:x14ac="http://schemas.microsoft.com/office/spreadsheetml/2009/9/ac" r="408" ht="15.75" x14ac:dyDescent="0.25">
      <c r="A408" s="177"/>
      <c r="B408" s="178"/>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xmlns:x14ac="http://schemas.microsoft.com/office/spreadsheetml/2009/9/ac" r="409" ht="15.75" x14ac:dyDescent="0.25">
      <c r="A409" s="177"/>
      <c r="B409" s="178"/>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xmlns:x14ac="http://schemas.microsoft.com/office/spreadsheetml/2009/9/ac" r="410" ht="15.75" x14ac:dyDescent="0.25">
      <c r="A410" s="177"/>
      <c r="B410" s="178"/>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xmlns:x14ac="http://schemas.microsoft.com/office/spreadsheetml/2009/9/ac" r="411" ht="15.75" x14ac:dyDescent="0.25">
      <c r="A411" s="177"/>
      <c r="B411" s="178"/>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xmlns:x14ac="http://schemas.microsoft.com/office/spreadsheetml/2009/9/ac" r="412" ht="15.75" x14ac:dyDescent="0.25">
      <c r="A412" s="177"/>
      <c r="B412" s="178"/>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xmlns:x14ac="http://schemas.microsoft.com/office/spreadsheetml/2009/9/ac" r="413" ht="15.75" x14ac:dyDescent="0.25">
      <c r="A413" s="177"/>
      <c r="B413" s="178"/>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xmlns:x14ac="http://schemas.microsoft.com/office/spreadsheetml/2009/9/ac" r="414" ht="15.75" x14ac:dyDescent="0.25">
      <c r="A414" s="177"/>
      <c r="B414" s="178"/>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xmlns:x14ac="http://schemas.microsoft.com/office/spreadsheetml/2009/9/ac" r="415" ht="15.75" x14ac:dyDescent="0.25">
      <c r="A415" s="177"/>
      <c r="B415" s="178"/>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xmlns:x14ac="http://schemas.microsoft.com/office/spreadsheetml/2009/9/ac" r="416" ht="15.75" x14ac:dyDescent="0.25">
      <c r="A416" s="177"/>
      <c r="B416" s="178"/>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xmlns:x14ac="http://schemas.microsoft.com/office/spreadsheetml/2009/9/ac" r="417" ht="15.75" x14ac:dyDescent="0.25">
      <c r="A417" s="177"/>
      <c r="B417" s="178"/>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xmlns:x14ac="http://schemas.microsoft.com/office/spreadsheetml/2009/9/ac" r="418" ht="15.75" x14ac:dyDescent="0.25">
      <c r="A418" s="177"/>
      <c r="B418" s="178"/>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xmlns:x14ac="http://schemas.microsoft.com/office/spreadsheetml/2009/9/ac" r="419" ht="15.75" x14ac:dyDescent="0.25">
      <c r="A419" s="177"/>
      <c r="B419" s="178"/>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xmlns:x14ac="http://schemas.microsoft.com/office/spreadsheetml/2009/9/ac" r="420" ht="15.75" x14ac:dyDescent="0.25">
      <c r="A420" s="177"/>
      <c r="B420" s="178"/>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xmlns:x14ac="http://schemas.microsoft.com/office/spreadsheetml/2009/9/ac" r="421" ht="15.75" x14ac:dyDescent="0.25">
      <c r="A421" s="177"/>
      <c r="B421" s="178"/>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xmlns:x14ac="http://schemas.microsoft.com/office/spreadsheetml/2009/9/ac" r="422" ht="15.75" x14ac:dyDescent="0.25">
      <c r="A422" s="177"/>
      <c r="B422" s="178"/>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xmlns:x14ac="http://schemas.microsoft.com/office/spreadsheetml/2009/9/ac" r="423" ht="15.75" x14ac:dyDescent="0.25">
      <c r="A423" s="177"/>
      <c r="B423" s="178"/>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xmlns:x14ac="http://schemas.microsoft.com/office/spreadsheetml/2009/9/ac" r="424" ht="15.75" x14ac:dyDescent="0.25">
      <c r="A424" s="177"/>
      <c r="B424" s="178"/>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xmlns:x14ac="http://schemas.microsoft.com/office/spreadsheetml/2009/9/ac" r="425" ht="15.75" x14ac:dyDescent="0.25">
      <c r="A425" s="177"/>
      <c r="B425" s="178"/>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xmlns:x14ac="http://schemas.microsoft.com/office/spreadsheetml/2009/9/ac" r="426" ht="15.75" x14ac:dyDescent="0.25">
      <c r="A426" s="177"/>
      <c r="B426" s="178"/>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xmlns:x14ac="http://schemas.microsoft.com/office/spreadsheetml/2009/9/ac" r="427" ht="15.75" x14ac:dyDescent="0.25">
      <c r="A427" s="177"/>
      <c r="B427" s="178"/>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xmlns:x14ac="http://schemas.microsoft.com/office/spreadsheetml/2009/9/ac" r="428" ht="15.75" x14ac:dyDescent="0.25">
      <c r="A428" s="177"/>
      <c r="B428" s="178"/>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xmlns:x14ac="http://schemas.microsoft.com/office/spreadsheetml/2009/9/ac" r="429" ht="15.75" x14ac:dyDescent="0.25">
      <c r="A429" s="177"/>
      <c r="B429" s="178"/>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xmlns:x14ac="http://schemas.microsoft.com/office/spreadsheetml/2009/9/ac" r="430" ht="15.75" x14ac:dyDescent="0.25">
      <c r="A430" s="177"/>
      <c r="B430" s="178"/>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xmlns:x14ac="http://schemas.microsoft.com/office/spreadsheetml/2009/9/ac" r="431" ht="15.75" x14ac:dyDescent="0.25">
      <c r="A431" s="177"/>
      <c r="B431" s="178"/>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xmlns:x14ac="http://schemas.microsoft.com/office/spreadsheetml/2009/9/ac" r="432" ht="15.75" x14ac:dyDescent="0.25">
      <c r="A432" s="177"/>
      <c r="B432" s="178"/>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xmlns:x14ac="http://schemas.microsoft.com/office/spreadsheetml/2009/9/ac" r="433" ht="15.75" x14ac:dyDescent="0.25">
      <c r="A433" s="177"/>
      <c r="B433" s="178"/>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xmlns:x14ac="http://schemas.microsoft.com/office/spreadsheetml/2009/9/ac" r="434" ht="15.75" x14ac:dyDescent="0.25">
      <c r="A434" s="177"/>
      <c r="B434" s="178"/>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xmlns:x14ac="http://schemas.microsoft.com/office/spreadsheetml/2009/9/ac" r="435" ht="15.75" x14ac:dyDescent="0.25">
      <c r="A435" s="177"/>
      <c r="B435" s="178"/>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xmlns:x14ac="http://schemas.microsoft.com/office/spreadsheetml/2009/9/ac" r="436" ht="15.75" x14ac:dyDescent="0.25">
      <c r="A436" s="177"/>
      <c r="B436" s="178"/>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xmlns:x14ac="http://schemas.microsoft.com/office/spreadsheetml/2009/9/ac" r="437" ht="15.75" x14ac:dyDescent="0.25">
      <c r="A437" s="177"/>
      <c r="B437" s="178"/>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xmlns:x14ac="http://schemas.microsoft.com/office/spreadsheetml/2009/9/ac" r="438" ht="15.75" x14ac:dyDescent="0.25">
      <c r="A438" s="177"/>
      <c r="B438" s="178"/>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xmlns:x14ac="http://schemas.microsoft.com/office/spreadsheetml/2009/9/ac" r="439" ht="15.75" x14ac:dyDescent="0.25">
      <c r="A439" s="177"/>
      <c r="B439" s="178"/>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xmlns:x14ac="http://schemas.microsoft.com/office/spreadsheetml/2009/9/ac" r="440" ht="15.75" x14ac:dyDescent="0.25">
      <c r="A440" s="177"/>
      <c r="B440" s="178"/>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xmlns:x14ac="http://schemas.microsoft.com/office/spreadsheetml/2009/9/ac" r="441" ht="15.75" x14ac:dyDescent="0.25">
      <c r="A441" s="177"/>
      <c r="B441" s="178"/>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xmlns:x14ac="http://schemas.microsoft.com/office/spreadsheetml/2009/9/ac" r="442" ht="15.75" x14ac:dyDescent="0.25">
      <c r="A442" s="177"/>
      <c r="B442" s="178"/>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xmlns:x14ac="http://schemas.microsoft.com/office/spreadsheetml/2009/9/ac" r="443" ht="15.75" x14ac:dyDescent="0.25">
      <c r="A443" s="177"/>
      <c r="B443" s="178"/>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xmlns:x14ac="http://schemas.microsoft.com/office/spreadsheetml/2009/9/ac" r="444" ht="15.75" x14ac:dyDescent="0.25">
      <c r="A444" s="177"/>
      <c r="B444" s="178"/>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xmlns:x14ac="http://schemas.microsoft.com/office/spreadsheetml/2009/9/ac" r="445" ht="15.75" x14ac:dyDescent="0.25">
      <c r="A445" s="177"/>
      <c r="B445" s="178"/>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xmlns:x14ac="http://schemas.microsoft.com/office/spreadsheetml/2009/9/ac" r="446" ht="15.75" x14ac:dyDescent="0.25">
      <c r="A446" s="177"/>
      <c r="B446" s="178"/>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xmlns:x14ac="http://schemas.microsoft.com/office/spreadsheetml/2009/9/ac" r="447" ht="15.75" x14ac:dyDescent="0.25">
      <c r="A447" s="177"/>
      <c r="B447" s="178"/>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xmlns:x14ac="http://schemas.microsoft.com/office/spreadsheetml/2009/9/ac" r="448" ht="15.75" x14ac:dyDescent="0.25">
      <c r="A448" s="177"/>
      <c r="B448" s="178"/>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xmlns:x14ac="http://schemas.microsoft.com/office/spreadsheetml/2009/9/ac" r="449" ht="15.75" x14ac:dyDescent="0.25">
      <c r="A449" s="177"/>
      <c r="B449" s="178"/>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xmlns:x14ac="http://schemas.microsoft.com/office/spreadsheetml/2009/9/ac" r="450" ht="15.75" x14ac:dyDescent="0.25">
      <c r="A450" s="177"/>
      <c r="B450" s="178"/>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xmlns:x14ac="http://schemas.microsoft.com/office/spreadsheetml/2009/9/ac" r="451" ht="15.75" x14ac:dyDescent="0.25">
      <c r="A451" s="177"/>
      <c r="B451" s="178"/>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xmlns:x14ac="http://schemas.microsoft.com/office/spreadsheetml/2009/9/ac" r="452" ht="15.75" x14ac:dyDescent="0.25">
      <c r="A452" s="177"/>
      <c r="B452" s="178"/>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xmlns:x14ac="http://schemas.microsoft.com/office/spreadsheetml/2009/9/ac" r="453" ht="15.75" x14ac:dyDescent="0.25">
      <c r="A453" s="177"/>
      <c r="B453" s="178"/>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xmlns:x14ac="http://schemas.microsoft.com/office/spreadsheetml/2009/9/ac" r="454" ht="15.75" x14ac:dyDescent="0.25">
      <c r="A454" s="177"/>
      <c r="B454" s="178"/>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xmlns:x14ac="http://schemas.microsoft.com/office/spreadsheetml/2009/9/ac" r="455" ht="15.75" x14ac:dyDescent="0.25">
      <c r="A455" s="177"/>
      <c r="B455" s="178"/>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xmlns:x14ac="http://schemas.microsoft.com/office/spreadsheetml/2009/9/ac" r="456" ht="15.75" x14ac:dyDescent="0.25">
      <c r="A456" s="177"/>
      <c r="B456" s="178"/>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xmlns:x14ac="http://schemas.microsoft.com/office/spreadsheetml/2009/9/ac" r="457" ht="15.75" x14ac:dyDescent="0.25">
      <c r="A457" s="177"/>
      <c r="B457" s="178"/>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xmlns:x14ac="http://schemas.microsoft.com/office/spreadsheetml/2009/9/ac" r="458" ht="15.75" x14ac:dyDescent="0.25">
      <c r="A458" s="177"/>
      <c r="B458" s="178"/>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xmlns:x14ac="http://schemas.microsoft.com/office/spreadsheetml/2009/9/ac" r="459" ht="15.75" x14ac:dyDescent="0.25">
      <c r="A459" s="177"/>
      <c r="B459" s="178"/>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xmlns:x14ac="http://schemas.microsoft.com/office/spreadsheetml/2009/9/ac" r="460" ht="15.75" x14ac:dyDescent="0.25">
      <c r="A460" s="177"/>
      <c r="B460" s="178"/>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xmlns:x14ac="http://schemas.microsoft.com/office/spreadsheetml/2009/9/ac" r="461" ht="15.75" x14ac:dyDescent="0.25">
      <c r="A461" s="177"/>
      <c r="B461" s="178"/>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xmlns:x14ac="http://schemas.microsoft.com/office/spreadsheetml/2009/9/ac" r="462" ht="15.75" x14ac:dyDescent="0.25">
      <c r="A462" s="177"/>
      <c r="B462" s="178"/>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xmlns:x14ac="http://schemas.microsoft.com/office/spreadsheetml/2009/9/ac" r="463" ht="15.75" x14ac:dyDescent="0.25">
      <c r="A463" s="177"/>
      <c r="B463" s="178"/>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row>
    <row xmlns:x14ac="http://schemas.microsoft.com/office/spreadsheetml/2009/9/ac" r="464" ht="15.75" x14ac:dyDescent="0.25">
      <c r="A464" s="177"/>
      <c r="B464" s="178"/>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c r="AA464" s="177"/>
    </row>
    <row xmlns:x14ac="http://schemas.microsoft.com/office/spreadsheetml/2009/9/ac" r="465" ht="15.75" x14ac:dyDescent="0.25">
      <c r="A465" s="177"/>
      <c r="B465" s="178"/>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c r="AA465" s="177"/>
    </row>
    <row xmlns:x14ac="http://schemas.microsoft.com/office/spreadsheetml/2009/9/ac" r="466" ht="15.75" x14ac:dyDescent="0.25">
      <c r="A466" s="177"/>
      <c r="B466" s="178"/>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c r="AA466" s="177"/>
    </row>
    <row xmlns:x14ac="http://schemas.microsoft.com/office/spreadsheetml/2009/9/ac" r="467" ht="15.75" x14ac:dyDescent="0.25">
      <c r="A467" s="177"/>
      <c r="B467" s="178"/>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c r="AA467" s="177"/>
    </row>
    <row xmlns:x14ac="http://schemas.microsoft.com/office/spreadsheetml/2009/9/ac" r="468" ht="15.75" x14ac:dyDescent="0.25">
      <c r="A468" s="177"/>
      <c r="B468" s="178"/>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c r="AA468" s="177"/>
    </row>
    <row xmlns:x14ac="http://schemas.microsoft.com/office/spreadsheetml/2009/9/ac" r="469" ht="15.75" x14ac:dyDescent="0.25">
      <c r="A469" s="177"/>
      <c r="B469" s="178"/>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c r="AA469" s="177"/>
    </row>
    <row xmlns:x14ac="http://schemas.microsoft.com/office/spreadsheetml/2009/9/ac" r="470" ht="15.75" x14ac:dyDescent="0.25">
      <c r="A470" s="177"/>
      <c r="B470" s="178"/>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c r="AA470" s="177"/>
    </row>
    <row xmlns:x14ac="http://schemas.microsoft.com/office/spreadsheetml/2009/9/ac" r="471" ht="15.75" x14ac:dyDescent="0.25">
      <c r="A471" s="177"/>
      <c r="B471" s="178"/>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c r="AA471" s="177"/>
    </row>
    <row xmlns:x14ac="http://schemas.microsoft.com/office/spreadsheetml/2009/9/ac" r="472" ht="15.75" x14ac:dyDescent="0.25">
      <c r="A472" s="177"/>
      <c r="B472" s="178"/>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c r="AA472" s="177"/>
    </row>
    <row xmlns:x14ac="http://schemas.microsoft.com/office/spreadsheetml/2009/9/ac" r="473" ht="15.75" x14ac:dyDescent="0.25">
      <c r="A473" s="177"/>
      <c r="B473" s="178"/>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c r="AA473" s="177"/>
    </row>
    <row xmlns:x14ac="http://schemas.microsoft.com/office/spreadsheetml/2009/9/ac" r="474" ht="15.75" x14ac:dyDescent="0.25">
      <c r="A474" s="177"/>
      <c r="B474" s="178"/>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c r="AA474" s="177"/>
    </row>
    <row xmlns:x14ac="http://schemas.microsoft.com/office/spreadsheetml/2009/9/ac" r="475" ht="15.75" x14ac:dyDescent="0.25">
      <c r="A475" s="177"/>
      <c r="B475" s="178"/>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c r="AA475" s="177"/>
    </row>
    <row xmlns:x14ac="http://schemas.microsoft.com/office/spreadsheetml/2009/9/ac" r="476" ht="15.75" x14ac:dyDescent="0.25">
      <c r="A476" s="177"/>
      <c r="B476" s="178"/>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c r="AA476" s="177"/>
    </row>
    <row xmlns:x14ac="http://schemas.microsoft.com/office/spreadsheetml/2009/9/ac" r="477" ht="15.75" x14ac:dyDescent="0.25">
      <c r="A477" s="177"/>
      <c r="B477" s="178"/>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c r="AA477" s="177"/>
    </row>
    <row xmlns:x14ac="http://schemas.microsoft.com/office/spreadsheetml/2009/9/ac" r="478" ht="15.75" x14ac:dyDescent="0.25">
      <c r="A478" s="177"/>
      <c r="B478" s="178"/>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c r="AA478" s="177"/>
    </row>
    <row xmlns:x14ac="http://schemas.microsoft.com/office/spreadsheetml/2009/9/ac" r="479" ht="15.75" x14ac:dyDescent="0.25">
      <c r="A479" s="177"/>
      <c r="B479" s="178"/>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c r="AA479" s="177"/>
    </row>
    <row xmlns:x14ac="http://schemas.microsoft.com/office/spreadsheetml/2009/9/ac" r="480" ht="15.75" x14ac:dyDescent="0.25">
      <c r="A480" s="177"/>
      <c r="B480" s="178"/>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c r="AA480" s="177"/>
    </row>
    <row xmlns:x14ac="http://schemas.microsoft.com/office/spreadsheetml/2009/9/ac" r="481" ht="15.75" x14ac:dyDescent="0.25">
      <c r="A481" s="177"/>
      <c r="B481" s="178"/>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c r="AA481" s="177"/>
    </row>
    <row xmlns:x14ac="http://schemas.microsoft.com/office/spreadsheetml/2009/9/ac" r="482" ht="15.75" x14ac:dyDescent="0.25">
      <c r="A482" s="177"/>
      <c r="B482" s="178"/>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c r="AA482" s="177"/>
    </row>
    <row xmlns:x14ac="http://schemas.microsoft.com/office/spreadsheetml/2009/9/ac" r="483" ht="15.75" x14ac:dyDescent="0.25">
      <c r="A483" s="177"/>
      <c r="B483" s="178"/>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c r="AA483" s="177"/>
    </row>
    <row xmlns:x14ac="http://schemas.microsoft.com/office/spreadsheetml/2009/9/ac" r="484" ht="15.75" x14ac:dyDescent="0.25">
      <c r="A484" s="177"/>
      <c r="B484" s="178"/>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c r="AA484" s="177"/>
    </row>
    <row xmlns:x14ac="http://schemas.microsoft.com/office/spreadsheetml/2009/9/ac" r="485" ht="15.75" x14ac:dyDescent="0.25">
      <c r="A485" s="177"/>
      <c r="B485" s="178"/>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c r="AA485" s="177"/>
    </row>
    <row xmlns:x14ac="http://schemas.microsoft.com/office/spreadsheetml/2009/9/ac" r="486" ht="15.75" x14ac:dyDescent="0.25">
      <c r="A486" s="177"/>
      <c r="B486" s="178"/>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c r="AA486" s="177"/>
    </row>
    <row xmlns:x14ac="http://schemas.microsoft.com/office/spreadsheetml/2009/9/ac" r="487" ht="15.75" x14ac:dyDescent="0.25">
      <c r="A487" s="177"/>
      <c r="B487" s="178"/>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c r="AA487" s="177"/>
    </row>
    <row xmlns:x14ac="http://schemas.microsoft.com/office/spreadsheetml/2009/9/ac" r="488" ht="15.75" x14ac:dyDescent="0.25">
      <c r="A488" s="177"/>
      <c r="B488" s="178"/>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c r="AA488" s="17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3DB05-CF5C-435D-8F05-E631D636154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4" t="s">
        <v>346</v>
      </c>
      <c r="B1" s="555"/>
      <c r="C1" s="555"/>
      <c r="D1" s="555"/>
      <c r="E1" s="556" t="s">
        <v>52</v>
      </c>
      <c r="F1" s="557"/>
      <c r="G1" s="557"/>
      <c r="H1" s="557"/>
      <c r="I1" s="558"/>
      <c r="J1" s="559" t="s">
        <v>10</v>
      </c>
      <c r="K1" s="559"/>
      <c r="L1" s="559"/>
      <c r="M1" s="559"/>
      <c r="N1" s="559"/>
      <c r="O1" s="560" t="s">
        <v>11</v>
      </c>
      <c r="P1" s="561"/>
      <c r="Q1" s="561"/>
      <c r="R1" s="561"/>
      <c r="S1" s="562"/>
    </row>
    <row xmlns:x14ac="http://schemas.microsoft.com/office/spreadsheetml/2009/9/ac" r="2" x14ac:dyDescent="0.2">
      <c r="A2" s="555"/>
      <c r="B2" s="555"/>
      <c r="C2" s="555"/>
      <c r="D2" s="555"/>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201</v>
      </c>
      <c r="E3" s="205" t="s">
        <v>25</v>
      </c>
      <c r="F3" s="206" t="s">
        <v>19</v>
      </c>
      <c r="G3" s="230" t="s">
        <v>181</v>
      </c>
      <c r="H3" s="207" t="s">
        <v>190</v>
      </c>
      <c r="I3" s="231" t="s">
        <v>36</v>
      </c>
      <c r="J3" s="208" t="s">
        <v>25</v>
      </c>
      <c r="K3" s="209" t="s">
        <v>19</v>
      </c>
      <c r="L3" s="232" t="s">
        <v>182</v>
      </c>
      <c r="M3" s="207" t="s">
        <v>190</v>
      </c>
      <c r="N3" s="233" t="s">
        <v>36</v>
      </c>
      <c r="O3" s="205" t="s">
        <v>25</v>
      </c>
      <c r="P3" s="206" t="s">
        <v>141</v>
      </c>
      <c r="Q3" s="210" t="s">
        <v>183</v>
      </c>
      <c r="R3" s="207" t="s">
        <v>190</v>
      </c>
      <c r="S3" s="231" t="s">
        <v>36</v>
      </c>
    </row>
    <row xmlns:x14ac="http://schemas.microsoft.com/office/spreadsheetml/2009/9/ac" r="4" x14ac:dyDescent="0.2">
      <c r="A4" s="332" t="str">
        <f>IF(ISBLANK(Regressions!A14), " ", Regressions!A14)</f>
        <v>Indonesia</v>
      </c>
      <c r="B4" s="333">
        <f>IF(ISBLANK(Regressions!B14), " ", Regressions!B14)</f>
        <v>2000</v>
      </c>
      <c r="C4" s="211" t="str">
        <f>IF(ISBLANK(Regressions!C14), " ", Regressions!C14)</f>
        <v>National</v>
      </c>
      <c r="D4" s="334">
        <f>IF(ISBLANK(Regressions!D14), " ", Regressions!D14)</f>
        <v>60622552</v>
      </c>
      <c r="E4" s="212">
        <f>IF(ISNUMBER(Regressions!E14),ROUND(Regressions!E14, 1), NA())</f>
        <v>98.8</v>
      </c>
      <c r="F4" s="335" t="e">
        <f>IF(ISNUMBER(Regressions!F14),ROUND(Regressions!F14, 1), NA())</f>
        <v>#N/A</v>
      </c>
      <c r="G4" s="234" t="e">
        <f>IF(ISNUMBER(Regressions!G14),ROUND(Regressions!G14, 1), NA())</f>
        <v>#N/A</v>
      </c>
      <c r="H4" s="336" t="e">
        <f>IF(ISNUMBER(Regressions!H14),ROUND(Regressions!H14, 1), NA())</f>
        <v>#N/A</v>
      </c>
      <c r="I4" s="235" t="e">
        <f>IF(ISNUMBER(Regressions!I14),ROUND(Regressions!I14, 1), NA())</f>
        <v>#N/A</v>
      </c>
      <c r="J4" s="337">
        <f>IF(ISNUMBER(Regressions!K14),ROUND(Regressions!K14, 1), NA())</f>
        <v>99.7</v>
      </c>
      <c r="K4" s="335" t="e">
        <f>IF(ISNUMBER(Regressions!L14),ROUND(Regressions!L14, 1), NA())</f>
        <v>#N/A</v>
      </c>
      <c r="L4" s="236" t="e">
        <f>IF(ISNUMBER(Regressions!M14),ROUND(Regressions!M14, 1), NA())</f>
        <v>#N/A</v>
      </c>
      <c r="M4" s="336" t="e">
        <f>IF(ISNUMBER(Regressions!N14),ROUND(Regressions!N14, 1), NA())</f>
        <v>#N/A</v>
      </c>
      <c r="N4" s="235" t="e">
        <f>IF(ISNUMBER(Regressions!O14),ROUND(Regressions!O14, 1), NA())</f>
        <v>#N/A</v>
      </c>
      <c r="O4" s="337" t="e">
        <f>IF(ISNUMBER(Regressions!Q14),ROUND(Regressions!Q14, 1), NA())</f>
        <v>#N/A</v>
      </c>
      <c r="P4" s="335" t="e">
        <f>IF(ISNUMBER(Regressions!R14),ROUND(Regressions!R14, 1), NA())</f>
        <v>#N/A</v>
      </c>
      <c r="Q4" s="213" t="e">
        <f>IF(ISNUMBER(Regressions!S14),ROUND(Regressions!S14, 1), NA())</f>
        <v>#N/A</v>
      </c>
      <c r="R4" s="336" t="e">
        <f>IF(ISNUMBER(Regressions!T14),ROUND(Regressions!T14, 1), NA())</f>
        <v>#N/A</v>
      </c>
      <c r="S4" s="235" t="e">
        <f>IF(ISNUMBER(Regressions!U14),ROUND(Regressions!U14, 1), NA())</f>
        <v>#N/A</v>
      </c>
    </row>
    <row xmlns:x14ac="http://schemas.microsoft.com/office/spreadsheetml/2009/9/ac" r="5" x14ac:dyDescent="0.2">
      <c r="A5" s="332" t="str">
        <f>IF(ISBLANK(Regressions!A15), " ", Regressions!A15)</f>
        <v>Indonesia</v>
      </c>
      <c r="B5" s="333">
        <f>IF(ISBLANK(Regressions!B15), " ", Regressions!B15)</f>
        <v>2001</v>
      </c>
      <c r="C5" s="338" t="str">
        <f>IF(ISBLANK(Regressions!C15), " ", Regressions!C15)</f>
        <v>National</v>
      </c>
      <c r="D5" s="334">
        <f>IF(ISBLANK(Regressions!D15), " ", Regressions!D15)</f>
        <v>60616560</v>
      </c>
      <c r="E5" s="212">
        <f>IF(ISNUMBER(Regressions!E15),ROUND(Regressions!E15, 1), NA())</f>
        <v>98.9</v>
      </c>
      <c r="F5" s="335" t="e">
        <f>IF(ISNUMBER(Regressions!F15),ROUND(Regressions!F15, 1), NA())</f>
        <v>#N/A</v>
      </c>
      <c r="G5" s="234" t="e">
        <f>IF(ISNUMBER(Regressions!G15),ROUND(Regressions!G15, 1), NA())</f>
        <v>#N/A</v>
      </c>
      <c r="H5" s="336" t="e">
        <f>IF(ISNUMBER(Regressions!H15),ROUND(Regressions!H15, 1), NA())</f>
        <v>#N/A</v>
      </c>
      <c r="I5" s="235" t="e">
        <f>IF(ISNUMBER(Regressions!I15),ROUND(Regressions!I15, 1), NA())</f>
        <v>#N/A</v>
      </c>
      <c r="J5" s="337">
        <f>IF(ISNUMBER(Regressions!K15),ROUND(Regressions!K15, 1), NA())</f>
        <v>99.7</v>
      </c>
      <c r="K5" s="335" t="e">
        <f>IF(ISNUMBER(Regressions!L15),ROUND(Regressions!L15, 1), NA())</f>
        <v>#N/A</v>
      </c>
      <c r="L5" s="236" t="e">
        <f>IF(ISNUMBER(Regressions!M15),ROUND(Regressions!M15, 1), NA())</f>
        <v>#N/A</v>
      </c>
      <c r="M5" s="336" t="e">
        <f>IF(ISNUMBER(Regressions!N15),ROUND(Regressions!N15, 1), NA())</f>
        <v>#N/A</v>
      </c>
      <c r="N5" s="235" t="e">
        <f>IF(ISNUMBER(Regressions!O15),ROUND(Regressions!O15, 1), NA())</f>
        <v>#N/A</v>
      </c>
      <c r="O5" s="337" t="e">
        <f>IF(ISNUMBER(Regressions!Q15),ROUND(Regressions!Q15, 1), NA())</f>
        <v>#N/A</v>
      </c>
      <c r="P5" s="335" t="e">
        <f>IF(ISNUMBER(Regressions!R15),ROUND(Regressions!R15, 1), NA())</f>
        <v>#N/A</v>
      </c>
      <c r="Q5" s="213" t="e">
        <f>IF(ISNUMBER(Regressions!S15),ROUND(Regressions!S15, 1), NA())</f>
        <v>#N/A</v>
      </c>
      <c r="R5" s="336" t="e">
        <f>IF(ISNUMBER(Regressions!T15),ROUND(Regressions!T15, 1), NA())</f>
        <v>#N/A</v>
      </c>
      <c r="S5" s="235" t="e">
        <f>IF(ISNUMBER(Regressions!U15),ROUND(Regressions!U15, 1), NA())</f>
        <v>#N/A</v>
      </c>
      <c r="T5" s="214"/>
      <c r="U5" s="214"/>
      <c r="V5" s="214"/>
      <c r="W5" s="214"/>
      <c r="X5" s="214"/>
      <c r="Y5" s="214"/>
      <c r="Z5" s="214"/>
      <c r="AA5" s="214"/>
    </row>
    <row xmlns:x14ac="http://schemas.microsoft.com/office/spreadsheetml/2009/9/ac" r="6" x14ac:dyDescent="0.2">
      <c r="A6" s="332" t="str">
        <f>IF(ISBLANK(Regressions!A16), " ", Regressions!A16)</f>
        <v>Indonesia</v>
      </c>
      <c r="B6" s="333">
        <f>IF(ISBLANK(Regressions!B16), " ", Regressions!B16)</f>
        <v>2002</v>
      </c>
      <c r="C6" s="338" t="str">
        <f>IF(ISBLANK(Regressions!C16), " ", Regressions!C16)</f>
        <v>National</v>
      </c>
      <c r="D6" s="334">
        <f>IF(ISBLANK(Regressions!D16), " ", Regressions!D16)</f>
        <v>60615664</v>
      </c>
      <c r="E6" s="212">
        <f>IF(ISNUMBER(Regressions!E16),ROUND(Regressions!E16, 1), NA())</f>
        <v>99</v>
      </c>
      <c r="F6" s="335" t="e">
        <f>IF(ISNUMBER(Regressions!F16),ROUND(Regressions!F16, 1), NA())</f>
        <v>#N/A</v>
      </c>
      <c r="G6" s="234" t="e">
        <f>IF(ISNUMBER(Regressions!G16),ROUND(Regressions!G16, 1), NA())</f>
        <v>#N/A</v>
      </c>
      <c r="H6" s="336" t="e">
        <f>IF(ISNUMBER(Regressions!H16),ROUND(Regressions!H16, 1), NA())</f>
        <v>#N/A</v>
      </c>
      <c r="I6" s="235" t="e">
        <f>IF(ISNUMBER(Regressions!I16),ROUND(Regressions!I16, 1), NA())</f>
        <v>#N/A</v>
      </c>
      <c r="J6" s="337">
        <f>IF(ISNUMBER(Regressions!K16),ROUND(Regressions!K16, 1), NA())</f>
        <v>99.7</v>
      </c>
      <c r="K6" s="335" t="e">
        <f>IF(ISNUMBER(Regressions!L16),ROUND(Regressions!L16, 1), NA())</f>
        <v>#N/A</v>
      </c>
      <c r="L6" s="236" t="e">
        <f>IF(ISNUMBER(Regressions!M16),ROUND(Regressions!M16, 1), NA())</f>
        <v>#N/A</v>
      </c>
      <c r="M6" s="336" t="e">
        <f>IF(ISNUMBER(Regressions!N16),ROUND(Regressions!N16, 1), NA())</f>
        <v>#N/A</v>
      </c>
      <c r="N6" s="235" t="e">
        <f>IF(ISNUMBER(Regressions!O16),ROUND(Regressions!O16, 1), NA())</f>
        <v>#N/A</v>
      </c>
      <c r="O6" s="337" t="e">
        <f>IF(ISNUMBER(Regressions!Q16),ROUND(Regressions!Q16, 1), NA())</f>
        <v>#N/A</v>
      </c>
      <c r="P6" s="335" t="e">
        <f>IF(ISNUMBER(Regressions!R16),ROUND(Regressions!R16, 1), NA())</f>
        <v>#N/A</v>
      </c>
      <c r="Q6" s="213" t="e">
        <f>IF(ISNUMBER(Regressions!S16),ROUND(Regressions!S16, 1), NA())</f>
        <v>#N/A</v>
      </c>
      <c r="R6" s="336" t="e">
        <f>IF(ISNUMBER(Regressions!T16),ROUND(Regressions!T16, 1), NA())</f>
        <v>#N/A</v>
      </c>
      <c r="S6" s="235" t="e">
        <f>IF(ISNUMBER(Regressions!U16),ROUND(Regressions!U16, 1), NA())</f>
        <v>#N/A</v>
      </c>
      <c r="T6" s="214"/>
      <c r="U6" s="214"/>
      <c r="V6" s="214"/>
      <c r="W6" s="214"/>
      <c r="X6" s="214"/>
      <c r="Y6" s="214"/>
      <c r="Z6" s="214"/>
      <c r="AA6" s="214"/>
    </row>
    <row xmlns:x14ac="http://schemas.microsoft.com/office/spreadsheetml/2009/9/ac" r="7" x14ac:dyDescent="0.2">
      <c r="A7" s="332" t="str">
        <f>IF(ISBLANK(Regressions!A17), " ", Regressions!A17)</f>
        <v>Indonesia</v>
      </c>
      <c r="B7" s="333">
        <f>IF(ISBLANK(Regressions!B17), " ", Regressions!B17)</f>
        <v>2003</v>
      </c>
      <c r="C7" s="338" t="str">
        <f>IF(ISBLANK(Regressions!C17), " ", Regressions!C17)</f>
        <v>National</v>
      </c>
      <c r="D7" s="334">
        <f>IF(ISBLANK(Regressions!D17), " ", Regressions!D17)</f>
        <v>60658320</v>
      </c>
      <c r="E7" s="212">
        <f>IF(ISNUMBER(Regressions!E17),ROUND(Regressions!E17, 1), NA())</f>
        <v>99</v>
      </c>
      <c r="F7" s="335" t="e">
        <f>IF(ISNUMBER(Regressions!F17),ROUND(Regressions!F17, 1), NA())</f>
        <v>#N/A</v>
      </c>
      <c r="G7" s="234" t="e">
        <f>IF(ISNUMBER(Regressions!G17),ROUND(Regressions!G17, 1), NA())</f>
        <v>#N/A</v>
      </c>
      <c r="H7" s="336" t="e">
        <f>IF(ISNUMBER(Regressions!H17),ROUND(Regressions!H17, 1), NA())</f>
        <v>#N/A</v>
      </c>
      <c r="I7" s="235" t="e">
        <f>IF(ISNUMBER(Regressions!I17),ROUND(Regressions!I17, 1), NA())</f>
        <v>#N/A</v>
      </c>
      <c r="J7" s="337">
        <f>IF(ISNUMBER(Regressions!K17),ROUND(Regressions!K17, 1), NA())</f>
        <v>99.7</v>
      </c>
      <c r="K7" s="335" t="e">
        <f>IF(ISNUMBER(Regressions!L17),ROUND(Regressions!L17, 1), NA())</f>
        <v>#N/A</v>
      </c>
      <c r="L7" s="236" t="e">
        <f>IF(ISNUMBER(Regressions!M17),ROUND(Regressions!M17, 1), NA())</f>
        <v>#N/A</v>
      </c>
      <c r="M7" s="336" t="e">
        <f>IF(ISNUMBER(Regressions!N17),ROUND(Regressions!N17, 1), NA())</f>
        <v>#N/A</v>
      </c>
      <c r="N7" s="235" t="e">
        <f>IF(ISNUMBER(Regressions!O17),ROUND(Regressions!O17, 1), NA())</f>
        <v>#N/A</v>
      </c>
      <c r="O7" s="337" t="e">
        <f>IF(ISNUMBER(Regressions!Q17),ROUND(Regressions!Q17, 1), NA())</f>
        <v>#N/A</v>
      </c>
      <c r="P7" s="335" t="e">
        <f>IF(ISNUMBER(Regressions!R17),ROUND(Regressions!R17, 1), NA())</f>
        <v>#N/A</v>
      </c>
      <c r="Q7" s="213" t="e">
        <f>IF(ISNUMBER(Regressions!S17),ROUND(Regressions!S17, 1), NA())</f>
        <v>#N/A</v>
      </c>
      <c r="R7" s="336" t="e">
        <f>IF(ISNUMBER(Regressions!T17),ROUND(Regressions!T17, 1), NA())</f>
        <v>#N/A</v>
      </c>
      <c r="S7" s="235" t="e">
        <f>IF(ISNUMBER(Regressions!U17),ROUND(Regressions!U17, 1), NA())</f>
        <v>#N/A</v>
      </c>
      <c r="T7" s="214"/>
      <c r="U7" s="214"/>
      <c r="V7" s="214"/>
      <c r="W7" s="214"/>
      <c r="X7" s="214"/>
      <c r="Y7" s="214"/>
      <c r="Z7" s="214"/>
      <c r="AA7" s="214"/>
    </row>
    <row xmlns:x14ac="http://schemas.microsoft.com/office/spreadsheetml/2009/9/ac" r="8" x14ac:dyDescent="0.2">
      <c r="A8" s="332" t="str">
        <f>IF(ISBLANK(Regressions!A18), " ", Regressions!A18)</f>
        <v>Indonesia</v>
      </c>
      <c r="B8" s="333">
        <f>IF(ISBLANK(Regressions!B18), " ", Regressions!B18)</f>
        <v>2004</v>
      </c>
      <c r="C8" s="338" t="str">
        <f>IF(ISBLANK(Regressions!C18), " ", Regressions!C18)</f>
        <v>National</v>
      </c>
      <c r="D8" s="334">
        <f>IF(ISBLANK(Regressions!D18), " ", Regressions!D18)</f>
        <v>60671336</v>
      </c>
      <c r="E8" s="212">
        <f>IF(ISNUMBER(Regressions!E18),ROUND(Regressions!E18, 1), NA())</f>
        <v>99.1</v>
      </c>
      <c r="F8" s="335" t="e">
        <f>IF(ISNUMBER(Regressions!F18),ROUND(Regressions!F18, 1), NA())</f>
        <v>#N/A</v>
      </c>
      <c r="G8" s="234" t="e">
        <f>IF(ISNUMBER(Regressions!G18),ROUND(Regressions!G18, 1), NA())</f>
        <v>#N/A</v>
      </c>
      <c r="H8" s="336" t="e">
        <f>IF(ISNUMBER(Regressions!H18),ROUND(Regressions!H18, 1), NA())</f>
        <v>#N/A</v>
      </c>
      <c r="I8" s="235" t="e">
        <f>IF(ISNUMBER(Regressions!I18),ROUND(Regressions!I18, 1), NA())</f>
        <v>#N/A</v>
      </c>
      <c r="J8" s="337">
        <f>IF(ISNUMBER(Regressions!K18),ROUND(Regressions!K18, 1), NA())</f>
        <v>99.7</v>
      </c>
      <c r="K8" s="335" t="e">
        <f>IF(ISNUMBER(Regressions!L18),ROUND(Regressions!L18, 1), NA())</f>
        <v>#N/A</v>
      </c>
      <c r="L8" s="236" t="e">
        <f>IF(ISNUMBER(Regressions!M18),ROUND(Regressions!M18, 1), NA())</f>
        <v>#N/A</v>
      </c>
      <c r="M8" s="336" t="e">
        <f>IF(ISNUMBER(Regressions!N18),ROUND(Regressions!N18, 1), NA())</f>
        <v>#N/A</v>
      </c>
      <c r="N8" s="235" t="e">
        <f>IF(ISNUMBER(Regressions!O18),ROUND(Regressions!O18, 1), NA())</f>
        <v>#N/A</v>
      </c>
      <c r="O8" s="337" t="e">
        <f>IF(ISNUMBER(Regressions!Q18),ROUND(Regressions!Q18, 1), NA())</f>
        <v>#N/A</v>
      </c>
      <c r="P8" s="335" t="e">
        <f>IF(ISNUMBER(Regressions!R18),ROUND(Regressions!R18, 1), NA())</f>
        <v>#N/A</v>
      </c>
      <c r="Q8" s="213" t="e">
        <f>IF(ISNUMBER(Regressions!S18),ROUND(Regressions!S18, 1), NA())</f>
        <v>#N/A</v>
      </c>
      <c r="R8" s="336" t="e">
        <f>IF(ISNUMBER(Regressions!T18),ROUND(Regressions!T18, 1), NA())</f>
        <v>#N/A</v>
      </c>
      <c r="S8" s="235" t="e">
        <f>IF(ISNUMBER(Regressions!U18),ROUND(Regressions!U18, 1), NA())</f>
        <v>#N/A</v>
      </c>
      <c r="T8" s="214"/>
      <c r="U8" s="214"/>
      <c r="V8" s="214"/>
      <c r="W8" s="214"/>
      <c r="X8" s="214"/>
      <c r="Y8" s="214"/>
      <c r="Z8" s="214"/>
      <c r="AA8" s="214"/>
    </row>
    <row xmlns:x14ac="http://schemas.microsoft.com/office/spreadsheetml/2009/9/ac" r="9" x14ac:dyDescent="0.2">
      <c r="A9" s="332" t="str">
        <f>IF(ISBLANK(Regressions!A19), " ", Regressions!A19)</f>
        <v>Indonesia</v>
      </c>
      <c r="B9" s="333">
        <f>IF(ISBLANK(Regressions!B19), " ", Regressions!B19)</f>
        <v>2005</v>
      </c>
      <c r="C9" s="338" t="str">
        <f>IF(ISBLANK(Regressions!C19), " ", Regressions!C19)</f>
        <v>National</v>
      </c>
      <c r="D9" s="334">
        <f>IF(ISBLANK(Regressions!D19), " ", Regressions!D19)</f>
        <v>60711736</v>
      </c>
      <c r="E9" s="212">
        <f>IF(ISNUMBER(Regressions!E19),ROUND(Regressions!E19, 1), NA())</f>
        <v>99.1</v>
      </c>
      <c r="F9" s="335" t="e">
        <f>IF(ISNUMBER(Regressions!F19),ROUND(Regressions!F19, 1), NA())</f>
        <v>#N/A</v>
      </c>
      <c r="G9" s="234" t="e">
        <f>IF(ISNUMBER(Regressions!G19),ROUND(Regressions!G19, 1), NA())</f>
        <v>#N/A</v>
      </c>
      <c r="H9" s="336" t="e">
        <f>IF(ISNUMBER(Regressions!H19),ROUND(Regressions!H19, 1), NA())</f>
        <v>#N/A</v>
      </c>
      <c r="I9" s="235" t="e">
        <f>IF(ISNUMBER(Regressions!I19),ROUND(Regressions!I19, 1), NA())</f>
        <v>#N/A</v>
      </c>
      <c r="J9" s="337">
        <f>IF(ISNUMBER(Regressions!K19),ROUND(Regressions!K19, 1), NA())</f>
        <v>99.7</v>
      </c>
      <c r="K9" s="335" t="e">
        <f>IF(ISNUMBER(Regressions!L19),ROUND(Regressions!L19, 1), NA())</f>
        <v>#N/A</v>
      </c>
      <c r="L9" s="236" t="e">
        <f>IF(ISNUMBER(Regressions!M19),ROUND(Regressions!M19, 1), NA())</f>
        <v>#N/A</v>
      </c>
      <c r="M9" s="336" t="e">
        <f>IF(ISNUMBER(Regressions!N19),ROUND(Regressions!N19, 1), NA())</f>
        <v>#N/A</v>
      </c>
      <c r="N9" s="235" t="e">
        <f>IF(ISNUMBER(Regressions!O19),ROUND(Regressions!O19, 1), NA())</f>
        <v>#N/A</v>
      </c>
      <c r="O9" s="337" t="e">
        <f>IF(ISNUMBER(Regressions!Q19),ROUND(Regressions!Q19, 1), NA())</f>
        <v>#N/A</v>
      </c>
      <c r="P9" s="335" t="e">
        <f>IF(ISNUMBER(Regressions!R19),ROUND(Regressions!R19, 1), NA())</f>
        <v>#N/A</v>
      </c>
      <c r="Q9" s="213" t="e">
        <f>IF(ISNUMBER(Regressions!S19),ROUND(Regressions!S19, 1), NA())</f>
        <v>#N/A</v>
      </c>
      <c r="R9" s="336" t="e">
        <f>IF(ISNUMBER(Regressions!T19),ROUND(Regressions!T19, 1), NA())</f>
        <v>#N/A</v>
      </c>
      <c r="S9" s="235" t="e">
        <f>IF(ISNUMBER(Regressions!U19),ROUND(Regressions!U19, 1), NA())</f>
        <v>#N/A</v>
      </c>
    </row>
    <row xmlns:x14ac="http://schemas.microsoft.com/office/spreadsheetml/2009/9/ac" r="10" x14ac:dyDescent="0.2">
      <c r="A10" s="332" t="str">
        <f>IF(ISBLANK(Regressions!A20), " ", Regressions!A20)</f>
        <v>Indonesia</v>
      </c>
      <c r="B10" s="333">
        <f>IF(ISBLANK(Regressions!B20), " ", Regressions!B20)</f>
        <v>2006</v>
      </c>
      <c r="C10" s="338" t="str">
        <f>IF(ISBLANK(Regressions!C20), " ", Regressions!C20)</f>
        <v>National</v>
      </c>
      <c r="D10" s="334">
        <f>IF(ISBLANK(Regressions!D20), " ", Regressions!D20)</f>
        <v>60866412</v>
      </c>
      <c r="E10" s="212">
        <f>IF(ISNUMBER(Regressions!E20),ROUND(Regressions!E20, 1), NA())</f>
        <v>99.2</v>
      </c>
      <c r="F10" s="335" t="e">
        <f>IF(ISNUMBER(Regressions!F20),ROUND(Regressions!F20, 1), NA())</f>
        <v>#N/A</v>
      </c>
      <c r="G10" s="234" t="e">
        <f>IF(ISNUMBER(Regressions!G20),ROUND(Regressions!G20, 1), NA())</f>
        <v>#N/A</v>
      </c>
      <c r="H10" s="336" t="e">
        <f>IF(ISNUMBER(Regressions!H20),ROUND(Regressions!H20, 1), NA())</f>
        <v>#N/A</v>
      </c>
      <c r="I10" s="235" t="e">
        <f>IF(ISNUMBER(Regressions!I20),ROUND(Regressions!I20, 1), NA())</f>
        <v>#N/A</v>
      </c>
      <c r="J10" s="337">
        <f>IF(ISNUMBER(Regressions!K20),ROUND(Regressions!K20, 1), NA())</f>
        <v>99</v>
      </c>
      <c r="K10" s="335" t="e">
        <f>IF(ISNUMBER(Regressions!L20),ROUND(Regressions!L20, 1), NA())</f>
        <v>#N/A</v>
      </c>
      <c r="L10" s="236" t="e">
        <f>IF(ISNUMBER(Regressions!M20),ROUND(Regressions!M20, 1), NA())</f>
        <v>#N/A</v>
      </c>
      <c r="M10" s="336" t="e">
        <f>IF(ISNUMBER(Regressions!N20),ROUND(Regressions!N20, 1), NA())</f>
        <v>#N/A</v>
      </c>
      <c r="N10" s="235" t="e">
        <f>IF(ISNUMBER(Regressions!O20),ROUND(Regressions!O20, 1), NA())</f>
        <v>#N/A</v>
      </c>
      <c r="O10" s="337" t="e">
        <f>IF(ISNUMBER(Regressions!Q20),ROUND(Regressions!Q20, 1), NA())</f>
        <v>#N/A</v>
      </c>
      <c r="P10" s="335" t="e">
        <f>IF(ISNUMBER(Regressions!R20),ROUND(Regressions!R20, 1), NA())</f>
        <v>#N/A</v>
      </c>
      <c r="Q10" s="213" t="e">
        <f>IF(ISNUMBER(Regressions!S20),ROUND(Regressions!S20, 1), NA())</f>
        <v>#N/A</v>
      </c>
      <c r="R10" s="336" t="e">
        <f>IF(ISNUMBER(Regressions!T20),ROUND(Regressions!T20, 1), NA())</f>
        <v>#N/A</v>
      </c>
      <c r="S10" s="235" t="e">
        <f>IF(ISNUMBER(Regressions!U20),ROUND(Regressions!U20, 1), NA())</f>
        <v>#N/A</v>
      </c>
    </row>
    <row xmlns:x14ac="http://schemas.microsoft.com/office/spreadsheetml/2009/9/ac" r="11" x14ac:dyDescent="0.2">
      <c r="A11" s="332" t="str">
        <f>IF(ISBLANK(Regressions!A21), " ", Regressions!A21)</f>
        <v>Indonesia</v>
      </c>
      <c r="B11" s="333">
        <f>IF(ISBLANK(Regressions!B21), " ", Regressions!B21)</f>
        <v>2007</v>
      </c>
      <c r="C11" s="338" t="str">
        <f>IF(ISBLANK(Regressions!C21), " ", Regressions!C21)</f>
        <v>National</v>
      </c>
      <c r="D11" s="334">
        <f>IF(ISBLANK(Regressions!D21), " ", Regressions!D21)</f>
        <v>61015428</v>
      </c>
      <c r="E11" s="212">
        <f>IF(ISNUMBER(Regressions!E21),ROUND(Regressions!E21, 1), NA())</f>
        <v>99.3</v>
      </c>
      <c r="F11" s="335" t="e">
        <f>IF(ISNUMBER(Regressions!F21),ROUND(Regressions!F21, 1), NA())</f>
        <v>#N/A</v>
      </c>
      <c r="G11" s="234" t="e">
        <f>IF(ISNUMBER(Regressions!G21),ROUND(Regressions!G21, 1), NA())</f>
        <v>#N/A</v>
      </c>
      <c r="H11" s="336" t="e">
        <f>IF(ISNUMBER(Regressions!H21),ROUND(Regressions!H21, 1), NA())</f>
        <v>#N/A</v>
      </c>
      <c r="I11" s="235" t="e">
        <f>IF(ISNUMBER(Regressions!I21),ROUND(Regressions!I21, 1), NA())</f>
        <v>#N/A</v>
      </c>
      <c r="J11" s="337">
        <f>IF(ISNUMBER(Regressions!K21),ROUND(Regressions!K21, 1), NA())</f>
        <v>98.2</v>
      </c>
      <c r="K11" s="335" t="e">
        <f>IF(ISNUMBER(Regressions!L21),ROUND(Regressions!L21, 1), NA())</f>
        <v>#N/A</v>
      </c>
      <c r="L11" s="236" t="e">
        <f>IF(ISNUMBER(Regressions!M21),ROUND(Regressions!M21, 1), NA())</f>
        <v>#N/A</v>
      </c>
      <c r="M11" s="336" t="e">
        <f>IF(ISNUMBER(Regressions!N21),ROUND(Regressions!N21, 1), NA())</f>
        <v>#N/A</v>
      </c>
      <c r="N11" s="235" t="e">
        <f>IF(ISNUMBER(Regressions!O21),ROUND(Regressions!O21, 1), NA())</f>
        <v>#N/A</v>
      </c>
      <c r="O11" s="337" t="e">
        <f>IF(ISNUMBER(Regressions!Q21),ROUND(Regressions!Q21, 1), NA())</f>
        <v>#N/A</v>
      </c>
      <c r="P11" s="335" t="e">
        <f>IF(ISNUMBER(Regressions!R21),ROUND(Regressions!R21, 1), NA())</f>
        <v>#N/A</v>
      </c>
      <c r="Q11" s="213" t="e">
        <f>IF(ISNUMBER(Regressions!S21),ROUND(Regressions!S21, 1), NA())</f>
        <v>#N/A</v>
      </c>
      <c r="R11" s="336" t="e">
        <f>IF(ISNUMBER(Regressions!T21),ROUND(Regressions!T21, 1), NA())</f>
        <v>#N/A</v>
      </c>
      <c r="S11" s="235" t="e">
        <f>IF(ISNUMBER(Regressions!U21),ROUND(Regressions!U21, 1), NA())</f>
        <v>#N/A</v>
      </c>
    </row>
    <row xmlns:x14ac="http://schemas.microsoft.com/office/spreadsheetml/2009/9/ac" r="12" x14ac:dyDescent="0.2">
      <c r="A12" s="332" t="str">
        <f>IF(ISBLANK(Regressions!A22), " ", Regressions!A22)</f>
        <v>Indonesia</v>
      </c>
      <c r="B12" s="333">
        <f>IF(ISBLANK(Regressions!B22), " ", Regressions!B22)</f>
        <v>2008</v>
      </c>
      <c r="C12" s="338" t="str">
        <f>IF(ISBLANK(Regressions!C22), " ", Regressions!C22)</f>
        <v>National</v>
      </c>
      <c r="D12" s="334">
        <f>IF(ISBLANK(Regressions!D22), " ", Regressions!D22)</f>
        <v>61133612</v>
      </c>
      <c r="E12" s="212">
        <f>IF(ISNUMBER(Regressions!E22),ROUND(Regressions!E22, 1), NA())</f>
        <v>99.3</v>
      </c>
      <c r="F12" s="335" t="e">
        <f>IF(ISNUMBER(Regressions!F22),ROUND(Regressions!F22, 1), NA())</f>
        <v>#N/A</v>
      </c>
      <c r="G12" s="234" t="e">
        <f>IF(ISNUMBER(Regressions!G22),ROUND(Regressions!G22, 1), NA())</f>
        <v>#N/A</v>
      </c>
      <c r="H12" s="336" t="e">
        <f>IF(ISNUMBER(Regressions!H22),ROUND(Regressions!H22, 1), NA())</f>
        <v>#N/A</v>
      </c>
      <c r="I12" s="235" t="e">
        <f>IF(ISNUMBER(Regressions!I22),ROUND(Regressions!I22, 1), NA())</f>
        <v>#N/A</v>
      </c>
      <c r="J12" s="337">
        <f>IF(ISNUMBER(Regressions!K22),ROUND(Regressions!K22, 1), NA())</f>
        <v>97.5</v>
      </c>
      <c r="K12" s="335" t="e">
        <f>IF(ISNUMBER(Regressions!L22),ROUND(Regressions!L22, 1), NA())</f>
        <v>#N/A</v>
      </c>
      <c r="L12" s="236" t="e">
        <f>IF(ISNUMBER(Regressions!M22),ROUND(Regressions!M22, 1), NA())</f>
        <v>#N/A</v>
      </c>
      <c r="M12" s="336" t="e">
        <f>IF(ISNUMBER(Regressions!N22),ROUND(Regressions!N22, 1), NA())</f>
        <v>#N/A</v>
      </c>
      <c r="N12" s="235" t="e">
        <f>IF(ISNUMBER(Regressions!O22),ROUND(Regressions!O22, 1), NA())</f>
        <v>#N/A</v>
      </c>
      <c r="O12" s="337" t="e">
        <f>IF(ISNUMBER(Regressions!Q22),ROUND(Regressions!Q22, 1), NA())</f>
        <v>#N/A</v>
      </c>
      <c r="P12" s="335" t="e">
        <f>IF(ISNUMBER(Regressions!R22),ROUND(Regressions!R22, 1), NA())</f>
        <v>#N/A</v>
      </c>
      <c r="Q12" s="213" t="e">
        <f>IF(ISNUMBER(Regressions!S22),ROUND(Regressions!S22, 1), NA())</f>
        <v>#N/A</v>
      </c>
      <c r="R12" s="336" t="e">
        <f>IF(ISNUMBER(Regressions!T22),ROUND(Regressions!T22, 1), NA())</f>
        <v>#N/A</v>
      </c>
      <c r="S12" s="235" t="e">
        <f>IF(ISNUMBER(Regressions!U22),ROUND(Regressions!U22, 1), NA())</f>
        <v>#N/A</v>
      </c>
    </row>
    <row xmlns:x14ac="http://schemas.microsoft.com/office/spreadsheetml/2009/9/ac" r="13" x14ac:dyDescent="0.2">
      <c r="A13" s="332" t="str">
        <f>IF(ISBLANK(Regressions!A23), " ", Regressions!A23)</f>
        <v>Indonesia</v>
      </c>
      <c r="B13" s="333">
        <f>IF(ISBLANK(Regressions!B23), " ", Regressions!B23)</f>
        <v>2009</v>
      </c>
      <c r="C13" s="338" t="str">
        <f>IF(ISBLANK(Regressions!C23), " ", Regressions!C23)</f>
        <v>National</v>
      </c>
      <c r="D13" s="334">
        <f>IF(ISBLANK(Regressions!D23), " ", Regressions!D23)</f>
        <v>61266164</v>
      </c>
      <c r="E13" s="212">
        <f>IF(ISNUMBER(Regressions!E23),ROUND(Regressions!E23, 1), NA())</f>
        <v>99.4</v>
      </c>
      <c r="F13" s="335" t="e">
        <f>IF(ISNUMBER(Regressions!F23),ROUND(Regressions!F23, 1), NA())</f>
        <v>#N/A</v>
      </c>
      <c r="G13" s="234" t="e">
        <f>IF(ISNUMBER(Regressions!G23),ROUND(Regressions!G23, 1), NA())</f>
        <v>#N/A</v>
      </c>
      <c r="H13" s="336" t="e">
        <f>IF(ISNUMBER(Regressions!H23),ROUND(Regressions!H23, 1), NA())</f>
        <v>#N/A</v>
      </c>
      <c r="I13" s="235" t="e">
        <f>IF(ISNUMBER(Regressions!I23),ROUND(Regressions!I23, 1), NA())</f>
        <v>#N/A</v>
      </c>
      <c r="J13" s="337">
        <f>IF(ISNUMBER(Regressions!K23),ROUND(Regressions!K23, 1), NA())</f>
        <v>96.8</v>
      </c>
      <c r="K13" s="335" t="e">
        <f>IF(ISNUMBER(Regressions!L23),ROUND(Regressions!L23, 1), NA())</f>
        <v>#N/A</v>
      </c>
      <c r="L13" s="236" t="e">
        <f>IF(ISNUMBER(Regressions!M23),ROUND(Regressions!M23, 1), NA())</f>
        <v>#N/A</v>
      </c>
      <c r="M13" s="336" t="e">
        <f>IF(ISNUMBER(Regressions!N23),ROUND(Regressions!N23, 1), NA())</f>
        <v>#N/A</v>
      </c>
      <c r="N13" s="235" t="e">
        <f>IF(ISNUMBER(Regressions!O23),ROUND(Regressions!O23, 1), NA())</f>
        <v>#N/A</v>
      </c>
      <c r="O13" s="337" t="e">
        <f>IF(ISNUMBER(Regressions!Q23),ROUND(Regressions!Q23, 1), NA())</f>
        <v>#N/A</v>
      </c>
      <c r="P13" s="335" t="e">
        <f>IF(ISNUMBER(Regressions!R23),ROUND(Regressions!R23, 1), NA())</f>
        <v>#N/A</v>
      </c>
      <c r="Q13" s="213" t="e">
        <f>IF(ISNUMBER(Regressions!S23),ROUND(Regressions!S23, 1), NA())</f>
        <v>#N/A</v>
      </c>
      <c r="R13" s="336" t="e">
        <f>IF(ISNUMBER(Regressions!T23),ROUND(Regressions!T23, 1), NA())</f>
        <v>#N/A</v>
      </c>
      <c r="S13" s="235" t="e">
        <f>IF(ISNUMBER(Regressions!U23),ROUND(Regressions!U23, 1), NA())</f>
        <v>#N/A</v>
      </c>
    </row>
    <row xmlns:x14ac="http://schemas.microsoft.com/office/spreadsheetml/2009/9/ac" r="14" x14ac:dyDescent="0.2">
      <c r="A14" s="332" t="str">
        <f>IF(ISBLANK(Regressions!A24), " ", Regressions!A24)</f>
        <v>Indonesia</v>
      </c>
      <c r="B14" s="333">
        <f>IF(ISBLANK(Regressions!B24), " ", Regressions!B24)</f>
        <v>2010</v>
      </c>
      <c r="C14" s="338" t="str">
        <f>IF(ISBLANK(Regressions!C24), " ", Regressions!C24)</f>
        <v>National</v>
      </c>
      <c r="D14" s="334">
        <f>IF(ISBLANK(Regressions!D24), " ", Regressions!D24)</f>
        <v>61466784</v>
      </c>
      <c r="E14" s="212">
        <f>IF(ISNUMBER(Regressions!E24),ROUND(Regressions!E24, 1), NA())</f>
        <v>99.4</v>
      </c>
      <c r="F14" s="335">
        <f>IF(ISNUMBER(Regressions!F24),ROUND(Regressions!F24, 1), NA())</f>
        <v>84.4</v>
      </c>
      <c r="G14" s="234" t="e">
        <f>IF(ISNUMBER(Regressions!G24),ROUND(Regressions!G24, 1), NA())</f>
        <v>#N/A</v>
      </c>
      <c r="H14" s="336" t="e">
        <f>IF(ISNUMBER(Regressions!H24),ROUND(Regressions!H24, 1), NA())</f>
        <v>#N/A</v>
      </c>
      <c r="I14" s="235">
        <f>IF(ISNUMBER(Regressions!I24),ROUND(Regressions!I24, 1), NA())</f>
        <v>15.6</v>
      </c>
      <c r="J14" s="337">
        <f>IF(ISNUMBER(Regressions!K24),ROUND(Regressions!K24, 1), NA())</f>
        <v>96</v>
      </c>
      <c r="K14" s="335" t="e">
        <f>IF(ISNUMBER(Regressions!L24),ROUND(Regressions!L24, 1), NA())</f>
        <v>#N/A</v>
      </c>
      <c r="L14" s="236" t="e">
        <f>IF(ISNUMBER(Regressions!M24),ROUND(Regressions!M24, 1), NA())</f>
        <v>#N/A</v>
      </c>
      <c r="M14" s="336" t="e">
        <f>IF(ISNUMBER(Regressions!N24),ROUND(Regressions!N24, 1), NA())</f>
        <v>#N/A</v>
      </c>
      <c r="N14" s="235" t="e">
        <f>IF(ISNUMBER(Regressions!O24),ROUND(Regressions!O24, 1), NA())</f>
        <v>#N/A</v>
      </c>
      <c r="O14" s="337" t="e">
        <f>IF(ISNUMBER(Regressions!Q24),ROUND(Regressions!Q24, 1), NA())</f>
        <v>#N/A</v>
      </c>
      <c r="P14" s="335" t="e">
        <f>IF(ISNUMBER(Regressions!R24),ROUND(Regressions!R24, 1), NA())</f>
        <v>#N/A</v>
      </c>
      <c r="Q14" s="213">
        <f>IF(ISNUMBER(Regressions!S24),ROUND(Regressions!S24, 1), NA())</f>
        <v>40.200000000000003</v>
      </c>
      <c r="R14" s="336" t="e">
        <f>IF(ISNUMBER(Regressions!T24),ROUND(Regressions!T24, 1), NA())</f>
        <v>#N/A</v>
      </c>
      <c r="S14" s="235" t="e">
        <f>IF(ISNUMBER(Regressions!U24),ROUND(Regressions!U24, 1), NA())</f>
        <v>#N/A</v>
      </c>
    </row>
    <row xmlns:x14ac="http://schemas.microsoft.com/office/spreadsheetml/2009/9/ac" r="15" x14ac:dyDescent="0.2">
      <c r="A15" s="332" t="str">
        <f>IF(ISBLANK(Regressions!A25), " ", Regressions!A25)</f>
        <v>Indonesia</v>
      </c>
      <c r="B15" s="333">
        <f>IF(ISBLANK(Regressions!B25), " ", Regressions!B25)</f>
        <v>2011</v>
      </c>
      <c r="C15" s="338" t="str">
        <f>IF(ISBLANK(Regressions!C25), " ", Regressions!C25)</f>
        <v>National</v>
      </c>
      <c r="D15" s="334">
        <f>IF(ISBLANK(Regressions!D25), " ", Regressions!D25)</f>
        <v>61682992</v>
      </c>
      <c r="E15" s="212">
        <f>IF(ISNUMBER(Regressions!E25),ROUND(Regressions!E25, 1), NA())</f>
        <v>99.5</v>
      </c>
      <c r="F15" s="335">
        <f>IF(ISNUMBER(Regressions!F25),ROUND(Regressions!F25, 1), NA())</f>
        <v>84.4</v>
      </c>
      <c r="G15" s="234">
        <f>IF(ISNUMBER(Regressions!G25),ROUND(Regressions!G25, 1), NA())</f>
        <v>68.900000000000006</v>
      </c>
      <c r="H15" s="336">
        <f>IF(ISNUMBER(Regressions!H25),ROUND(Regressions!H25, 1), NA())</f>
        <v>15.5</v>
      </c>
      <c r="I15" s="235">
        <f>IF(ISNUMBER(Regressions!I25),ROUND(Regressions!I25, 1), NA())</f>
        <v>15.6</v>
      </c>
      <c r="J15" s="337">
        <f>IF(ISNUMBER(Regressions!K25),ROUND(Regressions!K25, 1), NA())</f>
        <v>95.3</v>
      </c>
      <c r="K15" s="335">
        <f>IF(ISNUMBER(Regressions!L25),ROUND(Regressions!L25, 1), NA())</f>
        <v>86.9</v>
      </c>
      <c r="L15" s="236">
        <f>IF(ISNUMBER(Regressions!M25),ROUND(Regressions!M25, 1), NA())</f>
        <v>27.2</v>
      </c>
      <c r="M15" s="336">
        <f>IF(ISNUMBER(Regressions!N25),ROUND(Regressions!N25, 1), NA())</f>
        <v>59.7</v>
      </c>
      <c r="N15" s="235">
        <f>IF(ISNUMBER(Regressions!O25),ROUND(Regressions!O25, 1), NA())</f>
        <v>13.1</v>
      </c>
      <c r="O15" s="337">
        <f>IF(ISNUMBER(Regressions!Q25),ROUND(Regressions!Q25, 1), NA())</f>
        <v>68.7</v>
      </c>
      <c r="P15" s="335" t="e">
        <f>IF(ISNUMBER(Regressions!R25),ROUND(Regressions!R25, 1), NA())</f>
        <v>#N/A</v>
      </c>
      <c r="Q15" s="213">
        <f>IF(ISNUMBER(Regressions!S25),ROUND(Regressions!S25, 1), NA())</f>
        <v>40.200000000000003</v>
      </c>
      <c r="R15" s="336">
        <f>IF(ISNUMBER(Regressions!T25),ROUND(Regressions!T25, 1), NA())</f>
        <v>28.5</v>
      </c>
      <c r="S15" s="235">
        <f>IF(ISNUMBER(Regressions!U25),ROUND(Regressions!U25, 1), NA())</f>
        <v>31.3</v>
      </c>
    </row>
    <row xmlns:x14ac="http://schemas.microsoft.com/office/spreadsheetml/2009/9/ac" r="16" x14ac:dyDescent="0.2">
      <c r="A16" s="332" t="str">
        <f>IF(ISBLANK(Regressions!A26), " ", Regressions!A26)</f>
        <v>Indonesia</v>
      </c>
      <c r="B16" s="333">
        <f>IF(ISBLANK(Regressions!B26), " ", Regressions!B26)</f>
        <v>2012</v>
      </c>
      <c r="C16" s="338" t="str">
        <f>IF(ISBLANK(Regressions!C26), " ", Regressions!C26)</f>
        <v>National</v>
      </c>
      <c r="D16" s="334">
        <f>IF(ISBLANK(Regressions!D26), " ", Regressions!D26)</f>
        <v>62017556</v>
      </c>
      <c r="E16" s="212">
        <f>IF(ISNUMBER(Regressions!E26),ROUND(Regressions!E26, 1), NA())</f>
        <v>99.6</v>
      </c>
      <c r="F16" s="335">
        <f>IF(ISNUMBER(Regressions!F26),ROUND(Regressions!F26, 1), NA())</f>
        <v>84.4</v>
      </c>
      <c r="G16" s="234">
        <f>IF(ISNUMBER(Regressions!G26),ROUND(Regressions!G26, 1), NA())</f>
        <v>68.900000000000006</v>
      </c>
      <c r="H16" s="336">
        <f>IF(ISNUMBER(Regressions!H26),ROUND(Regressions!H26, 1), NA())</f>
        <v>15.5</v>
      </c>
      <c r="I16" s="235">
        <f>IF(ISNUMBER(Regressions!I26),ROUND(Regressions!I26, 1), NA())</f>
        <v>15.6</v>
      </c>
      <c r="J16" s="337">
        <f>IF(ISNUMBER(Regressions!K26),ROUND(Regressions!K26, 1), NA())</f>
        <v>94.5</v>
      </c>
      <c r="K16" s="335">
        <f>IF(ISNUMBER(Regressions!L26),ROUND(Regressions!L26, 1), NA())</f>
        <v>86.9</v>
      </c>
      <c r="L16" s="236">
        <f>IF(ISNUMBER(Regressions!M26),ROUND(Regressions!M26, 1), NA())</f>
        <v>27.2</v>
      </c>
      <c r="M16" s="336">
        <f>IF(ISNUMBER(Regressions!N26),ROUND(Regressions!N26, 1), NA())</f>
        <v>59.7</v>
      </c>
      <c r="N16" s="235">
        <f>IF(ISNUMBER(Regressions!O26),ROUND(Regressions!O26, 1), NA())</f>
        <v>13.1</v>
      </c>
      <c r="O16" s="337">
        <f>IF(ISNUMBER(Regressions!Q26),ROUND(Regressions!Q26, 1), NA())</f>
        <v>68.7</v>
      </c>
      <c r="P16" s="335" t="e">
        <f>IF(ISNUMBER(Regressions!R26),ROUND(Regressions!R26, 1), NA())</f>
        <v>#N/A</v>
      </c>
      <c r="Q16" s="213">
        <f>IF(ISNUMBER(Regressions!S26),ROUND(Regressions!S26, 1), NA())</f>
        <v>40.200000000000003</v>
      </c>
      <c r="R16" s="336">
        <f>IF(ISNUMBER(Regressions!T26),ROUND(Regressions!T26, 1), NA())</f>
        <v>28.5</v>
      </c>
      <c r="S16" s="235">
        <f>IF(ISNUMBER(Regressions!U26),ROUND(Regressions!U26, 1), NA())</f>
        <v>31.3</v>
      </c>
    </row>
    <row xmlns:x14ac="http://schemas.microsoft.com/office/spreadsheetml/2009/9/ac" r="17" x14ac:dyDescent="0.2">
      <c r="A17" s="332" t="str">
        <f>IF(ISBLANK(Regressions!A27), " ", Regressions!A27)</f>
        <v>Indonesia</v>
      </c>
      <c r="B17" s="333">
        <f>IF(ISBLANK(Regressions!B27), " ", Regressions!B27)</f>
        <v>2013</v>
      </c>
      <c r="C17" s="338" t="str">
        <f>IF(ISBLANK(Regressions!C27), " ", Regressions!C27)</f>
        <v>National</v>
      </c>
      <c r="D17" s="334">
        <f>IF(ISBLANK(Regressions!D27), " ", Regressions!D27)</f>
        <v>62437784</v>
      </c>
      <c r="E17" s="212">
        <f>IF(ISNUMBER(Regressions!E27),ROUND(Regressions!E27, 1), NA())</f>
        <v>99.6</v>
      </c>
      <c r="F17" s="335">
        <f>IF(ISNUMBER(Regressions!F27),ROUND(Regressions!F27, 1), NA())</f>
        <v>84.4</v>
      </c>
      <c r="G17" s="234">
        <f>IF(ISNUMBER(Regressions!G27),ROUND(Regressions!G27, 1), NA())</f>
        <v>68.900000000000006</v>
      </c>
      <c r="H17" s="336">
        <f>IF(ISNUMBER(Regressions!H27),ROUND(Regressions!H27, 1), NA())</f>
        <v>15.5</v>
      </c>
      <c r="I17" s="235">
        <f>IF(ISNUMBER(Regressions!I27),ROUND(Regressions!I27, 1), NA())</f>
        <v>15.6</v>
      </c>
      <c r="J17" s="337">
        <f>IF(ISNUMBER(Regressions!K27),ROUND(Regressions!K27, 1), NA())</f>
        <v>93.8</v>
      </c>
      <c r="K17" s="335">
        <f>IF(ISNUMBER(Regressions!L27),ROUND(Regressions!L27, 1), NA())</f>
        <v>86.9</v>
      </c>
      <c r="L17" s="236">
        <f>IF(ISNUMBER(Regressions!M27),ROUND(Regressions!M27, 1), NA())</f>
        <v>27.2</v>
      </c>
      <c r="M17" s="336">
        <f>IF(ISNUMBER(Regressions!N27),ROUND(Regressions!N27, 1), NA())</f>
        <v>59.7</v>
      </c>
      <c r="N17" s="235">
        <f>IF(ISNUMBER(Regressions!O27),ROUND(Regressions!O27, 1), NA())</f>
        <v>13.1</v>
      </c>
      <c r="O17" s="337">
        <f>IF(ISNUMBER(Regressions!Q27),ROUND(Regressions!Q27, 1), NA())</f>
        <v>68.7</v>
      </c>
      <c r="P17" s="335" t="e">
        <f>IF(ISNUMBER(Regressions!R27),ROUND(Regressions!R27, 1), NA())</f>
        <v>#N/A</v>
      </c>
      <c r="Q17" s="213">
        <f>IF(ISNUMBER(Regressions!S27),ROUND(Regressions!S27, 1), NA())</f>
        <v>40.200000000000003</v>
      </c>
      <c r="R17" s="336">
        <f>IF(ISNUMBER(Regressions!T27),ROUND(Regressions!T27, 1), NA())</f>
        <v>28.5</v>
      </c>
      <c r="S17" s="235">
        <f>IF(ISNUMBER(Regressions!U27),ROUND(Regressions!U27, 1), NA())</f>
        <v>31.3</v>
      </c>
    </row>
    <row xmlns:x14ac="http://schemas.microsoft.com/office/spreadsheetml/2009/9/ac" r="18" x14ac:dyDescent="0.2">
      <c r="A18" s="332" t="str">
        <f>IF(ISBLANK(Regressions!A28), " ", Regressions!A28)</f>
        <v>Indonesia</v>
      </c>
      <c r="B18" s="333">
        <f>IF(ISBLANK(Regressions!B28), " ", Regressions!B28)</f>
        <v>2014</v>
      </c>
      <c r="C18" s="338" t="str">
        <f>IF(ISBLANK(Regressions!C28), " ", Regressions!C28)</f>
        <v>National</v>
      </c>
      <c r="D18" s="334">
        <f>IF(ISBLANK(Regressions!D28), " ", Regressions!D28)</f>
        <v>62828456</v>
      </c>
      <c r="E18" s="212">
        <f>IF(ISNUMBER(Regressions!E28),ROUND(Regressions!E28, 1), NA())</f>
        <v>99.7</v>
      </c>
      <c r="F18" s="335">
        <f>IF(ISNUMBER(Regressions!F28),ROUND(Regressions!F28, 1), NA())</f>
        <v>84.4</v>
      </c>
      <c r="G18" s="234">
        <f>IF(ISNUMBER(Regressions!G28),ROUND(Regressions!G28, 1), NA())</f>
        <v>68.900000000000006</v>
      </c>
      <c r="H18" s="336">
        <f>IF(ISNUMBER(Regressions!H28),ROUND(Regressions!H28, 1), NA())</f>
        <v>15.5</v>
      </c>
      <c r="I18" s="235">
        <f>IF(ISNUMBER(Regressions!I28),ROUND(Regressions!I28, 1), NA())</f>
        <v>15.6</v>
      </c>
      <c r="J18" s="337">
        <f>IF(ISNUMBER(Regressions!K28),ROUND(Regressions!K28, 1), NA())</f>
        <v>93</v>
      </c>
      <c r="K18" s="335">
        <f>IF(ISNUMBER(Regressions!L28),ROUND(Regressions!L28, 1), NA())</f>
        <v>86.9</v>
      </c>
      <c r="L18" s="236">
        <f>IF(ISNUMBER(Regressions!M28),ROUND(Regressions!M28, 1), NA())</f>
        <v>27.2</v>
      </c>
      <c r="M18" s="336">
        <f>IF(ISNUMBER(Regressions!N28),ROUND(Regressions!N28, 1), NA())</f>
        <v>59.7</v>
      </c>
      <c r="N18" s="235">
        <f>IF(ISNUMBER(Regressions!O28),ROUND(Regressions!O28, 1), NA())</f>
        <v>13.1</v>
      </c>
      <c r="O18" s="337">
        <f>IF(ISNUMBER(Regressions!Q28),ROUND(Regressions!Q28, 1), NA())</f>
        <v>68.7</v>
      </c>
      <c r="P18" s="335" t="e">
        <f>IF(ISNUMBER(Regressions!R28),ROUND(Regressions!R28, 1), NA())</f>
        <v>#N/A</v>
      </c>
      <c r="Q18" s="213">
        <f>IF(ISNUMBER(Regressions!S28),ROUND(Regressions!S28, 1), NA())</f>
        <v>40.200000000000003</v>
      </c>
      <c r="R18" s="336">
        <f>IF(ISNUMBER(Regressions!T28),ROUND(Regressions!T28, 1), NA())</f>
        <v>28.5</v>
      </c>
      <c r="S18" s="235">
        <f>IF(ISNUMBER(Regressions!U28),ROUND(Regressions!U28, 1), NA())</f>
        <v>31.3</v>
      </c>
    </row>
    <row xmlns:x14ac="http://schemas.microsoft.com/office/spreadsheetml/2009/9/ac" r="19" x14ac:dyDescent="0.2">
      <c r="A19" s="332" t="str">
        <f>IF(ISBLANK(Regressions!A29), " ", Regressions!A29)</f>
        <v>Indonesia</v>
      </c>
      <c r="B19" s="333">
        <f>IF(ISBLANK(Regressions!B29), " ", Regressions!B29)</f>
        <v>2015</v>
      </c>
      <c r="C19" s="338" t="str">
        <f>IF(ISBLANK(Regressions!C29), " ", Regressions!C29)</f>
        <v>National</v>
      </c>
      <c r="D19" s="334">
        <f>IF(ISBLANK(Regressions!D29), " ", Regressions!D29)</f>
        <v>63168052</v>
      </c>
      <c r="E19" s="212">
        <f>IF(ISNUMBER(Regressions!E29),ROUND(Regressions!E29, 1), NA())</f>
        <v>99.7</v>
      </c>
      <c r="F19" s="335">
        <f>IF(ISNUMBER(Regressions!F29),ROUND(Regressions!F29, 1), NA())</f>
        <v>84.7</v>
      </c>
      <c r="G19" s="234">
        <f>IF(ISNUMBER(Regressions!G29),ROUND(Regressions!G29, 1), NA())</f>
        <v>68.900000000000006</v>
      </c>
      <c r="H19" s="336">
        <f>IF(ISNUMBER(Regressions!H29),ROUND(Regressions!H29, 1), NA())</f>
        <v>15.8</v>
      </c>
      <c r="I19" s="235">
        <f>IF(ISNUMBER(Regressions!I29),ROUND(Regressions!I29, 1), NA())</f>
        <v>15.3</v>
      </c>
      <c r="J19" s="337">
        <f>IF(ISNUMBER(Regressions!K29),ROUND(Regressions!K29, 1), NA())</f>
        <v>92.3</v>
      </c>
      <c r="K19" s="335">
        <f>IF(ISNUMBER(Regressions!L29),ROUND(Regressions!L29, 1), NA())</f>
        <v>86.9</v>
      </c>
      <c r="L19" s="236">
        <f>IF(ISNUMBER(Regressions!M29),ROUND(Regressions!M29, 1), NA())</f>
        <v>27.2</v>
      </c>
      <c r="M19" s="336">
        <f>IF(ISNUMBER(Regressions!N29),ROUND(Regressions!N29, 1), NA())</f>
        <v>59.7</v>
      </c>
      <c r="N19" s="235">
        <f>IF(ISNUMBER(Regressions!O29),ROUND(Regressions!O29, 1), NA())</f>
        <v>13.1</v>
      </c>
      <c r="O19" s="337">
        <f>IF(ISNUMBER(Regressions!Q29),ROUND(Regressions!Q29, 1), NA())</f>
        <v>68.7</v>
      </c>
      <c r="P19" s="335" t="e">
        <f>IF(ISNUMBER(Regressions!R29),ROUND(Regressions!R29, 1), NA())</f>
        <v>#N/A</v>
      </c>
      <c r="Q19" s="213">
        <f>IF(ISNUMBER(Regressions!S29),ROUND(Regressions!S29, 1), NA())</f>
        <v>44.1</v>
      </c>
      <c r="R19" s="336">
        <f>IF(ISNUMBER(Regressions!T29),ROUND(Regressions!T29, 1), NA())</f>
        <v>24.7</v>
      </c>
      <c r="S19" s="235">
        <f>IF(ISNUMBER(Regressions!U29),ROUND(Regressions!U29, 1), NA())</f>
        <v>31.3</v>
      </c>
    </row>
    <row xmlns:x14ac="http://schemas.microsoft.com/office/spreadsheetml/2009/9/ac" r="20" x14ac:dyDescent="0.2">
      <c r="A20" s="332" t="str">
        <f>IF(ISBLANK(Regressions!A30), " ", Regressions!A30)</f>
        <v>Indonesia</v>
      </c>
      <c r="B20" s="333">
        <f>IF(ISBLANK(Regressions!B30), " ", Regressions!B30)</f>
        <v>2016</v>
      </c>
      <c r="C20" s="338" t="str">
        <f>IF(ISBLANK(Regressions!C30), " ", Regressions!C30)</f>
        <v>National</v>
      </c>
      <c r="D20" s="334">
        <f>IF(ISBLANK(Regressions!D30), " ", Regressions!D30)</f>
        <v>63462960</v>
      </c>
      <c r="E20" s="212">
        <f>IF(ISNUMBER(Regressions!E30),ROUND(Regressions!E30, 1), NA())</f>
        <v>99.8</v>
      </c>
      <c r="F20" s="335">
        <f>IF(ISNUMBER(Regressions!F30),ROUND(Regressions!F30, 1), NA())</f>
        <v>84.9</v>
      </c>
      <c r="G20" s="234">
        <f>IF(ISNUMBER(Regressions!G30),ROUND(Regressions!G30, 1), NA())</f>
        <v>69.7</v>
      </c>
      <c r="H20" s="336">
        <f>IF(ISNUMBER(Regressions!H30),ROUND(Regressions!H30, 1), NA())</f>
        <v>15.2</v>
      </c>
      <c r="I20" s="235">
        <f>IF(ISNUMBER(Regressions!I30),ROUND(Regressions!I30, 1), NA())</f>
        <v>15.1</v>
      </c>
      <c r="J20" s="337">
        <f>IF(ISNUMBER(Regressions!K30),ROUND(Regressions!K30, 1), NA())</f>
        <v>91.6</v>
      </c>
      <c r="K20" s="335">
        <f>IF(ISNUMBER(Regressions!L30),ROUND(Regressions!L30, 1), NA())</f>
        <v>86.9</v>
      </c>
      <c r="L20" s="236">
        <f>IF(ISNUMBER(Regressions!M30),ROUND(Regressions!M30, 1), NA())</f>
        <v>32.6</v>
      </c>
      <c r="M20" s="336">
        <f>IF(ISNUMBER(Regressions!N30),ROUND(Regressions!N30, 1), NA())</f>
        <v>54.2</v>
      </c>
      <c r="N20" s="235">
        <f>IF(ISNUMBER(Regressions!O30),ROUND(Regressions!O30, 1), NA())</f>
        <v>13.1</v>
      </c>
      <c r="O20" s="337">
        <f>IF(ISNUMBER(Regressions!Q30),ROUND(Regressions!Q30, 1), NA())</f>
        <v>68.7</v>
      </c>
      <c r="P20" s="335" t="e">
        <f>IF(ISNUMBER(Regressions!R30),ROUND(Regressions!R30, 1), NA())</f>
        <v>#N/A</v>
      </c>
      <c r="Q20" s="213">
        <f>IF(ISNUMBER(Regressions!S30),ROUND(Regressions!S30, 1), NA())</f>
        <v>47.9</v>
      </c>
      <c r="R20" s="336">
        <f>IF(ISNUMBER(Regressions!T30),ROUND(Regressions!T30, 1), NA())</f>
        <v>20.8</v>
      </c>
      <c r="S20" s="235">
        <f>IF(ISNUMBER(Regressions!U30),ROUND(Regressions!U30, 1), NA())</f>
        <v>31.3</v>
      </c>
    </row>
    <row xmlns:x14ac="http://schemas.microsoft.com/office/spreadsheetml/2009/9/ac" r="21" x14ac:dyDescent="0.2">
      <c r="A21" s="332" t="str">
        <f>IF(ISBLANK(Regressions!A31), " ", Regressions!A31)</f>
        <v>Indonesia</v>
      </c>
      <c r="B21" s="333">
        <f>IF(ISBLANK(Regressions!B31), " ", Regressions!B31)</f>
        <v>2017</v>
      </c>
      <c r="C21" s="338" t="str">
        <f>IF(ISBLANK(Regressions!C31), " ", Regressions!C31)</f>
        <v>National</v>
      </c>
      <c r="D21" s="334">
        <f>IF(ISBLANK(Regressions!D31), " ", Regressions!D31)</f>
        <v>63824696</v>
      </c>
      <c r="E21" s="212">
        <f>IF(ISNUMBER(Regressions!E31),ROUND(Regressions!E31, 1), NA())</f>
        <v>99.9</v>
      </c>
      <c r="F21" s="335">
        <f>IF(ISNUMBER(Regressions!F31),ROUND(Regressions!F31, 1), NA())</f>
        <v>85.1</v>
      </c>
      <c r="G21" s="234">
        <f>IF(ISNUMBER(Regressions!G31),ROUND(Regressions!G31, 1), NA())</f>
        <v>70.599999999999994</v>
      </c>
      <c r="H21" s="336">
        <f>IF(ISNUMBER(Regressions!H31),ROUND(Regressions!H31, 1), NA())</f>
        <v>14.6</v>
      </c>
      <c r="I21" s="235">
        <f>IF(ISNUMBER(Regressions!I31),ROUND(Regressions!I31, 1), NA())</f>
        <v>14.9</v>
      </c>
      <c r="J21" s="337">
        <f>IF(ISNUMBER(Regressions!K31),ROUND(Regressions!K31, 1), NA())</f>
        <v>90.8</v>
      </c>
      <c r="K21" s="335">
        <f>IF(ISNUMBER(Regressions!L31),ROUND(Regressions!L31, 1), NA())</f>
        <v>86.9</v>
      </c>
      <c r="L21" s="236">
        <f>IF(ISNUMBER(Regressions!M31),ROUND(Regressions!M31, 1), NA())</f>
        <v>38.1</v>
      </c>
      <c r="M21" s="336">
        <f>IF(ISNUMBER(Regressions!N31),ROUND(Regressions!N31, 1), NA())</f>
        <v>48.8</v>
      </c>
      <c r="N21" s="235">
        <f>IF(ISNUMBER(Regressions!O31),ROUND(Regressions!O31, 1), NA())</f>
        <v>13.1</v>
      </c>
      <c r="O21" s="337">
        <f>IF(ISNUMBER(Regressions!Q31),ROUND(Regressions!Q31, 1), NA())</f>
        <v>68.7</v>
      </c>
      <c r="P21" s="335" t="e">
        <f>IF(ISNUMBER(Regressions!R31),ROUND(Regressions!R31, 1), NA())</f>
        <v>#N/A</v>
      </c>
      <c r="Q21" s="213">
        <f>IF(ISNUMBER(Regressions!S31),ROUND(Regressions!S31, 1), NA())</f>
        <v>51.8</v>
      </c>
      <c r="R21" s="336">
        <f>IF(ISNUMBER(Regressions!T31),ROUND(Regressions!T31, 1), NA())</f>
        <v>16.899999999999999</v>
      </c>
      <c r="S21" s="235">
        <f>IF(ISNUMBER(Regressions!U31),ROUND(Regressions!U31, 1), NA())</f>
        <v>31.3</v>
      </c>
    </row>
    <row xmlns:x14ac="http://schemas.microsoft.com/office/spreadsheetml/2009/9/ac" r="22" x14ac:dyDescent="0.2">
      <c r="A22" s="332" t="str">
        <f>IF(ISBLANK(Regressions!A32), " ", Regressions!A32)</f>
        <v>Indonesia</v>
      </c>
      <c r="B22" s="333">
        <f>IF(ISBLANK(Regressions!B32), " ", Regressions!B32)</f>
        <v>2018</v>
      </c>
      <c r="C22" s="338" t="str">
        <f>IF(ISBLANK(Regressions!C32), " ", Regressions!C32)</f>
        <v>National</v>
      </c>
      <c r="D22" s="334">
        <f>IF(ISBLANK(Regressions!D32), " ", Regressions!D32)</f>
        <v>64229080</v>
      </c>
      <c r="E22" s="212">
        <f>IF(ISNUMBER(Regressions!E32),ROUND(Regressions!E32, 1), NA())</f>
        <v>99.9</v>
      </c>
      <c r="F22" s="335">
        <f>IF(ISNUMBER(Regressions!F32),ROUND(Regressions!F32, 1), NA())</f>
        <v>85.4</v>
      </c>
      <c r="G22" s="234">
        <f>IF(ISNUMBER(Regressions!G32),ROUND(Regressions!G32, 1), NA())</f>
        <v>71.400000000000006</v>
      </c>
      <c r="H22" s="336">
        <f>IF(ISNUMBER(Regressions!H32),ROUND(Regressions!H32, 1), NA())</f>
        <v>14</v>
      </c>
      <c r="I22" s="235">
        <f>IF(ISNUMBER(Regressions!I32),ROUND(Regressions!I32, 1), NA())</f>
        <v>14.6</v>
      </c>
      <c r="J22" s="337">
        <f>IF(ISNUMBER(Regressions!K32),ROUND(Regressions!K32, 1), NA())</f>
        <v>90.1</v>
      </c>
      <c r="K22" s="335">
        <f>IF(ISNUMBER(Regressions!L32),ROUND(Regressions!L32, 1), NA())</f>
        <v>86.9</v>
      </c>
      <c r="L22" s="236">
        <f>IF(ISNUMBER(Regressions!M32),ROUND(Regressions!M32, 1), NA())</f>
        <v>43.5</v>
      </c>
      <c r="M22" s="336">
        <f>IF(ISNUMBER(Regressions!N32),ROUND(Regressions!N32, 1), NA())</f>
        <v>43.4</v>
      </c>
      <c r="N22" s="235">
        <f>IF(ISNUMBER(Regressions!O32),ROUND(Regressions!O32, 1), NA())</f>
        <v>13.1</v>
      </c>
      <c r="O22" s="337">
        <f>IF(ISNUMBER(Regressions!Q32),ROUND(Regressions!Q32, 1), NA())</f>
        <v>68.7</v>
      </c>
      <c r="P22" s="335" t="e">
        <f>IF(ISNUMBER(Regressions!R32),ROUND(Regressions!R32, 1), NA())</f>
        <v>#N/A</v>
      </c>
      <c r="Q22" s="213">
        <f>IF(ISNUMBER(Regressions!S32),ROUND(Regressions!S32, 1), NA())</f>
        <v>55.7</v>
      </c>
      <c r="R22" s="336">
        <f>IF(ISNUMBER(Regressions!T32),ROUND(Regressions!T32, 1), NA())</f>
        <v>13.1</v>
      </c>
      <c r="S22" s="235">
        <f>IF(ISNUMBER(Regressions!U32),ROUND(Regressions!U32, 1), NA())</f>
        <v>31.3</v>
      </c>
    </row>
    <row xmlns:x14ac="http://schemas.microsoft.com/office/spreadsheetml/2009/9/ac" r="23" x14ac:dyDescent="0.2">
      <c r="A23" s="332" t="str">
        <f>IF(ISBLANK(Regressions!A33), " ", Regressions!A33)</f>
        <v>Indonesia</v>
      </c>
      <c r="B23" s="333">
        <f>IF(ISBLANK(Regressions!B33), " ", Regressions!B33)</f>
        <v>2019</v>
      </c>
      <c r="C23" s="338" t="str">
        <f>IF(ISBLANK(Regressions!C33), " ", Regressions!C33)</f>
        <v>National</v>
      </c>
      <c r="D23" s="334">
        <f>IF(ISBLANK(Regressions!D33), " ", Regressions!D33)</f>
        <v>64579448</v>
      </c>
      <c r="E23" s="212">
        <f>IF(ISNUMBER(Regressions!E33),ROUND(Regressions!E33, 1), NA())</f>
        <v>100</v>
      </c>
      <c r="F23" s="335">
        <f>IF(ISNUMBER(Regressions!F33),ROUND(Regressions!F33, 1), NA())</f>
        <v>85.6</v>
      </c>
      <c r="G23" s="234">
        <f>IF(ISNUMBER(Regressions!G33),ROUND(Regressions!G33, 1), NA())</f>
        <v>72.2</v>
      </c>
      <c r="H23" s="336">
        <f>IF(ISNUMBER(Regressions!H33),ROUND(Regressions!H33, 1), NA())</f>
        <v>13.4</v>
      </c>
      <c r="I23" s="235">
        <f>IF(ISNUMBER(Regressions!I33),ROUND(Regressions!I33, 1), NA())</f>
        <v>14.4</v>
      </c>
      <c r="J23" s="337">
        <f>IF(ISNUMBER(Regressions!K33),ROUND(Regressions!K33, 1), NA())</f>
        <v>89.3</v>
      </c>
      <c r="K23" s="335">
        <f>IF(ISNUMBER(Regressions!L33),ROUND(Regressions!L33, 1), NA())</f>
        <v>86.9</v>
      </c>
      <c r="L23" s="236">
        <f>IF(ISNUMBER(Regressions!M33),ROUND(Regressions!M33, 1), NA())</f>
        <v>48.9</v>
      </c>
      <c r="M23" s="336">
        <f>IF(ISNUMBER(Regressions!N33),ROUND(Regressions!N33, 1), NA())</f>
        <v>38</v>
      </c>
      <c r="N23" s="235">
        <f>IF(ISNUMBER(Regressions!O33),ROUND(Regressions!O33, 1), NA())</f>
        <v>13.1</v>
      </c>
      <c r="O23" s="337">
        <f>IF(ISNUMBER(Regressions!Q33),ROUND(Regressions!Q33, 1), NA())</f>
        <v>68.7</v>
      </c>
      <c r="P23" s="335" t="e">
        <f>IF(ISNUMBER(Regressions!R33),ROUND(Regressions!R33, 1), NA())</f>
        <v>#N/A</v>
      </c>
      <c r="Q23" s="213">
        <f>IF(ISNUMBER(Regressions!S33),ROUND(Regressions!S33, 1), NA())</f>
        <v>59.5</v>
      </c>
      <c r="R23" s="336">
        <f>IF(ISNUMBER(Regressions!T33),ROUND(Regressions!T33, 1), NA())</f>
        <v>9.1999999999999993</v>
      </c>
      <c r="S23" s="235">
        <f>IF(ISNUMBER(Regressions!U33),ROUND(Regressions!U33, 1), NA())</f>
        <v>31.3</v>
      </c>
    </row>
    <row xmlns:x14ac="http://schemas.microsoft.com/office/spreadsheetml/2009/9/ac" r="24" x14ac:dyDescent="0.2">
      <c r="A24" s="332" t="str">
        <f>IF(ISBLANK(Regressions!A34), " ", Regressions!A34)</f>
        <v>Indonesia</v>
      </c>
      <c r="B24" s="333">
        <f>IF(ISBLANK(Regressions!B34), " ", Regressions!B34)</f>
        <v>2020</v>
      </c>
      <c r="C24" s="338" t="str">
        <f>IF(ISBLANK(Regressions!C34), " ", Regressions!C34)</f>
        <v>National</v>
      </c>
      <c r="D24" s="334">
        <f>IF(ISBLANK(Regressions!D34), " ", Regressions!D34)</f>
        <v>64868880</v>
      </c>
      <c r="E24" s="212">
        <f>IF(ISNUMBER(Regressions!E34),ROUND(Regressions!E34, 1), NA())</f>
        <v>100</v>
      </c>
      <c r="F24" s="335">
        <f>IF(ISNUMBER(Regressions!F34),ROUND(Regressions!F34, 1), NA())</f>
        <v>85.9</v>
      </c>
      <c r="G24" s="234">
        <f>IF(ISNUMBER(Regressions!G34),ROUND(Regressions!G34, 1), NA())</f>
        <v>73</v>
      </c>
      <c r="H24" s="336">
        <f>IF(ISNUMBER(Regressions!H34),ROUND(Regressions!H34, 1), NA())</f>
        <v>12.8</v>
      </c>
      <c r="I24" s="235">
        <f>IF(ISNUMBER(Regressions!I34),ROUND(Regressions!I34, 1), NA())</f>
        <v>14.1</v>
      </c>
      <c r="J24" s="337">
        <f>IF(ISNUMBER(Regressions!K34),ROUND(Regressions!K34, 1), NA())</f>
        <v>88.6</v>
      </c>
      <c r="K24" s="335">
        <f>IF(ISNUMBER(Regressions!L34),ROUND(Regressions!L34, 1), NA())</f>
        <v>86.9</v>
      </c>
      <c r="L24" s="236">
        <f>IF(ISNUMBER(Regressions!M34),ROUND(Regressions!M34, 1), NA())</f>
        <v>54.3</v>
      </c>
      <c r="M24" s="336">
        <f>IF(ISNUMBER(Regressions!N34),ROUND(Regressions!N34, 1), NA())</f>
        <v>32.5</v>
      </c>
      <c r="N24" s="235">
        <f>IF(ISNUMBER(Regressions!O34),ROUND(Regressions!O34, 1), NA())</f>
        <v>13.1</v>
      </c>
      <c r="O24" s="337">
        <f>IF(ISNUMBER(Regressions!Q34),ROUND(Regressions!Q34, 1), NA())</f>
        <v>68.7</v>
      </c>
      <c r="P24" s="335" t="e">
        <f>IF(ISNUMBER(Regressions!R34),ROUND(Regressions!R34, 1), NA())</f>
        <v>#N/A</v>
      </c>
      <c r="Q24" s="213">
        <f>IF(ISNUMBER(Regressions!S34),ROUND(Regressions!S34, 1), NA())</f>
        <v>63.4</v>
      </c>
      <c r="R24" s="336">
        <f>IF(ISNUMBER(Regressions!T34),ROUND(Regressions!T34, 1), NA())</f>
        <v>5.3</v>
      </c>
      <c r="S24" s="235">
        <f>IF(ISNUMBER(Regressions!U34),ROUND(Regressions!U34, 1), NA())</f>
        <v>31.3</v>
      </c>
    </row>
    <row xmlns:x14ac="http://schemas.microsoft.com/office/spreadsheetml/2009/9/ac" r="25" x14ac:dyDescent="0.2">
      <c r="A25" s="386" t="str">
        <f>IF(ISBLANK(Regressions!A35), " ", Regressions!A35)</f>
        <v>Indonesia</v>
      </c>
      <c r="B25" s="387">
        <f>IF(ISBLANK(Regressions!B35), " ", Regressions!B35)</f>
        <v>2021</v>
      </c>
      <c r="C25" s="388" t="str">
        <f>IF(ISBLANK(Regressions!C35), " ", Regressions!C35)</f>
        <v>National</v>
      </c>
      <c r="D25" s="389">
        <f>IF(ISBLANK(Regressions!D35), " ", Regressions!D35)</f>
        <v>65081664</v>
      </c>
      <c r="E25" s="392">
        <f>IF(ISNUMBER(Regressions!E35),ROUND(Regressions!E35, 1), NA())</f>
        <v>100</v>
      </c>
      <c r="F25" s="390">
        <f>IF(ISNUMBER(Regressions!F35),ROUND(Regressions!F35, 1), NA())</f>
        <v>86.1</v>
      </c>
      <c r="G25" s="393">
        <f>IF(ISNUMBER(Regressions!G35),ROUND(Regressions!G35, 1), NA())</f>
        <v>73.900000000000006</v>
      </c>
      <c r="H25" s="391">
        <f>IF(ISNUMBER(Regressions!H35),ROUND(Regressions!H35, 1), NA())</f>
        <v>12.2</v>
      </c>
      <c r="I25" s="394">
        <f>IF(ISNUMBER(Regressions!I35),ROUND(Regressions!I35, 1), NA())</f>
        <v>13.9</v>
      </c>
      <c r="J25" s="392">
        <f>IF(ISNUMBER(Regressions!K35),ROUND(Regressions!K35, 1), NA())</f>
        <v>87.8</v>
      </c>
      <c r="K25" s="390">
        <f>IF(ISNUMBER(Regressions!L35),ROUND(Regressions!L35, 1), NA())</f>
        <v>86.9</v>
      </c>
      <c r="L25" s="395">
        <f>IF(ISNUMBER(Regressions!M35),ROUND(Regressions!M35, 1), NA())</f>
        <v>59.8</v>
      </c>
      <c r="M25" s="391">
        <f>IF(ISNUMBER(Regressions!N35),ROUND(Regressions!N35, 1), NA())</f>
        <v>27.1</v>
      </c>
      <c r="N25" s="394">
        <f>IF(ISNUMBER(Regressions!O35),ROUND(Regressions!O35, 1), NA())</f>
        <v>13.1</v>
      </c>
      <c r="O25" s="392">
        <f>IF(ISNUMBER(Regressions!Q35),ROUND(Regressions!Q35, 1), NA())</f>
        <v>68.7</v>
      </c>
      <c r="P25" s="390" t="e">
        <f>IF(ISNUMBER(Regressions!R35),ROUND(Regressions!R35, 1), NA())</f>
        <v>#N/A</v>
      </c>
      <c r="Q25" s="396">
        <f>IF(ISNUMBER(Regressions!S35),ROUND(Regressions!S35, 1), NA())</f>
        <v>67.3</v>
      </c>
      <c r="R25" s="391">
        <f>IF(ISNUMBER(Regressions!T35),ROUND(Regressions!T35, 1), NA())</f>
        <v>1.5</v>
      </c>
      <c r="S25" s="394">
        <f>IF(ISNUMBER(Regressions!U35),ROUND(Regressions!U35, 1), NA())</f>
        <v>31.3</v>
      </c>
      <c r="T25" s="385"/>
      <c r="U25" s="385"/>
      <c r="V25" s="385"/>
      <c r="W25" s="385"/>
      <c r="X25" s="385"/>
      <c r="Y25" s="385"/>
      <c r="Z25" s="385"/>
      <c r="AA25" s="385"/>
      <c r="AB25" s="385"/>
      <c r="AC25" s="385"/>
    </row>
    <row xmlns:x14ac="http://schemas.microsoft.com/office/spreadsheetml/2009/9/ac" r="26" x14ac:dyDescent="0.2">
      <c r="A26" s="332" t="str">
        <f>IF(ISBLANK(Regressions!A36), " ", Regressions!A36)</f>
        <v>Indonesia</v>
      </c>
      <c r="B26" s="333">
        <f>IF(ISBLANK(Regressions!B36), " ", Regressions!B36)</f>
        <v>2022</v>
      </c>
      <c r="C26" s="338" t="str">
        <f>IF(ISBLANK(Regressions!C36), " ", Regressions!C36)</f>
        <v>National</v>
      </c>
      <c r="D26" s="334">
        <f>IF(ISBLANK(Regressions!D36), " ", Regressions!D36)</f>
        <v>65245632</v>
      </c>
      <c r="E26" s="212">
        <f>IF(ISNUMBER(Regressions!E36),ROUND(Regressions!E36, 1), NA())</f>
        <v>100</v>
      </c>
      <c r="F26" s="335">
        <f>IF(ISNUMBER(Regressions!F36),ROUND(Regressions!F36, 1), NA())</f>
        <v>86.3</v>
      </c>
      <c r="G26" s="234">
        <f>IF(ISNUMBER(Regressions!G36),ROUND(Regressions!G36, 1), NA())</f>
        <v>74.7</v>
      </c>
      <c r="H26" s="336">
        <f>IF(ISNUMBER(Regressions!H36),ROUND(Regressions!H36, 1), NA())</f>
        <v>11.7</v>
      </c>
      <c r="I26" s="235">
        <f>IF(ISNUMBER(Regressions!I36),ROUND(Regressions!I36, 1), NA())</f>
        <v>13.7</v>
      </c>
      <c r="J26" s="337">
        <f>IF(ISNUMBER(Regressions!K36),ROUND(Regressions!K36, 1), NA())</f>
        <v>87.1</v>
      </c>
      <c r="K26" s="335">
        <f>IF(ISNUMBER(Regressions!L36),ROUND(Regressions!L36, 1), NA())</f>
        <v>86.9</v>
      </c>
      <c r="L26" s="236">
        <f>IF(ISNUMBER(Regressions!M36),ROUND(Regressions!M36, 1), NA())</f>
        <v>65.2</v>
      </c>
      <c r="M26" s="336">
        <f>IF(ISNUMBER(Regressions!N36),ROUND(Regressions!N36, 1), NA())</f>
        <v>21.7</v>
      </c>
      <c r="N26" s="235">
        <f>IF(ISNUMBER(Regressions!O36),ROUND(Regressions!O36, 1), NA())</f>
        <v>13.1</v>
      </c>
      <c r="O26" s="337">
        <f>IF(ISNUMBER(Regressions!Q36),ROUND(Regressions!Q36, 1), NA())</f>
        <v>68.7</v>
      </c>
      <c r="P26" s="335" t="e">
        <f>IF(ISNUMBER(Regressions!R36),ROUND(Regressions!R36, 1), NA())</f>
        <v>#N/A</v>
      </c>
      <c r="Q26" s="213">
        <f>IF(ISNUMBER(Regressions!S36),ROUND(Regressions!S36, 1), NA())</f>
        <v>68.7</v>
      </c>
      <c r="R26" s="336">
        <f>IF(ISNUMBER(Regressions!T36),ROUND(Regressions!T36, 1), NA())</f>
        <v>0</v>
      </c>
      <c r="S26" s="235">
        <f>IF(ISNUMBER(Regressions!U36),ROUND(Regressions!U36, 1), NA())</f>
        <v>31.3</v>
      </c>
    </row>
    <row xmlns:x14ac="http://schemas.microsoft.com/office/spreadsheetml/2009/9/ac" r="27" x14ac:dyDescent="0.2">
      <c r="A27" s="339" t="str">
        <f>IF(ISBLANK(Regressions!A37), " ", Regressions!A37)</f>
        <v>Indonesia</v>
      </c>
      <c r="B27" s="340">
        <f>IF(ISBLANK(Regressions!B37), " ", Regressions!B37)</f>
        <v>2023</v>
      </c>
      <c r="C27" s="341" t="str">
        <f>IF(ISBLANK(Regressions!C37), " ", Regressions!C37)</f>
        <v>National</v>
      </c>
      <c r="D27" s="342">
        <f>IF(ISBLANK(Regressions!D37), " ", Regressions!D37)</f>
        <v>65323560</v>
      </c>
      <c r="E27" s="343">
        <f>IF(ISNUMBER(Regressions!E37),ROUND(Regressions!E37, 1), NA())</f>
        <v>100</v>
      </c>
      <c r="F27" s="344">
        <f>IF(ISNUMBER(Regressions!F37),ROUND(Regressions!F37, 1), NA())</f>
        <v>86.6</v>
      </c>
      <c r="G27" s="345">
        <f>IF(ISNUMBER(Regressions!G37),ROUND(Regressions!G37, 1), NA())</f>
        <v>75.5</v>
      </c>
      <c r="H27" s="346">
        <f>IF(ISNUMBER(Regressions!H37),ROUND(Regressions!H37, 1), NA())</f>
        <v>11.1</v>
      </c>
      <c r="I27" s="347">
        <f>IF(ISNUMBER(Regressions!I37),ROUND(Regressions!I37, 1), NA())</f>
        <v>13.4</v>
      </c>
      <c r="J27" s="348">
        <f>IF(ISNUMBER(Regressions!K37),ROUND(Regressions!K37, 1), NA())</f>
        <v>86.4</v>
      </c>
      <c r="K27" s="344">
        <f>IF(ISNUMBER(Regressions!L37),ROUND(Regressions!L37, 1), NA())</f>
        <v>86.4</v>
      </c>
      <c r="L27" s="349">
        <f>IF(ISNUMBER(Regressions!M37),ROUND(Regressions!M37, 1), NA())</f>
        <v>70.599999999999994</v>
      </c>
      <c r="M27" s="346">
        <f>IF(ISNUMBER(Regressions!N37),ROUND(Regressions!N37, 1), NA())</f>
        <v>15.7</v>
      </c>
      <c r="N27" s="347">
        <f>IF(ISNUMBER(Regressions!O37),ROUND(Regressions!O37, 1), NA())</f>
        <v>13.6</v>
      </c>
      <c r="O27" s="348">
        <f>IF(ISNUMBER(Regressions!Q37),ROUND(Regressions!Q37, 1), NA())</f>
        <v>68.7</v>
      </c>
      <c r="P27" s="344" t="e">
        <f>IF(ISNUMBER(Regressions!R37),ROUND(Regressions!R37, 1), NA())</f>
        <v>#N/A</v>
      </c>
      <c r="Q27" s="350">
        <f>IF(ISNUMBER(Regressions!S37),ROUND(Regressions!S37, 1), NA())</f>
        <v>68.7</v>
      </c>
      <c r="R27" s="346">
        <f>IF(ISNUMBER(Regressions!T37),ROUND(Regressions!T37, 1), NA())</f>
        <v>0</v>
      </c>
      <c r="S27" s="347">
        <f>IF(ISNUMBER(Regressions!U37),ROUND(Regressions!U37, 1), NA())</f>
        <v>31.3</v>
      </c>
    </row>
    <row xmlns:x14ac="http://schemas.microsoft.com/office/spreadsheetml/2009/9/ac" r="28" hidden="true" x14ac:dyDescent="0.2">
      <c r="A28" s="332" t="str">
        <f>IF(ISBLANK(Regressions!A38), " ", Regressions!A38)</f>
        <v>Indonesia</v>
      </c>
      <c r="B28" s="333">
        <f>IF(ISBLANK(Regressions!B38), " ", Regressions!B38)</f>
        <v>2024</v>
      </c>
      <c r="C28" s="338" t="str">
        <f>IF(ISBLANK(Regressions!C38), " ", Regressions!C38)</f>
        <v>National</v>
      </c>
      <c r="D28" s="334" t="str">
        <f>IF(ISBLANK(Regressions!D38), " ", Regressions!D38)</f>
        <v> </v>
      </c>
      <c r="E28" s="212" t="e">
        <f>IF(ISNUMBER(Regressions!E38),ROUND(Regressions!E38, 1), NA())</f>
        <v>#N/A</v>
      </c>
      <c r="F28" s="335" t="e">
        <f>IF(ISNUMBER(Regressions!F38),ROUND(Regressions!F38, 1), NA())</f>
        <v>#N/A</v>
      </c>
      <c r="G28" s="234" t="e">
        <f>IF(ISNUMBER(Regressions!G38),ROUND(Regressions!G38, 1), NA())</f>
        <v>#N/A</v>
      </c>
      <c r="H28" s="336" t="e">
        <f>IF(ISNUMBER(Regressions!H38),ROUND(Regressions!H38, 1), NA())</f>
        <v>#N/A</v>
      </c>
      <c r="I28" s="235" t="e">
        <f>IF(ISNUMBER(Regressions!I38),ROUND(Regressions!I38, 1), NA())</f>
        <v>#N/A</v>
      </c>
      <c r="J28" s="337" t="e">
        <f>IF(ISNUMBER(Regressions!K38),ROUND(Regressions!K38, 1), NA())</f>
        <v>#N/A</v>
      </c>
      <c r="K28" s="335" t="e">
        <f>IF(ISNUMBER(Regressions!L38),ROUND(Regressions!L38, 1), NA())</f>
        <v>#N/A</v>
      </c>
      <c r="L28" s="236" t="e">
        <f>IF(ISNUMBER(Regressions!M38),ROUND(Regressions!M38, 1), NA())</f>
        <v>#N/A</v>
      </c>
      <c r="M28" s="336" t="e">
        <f>IF(ISNUMBER(Regressions!N38),ROUND(Regressions!N38, 1), NA())</f>
        <v>#N/A</v>
      </c>
      <c r="N28" s="235" t="e">
        <f>IF(ISNUMBER(Regressions!O38),ROUND(Regressions!O38, 1), NA())</f>
        <v>#N/A</v>
      </c>
      <c r="O28" s="337" t="e">
        <f>IF(ISNUMBER(Regressions!Q38),ROUND(Regressions!Q38, 1), NA())</f>
        <v>#N/A</v>
      </c>
      <c r="P28" s="335" t="e">
        <f>IF(ISNUMBER(Regressions!R38),ROUND(Regressions!R38, 1), NA())</f>
        <v>#N/A</v>
      </c>
      <c r="Q28" s="213" t="e">
        <f>IF(ISNUMBER(Regressions!S38),ROUND(Regressions!S38, 1), NA())</f>
        <v>#N/A</v>
      </c>
      <c r="R28" s="336" t="e">
        <f>IF(ISNUMBER(Regressions!T38),ROUND(Regressions!T38, 1), NA())</f>
        <v>#N/A</v>
      </c>
      <c r="S28" s="235" t="e">
        <f>IF(ISNUMBER(Regressions!U38),ROUND(Regressions!U38, 1), NA())</f>
        <v>#N/A</v>
      </c>
    </row>
    <row xmlns:x14ac="http://schemas.microsoft.com/office/spreadsheetml/2009/9/ac" r="29" hidden="true" x14ac:dyDescent="0.2">
      <c r="A29" s="332" t="str">
        <f>IF(ISBLANK(Regressions!A39), " ", Regressions!A39)</f>
        <v>Indonesia</v>
      </c>
      <c r="B29" s="333">
        <f>IF(ISBLANK(Regressions!B39), " ", Regressions!B39)</f>
        <v>2025</v>
      </c>
      <c r="C29" s="338" t="str">
        <f>IF(ISBLANK(Regressions!C39), " ", Regressions!C39)</f>
        <v>National</v>
      </c>
      <c r="D29" s="334" t="str">
        <f>IF(ISBLANK(Regressions!D39), " ", Regressions!D39)</f>
        <v> </v>
      </c>
      <c r="E29" s="212" t="e">
        <f>IF(ISNUMBER(Regressions!E39),ROUND(Regressions!E39, 1), NA())</f>
        <v>#N/A</v>
      </c>
      <c r="F29" s="335" t="e">
        <f>IF(ISNUMBER(Regressions!F39),ROUND(Regressions!F39, 1), NA())</f>
        <v>#N/A</v>
      </c>
      <c r="G29" s="234" t="e">
        <f>IF(ISNUMBER(Regressions!G39),ROUND(Regressions!G39, 1), NA())</f>
        <v>#N/A</v>
      </c>
      <c r="H29" s="336" t="e">
        <f>IF(ISNUMBER(Regressions!H39),ROUND(Regressions!H39, 1), NA())</f>
        <v>#N/A</v>
      </c>
      <c r="I29" s="235" t="e">
        <f>IF(ISNUMBER(Regressions!I39),ROUND(Regressions!I39, 1), NA())</f>
        <v>#N/A</v>
      </c>
      <c r="J29" s="337" t="e">
        <f>IF(ISNUMBER(Regressions!K39),ROUND(Regressions!K39, 1), NA())</f>
        <v>#N/A</v>
      </c>
      <c r="K29" s="335" t="e">
        <f>IF(ISNUMBER(Regressions!L39),ROUND(Regressions!L39, 1), NA())</f>
        <v>#N/A</v>
      </c>
      <c r="L29" s="236" t="e">
        <f>IF(ISNUMBER(Regressions!M39),ROUND(Regressions!M39, 1), NA())</f>
        <v>#N/A</v>
      </c>
      <c r="M29" s="336" t="e">
        <f>IF(ISNUMBER(Regressions!N39),ROUND(Regressions!N39, 1), NA())</f>
        <v>#N/A</v>
      </c>
      <c r="N29" s="235" t="e">
        <f>IF(ISNUMBER(Regressions!O39),ROUND(Regressions!O39, 1), NA())</f>
        <v>#N/A</v>
      </c>
      <c r="O29" s="337" t="e">
        <f>IF(ISNUMBER(Regressions!Q39),ROUND(Regressions!Q39, 1), NA())</f>
        <v>#N/A</v>
      </c>
      <c r="P29" s="335" t="e">
        <f>IF(ISNUMBER(Regressions!R39),ROUND(Regressions!R39, 1), NA())</f>
        <v>#N/A</v>
      </c>
      <c r="Q29" s="213" t="e">
        <f>IF(ISNUMBER(Regressions!S39),ROUND(Regressions!S39, 1), NA())</f>
        <v>#N/A</v>
      </c>
      <c r="R29" s="336" t="e">
        <f>IF(ISNUMBER(Regressions!T39),ROUND(Regressions!T39, 1), NA())</f>
        <v>#N/A</v>
      </c>
      <c r="S29" s="235" t="e">
        <f>IF(ISNUMBER(Regressions!U39),ROUND(Regressions!U39, 1), NA())</f>
        <v>#N/A</v>
      </c>
    </row>
    <row xmlns:x14ac="http://schemas.microsoft.com/office/spreadsheetml/2009/9/ac" r="30" hidden="true" x14ac:dyDescent="0.2">
      <c r="A30" s="332" t="str">
        <f>IF(ISBLANK(Regressions!A40), " ", Regressions!A40)</f>
        <v>Indonesia</v>
      </c>
      <c r="B30" s="333">
        <f>IF(ISBLANK(Regressions!B40), " ", Regressions!B40)</f>
        <v>2026</v>
      </c>
      <c r="C30" s="338" t="str">
        <f>IF(ISBLANK(Regressions!C40), " ", Regressions!C40)</f>
        <v>National</v>
      </c>
      <c r="D30" s="334" t="str">
        <f>IF(ISBLANK(Regressions!D40), " ", Regressions!D40)</f>
        <v> </v>
      </c>
      <c r="E30" s="212" t="e">
        <f>IF(ISNUMBER(Regressions!E40),ROUND(Regressions!E40, 1), NA())</f>
        <v>#N/A</v>
      </c>
      <c r="F30" s="335" t="e">
        <f>IF(ISNUMBER(Regressions!F40),ROUND(Regressions!F40, 1), NA())</f>
        <v>#N/A</v>
      </c>
      <c r="G30" s="234" t="e">
        <f>IF(ISNUMBER(Regressions!G40),ROUND(Regressions!G40, 1), NA())</f>
        <v>#N/A</v>
      </c>
      <c r="H30" s="336" t="e">
        <f>IF(ISNUMBER(Regressions!H40),ROUND(Regressions!H40, 1), NA())</f>
        <v>#N/A</v>
      </c>
      <c r="I30" s="235" t="e">
        <f>IF(ISNUMBER(Regressions!I40),ROUND(Regressions!I40, 1), NA())</f>
        <v>#N/A</v>
      </c>
      <c r="J30" s="337" t="e">
        <f>IF(ISNUMBER(Regressions!K40),ROUND(Regressions!K40, 1), NA())</f>
        <v>#N/A</v>
      </c>
      <c r="K30" s="335" t="e">
        <f>IF(ISNUMBER(Regressions!L40),ROUND(Regressions!L40, 1), NA())</f>
        <v>#N/A</v>
      </c>
      <c r="L30" s="236" t="e">
        <f>IF(ISNUMBER(Regressions!M40),ROUND(Regressions!M40, 1), NA())</f>
        <v>#N/A</v>
      </c>
      <c r="M30" s="336" t="e">
        <f>IF(ISNUMBER(Regressions!N40),ROUND(Regressions!N40, 1), NA())</f>
        <v>#N/A</v>
      </c>
      <c r="N30" s="235" t="e">
        <f>IF(ISNUMBER(Regressions!O40),ROUND(Regressions!O40, 1), NA())</f>
        <v>#N/A</v>
      </c>
      <c r="O30" s="337" t="e">
        <f>IF(ISNUMBER(Regressions!Q40),ROUND(Regressions!Q40, 1), NA())</f>
        <v>#N/A</v>
      </c>
      <c r="P30" s="335" t="e">
        <f>IF(ISNUMBER(Regressions!R40),ROUND(Regressions!R40, 1), NA())</f>
        <v>#N/A</v>
      </c>
      <c r="Q30" s="213" t="e">
        <f>IF(ISNUMBER(Regressions!S40),ROUND(Regressions!S40, 1), NA())</f>
        <v>#N/A</v>
      </c>
      <c r="R30" s="336" t="e">
        <f>IF(ISNUMBER(Regressions!T40),ROUND(Regressions!T40, 1), NA())</f>
        <v>#N/A</v>
      </c>
      <c r="S30" s="235" t="e">
        <f>IF(ISNUMBER(Regressions!U40),ROUND(Regressions!U40, 1), NA())</f>
        <v>#N/A</v>
      </c>
    </row>
    <row xmlns:x14ac="http://schemas.microsoft.com/office/spreadsheetml/2009/9/ac" r="31" hidden="true" x14ac:dyDescent="0.2">
      <c r="A31" s="332" t="str">
        <f>IF(ISBLANK(Regressions!A41), " ", Regressions!A41)</f>
        <v>Indonesia</v>
      </c>
      <c r="B31" s="333">
        <f>IF(ISBLANK(Regressions!B41), " ", Regressions!B41)</f>
        <v>2027</v>
      </c>
      <c r="C31" s="338" t="str">
        <f>IF(ISBLANK(Regressions!C41), " ", Regressions!C41)</f>
        <v>National</v>
      </c>
      <c r="D31" s="334" t="str">
        <f>IF(ISBLANK(Regressions!D41), " ", Regressions!D41)</f>
        <v> </v>
      </c>
      <c r="E31" s="212" t="e">
        <f>IF(ISNUMBER(Regressions!E41),ROUND(Regressions!E41, 1), NA())</f>
        <v>#N/A</v>
      </c>
      <c r="F31" s="335" t="e">
        <f>IF(ISNUMBER(Regressions!F41),ROUND(Regressions!F41, 1), NA())</f>
        <v>#N/A</v>
      </c>
      <c r="G31" s="234" t="e">
        <f>IF(ISNUMBER(Regressions!G41),ROUND(Regressions!G41, 1), NA())</f>
        <v>#N/A</v>
      </c>
      <c r="H31" s="336" t="e">
        <f>IF(ISNUMBER(Regressions!H41),ROUND(Regressions!H41, 1), NA())</f>
        <v>#N/A</v>
      </c>
      <c r="I31" s="235" t="e">
        <f>IF(ISNUMBER(Regressions!I41),ROUND(Regressions!I41, 1), NA())</f>
        <v>#N/A</v>
      </c>
      <c r="J31" s="337" t="e">
        <f>IF(ISNUMBER(Regressions!K41),ROUND(Regressions!K41, 1), NA())</f>
        <v>#N/A</v>
      </c>
      <c r="K31" s="335" t="e">
        <f>IF(ISNUMBER(Regressions!L41),ROUND(Regressions!L41, 1), NA())</f>
        <v>#N/A</v>
      </c>
      <c r="L31" s="236" t="e">
        <f>IF(ISNUMBER(Regressions!M41),ROUND(Regressions!M41, 1), NA())</f>
        <v>#N/A</v>
      </c>
      <c r="M31" s="336" t="e">
        <f>IF(ISNUMBER(Regressions!N41),ROUND(Regressions!N41, 1), NA())</f>
        <v>#N/A</v>
      </c>
      <c r="N31" s="235" t="e">
        <f>IF(ISNUMBER(Regressions!O41),ROUND(Regressions!O41, 1), NA())</f>
        <v>#N/A</v>
      </c>
      <c r="O31" s="337" t="e">
        <f>IF(ISNUMBER(Regressions!Q41),ROUND(Regressions!Q41, 1), NA())</f>
        <v>#N/A</v>
      </c>
      <c r="P31" s="335" t="e">
        <f>IF(ISNUMBER(Regressions!R41),ROUND(Regressions!R41, 1), NA())</f>
        <v>#N/A</v>
      </c>
      <c r="Q31" s="213" t="e">
        <f>IF(ISNUMBER(Regressions!S41),ROUND(Regressions!S41, 1), NA())</f>
        <v>#N/A</v>
      </c>
      <c r="R31" s="336" t="e">
        <f>IF(ISNUMBER(Regressions!T41),ROUND(Regressions!T41, 1), NA())</f>
        <v>#N/A</v>
      </c>
      <c r="S31" s="235" t="e">
        <f>IF(ISNUMBER(Regressions!U41),ROUND(Regressions!U41, 1), NA())</f>
        <v>#N/A</v>
      </c>
    </row>
    <row xmlns:x14ac="http://schemas.microsoft.com/office/spreadsheetml/2009/9/ac" r="32" hidden="true" x14ac:dyDescent="0.2">
      <c r="A32" s="332" t="str">
        <f>IF(ISBLANK(Regressions!A42), " ", Regressions!A42)</f>
        <v>Indonesia</v>
      </c>
      <c r="B32" s="333">
        <f>IF(ISBLANK(Regressions!B42), " ", Regressions!B42)</f>
        <v>2028</v>
      </c>
      <c r="C32" s="338" t="str">
        <f>IF(ISBLANK(Regressions!C42), " ", Regressions!C42)</f>
        <v>National</v>
      </c>
      <c r="D32" s="334" t="str">
        <f>IF(ISBLANK(Regressions!D42), " ", Regressions!D42)</f>
        <v> </v>
      </c>
      <c r="E32" s="212" t="e">
        <f>IF(ISNUMBER(Regressions!E42),ROUND(Regressions!E42, 1), NA())</f>
        <v>#N/A</v>
      </c>
      <c r="F32" s="335" t="e">
        <f>IF(ISNUMBER(Regressions!F42),ROUND(Regressions!F42, 1), NA())</f>
        <v>#N/A</v>
      </c>
      <c r="G32" s="234" t="e">
        <f>IF(ISNUMBER(Regressions!G42),ROUND(Regressions!G42, 1), NA())</f>
        <v>#N/A</v>
      </c>
      <c r="H32" s="336" t="e">
        <f>IF(ISNUMBER(Regressions!H42),ROUND(Regressions!H42, 1), NA())</f>
        <v>#N/A</v>
      </c>
      <c r="I32" s="235" t="e">
        <f>IF(ISNUMBER(Regressions!I42),ROUND(Regressions!I42, 1), NA())</f>
        <v>#N/A</v>
      </c>
      <c r="J32" s="337" t="e">
        <f>IF(ISNUMBER(Regressions!K42),ROUND(Regressions!K42, 1), NA())</f>
        <v>#N/A</v>
      </c>
      <c r="K32" s="335" t="e">
        <f>IF(ISNUMBER(Regressions!L42),ROUND(Regressions!L42, 1), NA())</f>
        <v>#N/A</v>
      </c>
      <c r="L32" s="236" t="e">
        <f>IF(ISNUMBER(Regressions!M42),ROUND(Regressions!M42, 1), NA())</f>
        <v>#N/A</v>
      </c>
      <c r="M32" s="336" t="e">
        <f>IF(ISNUMBER(Regressions!N42),ROUND(Regressions!N42, 1), NA())</f>
        <v>#N/A</v>
      </c>
      <c r="N32" s="235" t="e">
        <f>IF(ISNUMBER(Regressions!O42),ROUND(Regressions!O42, 1), NA())</f>
        <v>#N/A</v>
      </c>
      <c r="O32" s="337" t="e">
        <f>IF(ISNUMBER(Regressions!Q42),ROUND(Regressions!Q42, 1), NA())</f>
        <v>#N/A</v>
      </c>
      <c r="P32" s="335" t="e">
        <f>IF(ISNUMBER(Regressions!R42),ROUND(Regressions!R42, 1), NA())</f>
        <v>#N/A</v>
      </c>
      <c r="Q32" s="213" t="e">
        <f>IF(ISNUMBER(Regressions!S42),ROUND(Regressions!S42, 1), NA())</f>
        <v>#N/A</v>
      </c>
      <c r="R32" s="336" t="e">
        <f>IF(ISNUMBER(Regressions!T42),ROUND(Regressions!T42, 1), NA())</f>
        <v>#N/A</v>
      </c>
      <c r="S32" s="235" t="e">
        <f>IF(ISNUMBER(Regressions!U42),ROUND(Regressions!U42, 1), NA())</f>
        <v>#N/A</v>
      </c>
    </row>
    <row xmlns:x14ac="http://schemas.microsoft.com/office/spreadsheetml/2009/9/ac" r="33" hidden="true" x14ac:dyDescent="0.2">
      <c r="A33" s="332" t="str">
        <f>IF(ISBLANK(Regressions!A43), " ", Regressions!A43)</f>
        <v>Indonesia</v>
      </c>
      <c r="B33" s="333">
        <f>IF(ISBLANK(Regressions!B43), " ", Regressions!B43)</f>
        <v>2029</v>
      </c>
      <c r="C33" s="338" t="str">
        <f>IF(ISBLANK(Regressions!C43), " ", Regressions!C43)</f>
        <v>National</v>
      </c>
      <c r="D33" s="334" t="str">
        <f>IF(ISBLANK(Regressions!D43), " ", Regressions!D43)</f>
        <v> </v>
      </c>
      <c r="E33" s="212" t="e">
        <f>IF(ISNUMBER(Regressions!E43),ROUND(Regressions!E43, 1), NA())</f>
        <v>#N/A</v>
      </c>
      <c r="F33" s="335" t="e">
        <f>IF(ISNUMBER(Regressions!F43),ROUND(Regressions!F43, 1), NA())</f>
        <v>#N/A</v>
      </c>
      <c r="G33" s="234" t="e">
        <f>IF(ISNUMBER(Regressions!G43),ROUND(Regressions!G43, 1), NA())</f>
        <v>#N/A</v>
      </c>
      <c r="H33" s="336" t="e">
        <f>IF(ISNUMBER(Regressions!H43),ROUND(Regressions!H43, 1), NA())</f>
        <v>#N/A</v>
      </c>
      <c r="I33" s="235" t="e">
        <f>IF(ISNUMBER(Regressions!I43),ROUND(Regressions!I43, 1), NA())</f>
        <v>#N/A</v>
      </c>
      <c r="J33" s="337" t="e">
        <f>IF(ISNUMBER(Regressions!K43),ROUND(Regressions!K43, 1), NA())</f>
        <v>#N/A</v>
      </c>
      <c r="K33" s="335" t="e">
        <f>IF(ISNUMBER(Regressions!L43),ROUND(Regressions!L43, 1), NA())</f>
        <v>#N/A</v>
      </c>
      <c r="L33" s="236" t="e">
        <f>IF(ISNUMBER(Regressions!M43),ROUND(Regressions!M43, 1), NA())</f>
        <v>#N/A</v>
      </c>
      <c r="M33" s="336" t="e">
        <f>IF(ISNUMBER(Regressions!N43),ROUND(Regressions!N43, 1), NA())</f>
        <v>#N/A</v>
      </c>
      <c r="N33" s="235" t="e">
        <f>IF(ISNUMBER(Regressions!O43),ROUND(Regressions!O43, 1), NA())</f>
        <v>#N/A</v>
      </c>
      <c r="O33" s="337" t="e">
        <f>IF(ISNUMBER(Regressions!Q43),ROUND(Regressions!Q43, 1), NA())</f>
        <v>#N/A</v>
      </c>
      <c r="P33" s="335" t="e">
        <f>IF(ISNUMBER(Regressions!R43),ROUND(Regressions!R43, 1), NA())</f>
        <v>#N/A</v>
      </c>
      <c r="Q33" s="213" t="e">
        <f>IF(ISNUMBER(Regressions!S43),ROUND(Regressions!S43, 1), NA())</f>
        <v>#N/A</v>
      </c>
      <c r="R33" s="336" t="e">
        <f>IF(ISNUMBER(Regressions!T43),ROUND(Regressions!T43, 1), NA())</f>
        <v>#N/A</v>
      </c>
      <c r="S33" s="235" t="e">
        <f>IF(ISNUMBER(Regressions!U43),ROUND(Regressions!U43, 1), NA())</f>
        <v>#N/A</v>
      </c>
    </row>
    <row xmlns:x14ac="http://schemas.microsoft.com/office/spreadsheetml/2009/9/ac" r="34" hidden="true" x14ac:dyDescent="0.2">
      <c r="A34" s="332" t="str">
        <f>IF(ISBLANK(Regressions!A44), " ", Regressions!A44)</f>
        <v>Indonesia</v>
      </c>
      <c r="B34" s="333">
        <f>IF(ISBLANK(Regressions!B44), " ", Regressions!B44)</f>
        <v>2030</v>
      </c>
      <c r="C34" s="338" t="str">
        <f>IF(ISBLANK(Regressions!C44), " ", Regressions!C44)</f>
        <v>National</v>
      </c>
      <c r="D34" s="334" t="str">
        <f>IF(ISBLANK(Regressions!D44), " ", Regressions!D44)</f>
        <v> </v>
      </c>
      <c r="E34" s="212" t="e">
        <f>IF(ISNUMBER(Regressions!E44),ROUND(Regressions!E44, 1), NA())</f>
        <v>#N/A</v>
      </c>
      <c r="F34" s="335" t="e">
        <f>IF(ISNUMBER(Regressions!F44),ROUND(Regressions!F44, 1), NA())</f>
        <v>#N/A</v>
      </c>
      <c r="G34" s="234" t="e">
        <f>IF(ISNUMBER(Regressions!G44),ROUND(Regressions!G44, 1), NA())</f>
        <v>#N/A</v>
      </c>
      <c r="H34" s="336" t="e">
        <f>IF(ISNUMBER(Regressions!H44),ROUND(Regressions!H44, 1), NA())</f>
        <v>#N/A</v>
      </c>
      <c r="I34" s="235" t="e">
        <f>IF(ISNUMBER(Regressions!I44),ROUND(Regressions!I44, 1), NA())</f>
        <v>#N/A</v>
      </c>
      <c r="J34" s="337" t="e">
        <f>IF(ISNUMBER(Regressions!K44),ROUND(Regressions!K44, 1), NA())</f>
        <v>#N/A</v>
      </c>
      <c r="K34" s="335" t="e">
        <f>IF(ISNUMBER(Regressions!L44),ROUND(Regressions!L44, 1), NA())</f>
        <v>#N/A</v>
      </c>
      <c r="L34" s="236" t="e">
        <f>IF(ISNUMBER(Regressions!M44),ROUND(Regressions!M44, 1), NA())</f>
        <v>#N/A</v>
      </c>
      <c r="M34" s="336" t="e">
        <f>IF(ISNUMBER(Regressions!N44),ROUND(Regressions!N44, 1), NA())</f>
        <v>#N/A</v>
      </c>
      <c r="N34" s="235" t="e">
        <f>IF(ISNUMBER(Regressions!O44),ROUND(Regressions!O44, 1), NA())</f>
        <v>#N/A</v>
      </c>
      <c r="O34" s="337" t="e">
        <f>IF(ISNUMBER(Regressions!Q44),ROUND(Regressions!Q44, 1), NA())</f>
        <v>#N/A</v>
      </c>
      <c r="P34" s="335" t="e">
        <f>IF(ISNUMBER(Regressions!R44),ROUND(Regressions!R44, 1), NA())</f>
        <v>#N/A</v>
      </c>
      <c r="Q34" s="213" t="e">
        <f>IF(ISNUMBER(Regressions!S44),ROUND(Regressions!S44, 1), NA())</f>
        <v>#N/A</v>
      </c>
      <c r="R34" s="336" t="e">
        <f>IF(ISNUMBER(Regressions!T44),ROUND(Regressions!T44, 1), NA())</f>
        <v>#N/A</v>
      </c>
      <c r="S34" s="235" t="e">
        <f>IF(ISNUMBER(Regressions!U44),ROUND(Regressions!U44, 1), NA())</f>
        <v>#N/A</v>
      </c>
    </row>
    <row xmlns:x14ac="http://schemas.microsoft.com/office/spreadsheetml/2009/9/ac" r="35" x14ac:dyDescent="0.2">
      <c r="A35" s="332" t="str">
        <f>IF(ISBLANK(Regressions!A45), " ", Regressions!A45)</f>
        <v>Indonesia</v>
      </c>
      <c r="B35" s="333">
        <f>IF(ISBLANK(Regressions!B45), " ", Regressions!B45)</f>
        <v>2000</v>
      </c>
      <c r="C35" s="338" t="str">
        <f>IF(ISBLANK(Regressions!C45), " ", Regressions!C45)</f>
        <v>Urban</v>
      </c>
      <c r="D35" s="334">
        <f>IF(ISBLANK(Regressions!D45), " ", Regressions!D45)</f>
        <v>25462683.62502075</v>
      </c>
      <c r="E35" s="212">
        <f>IF(ISNUMBER(Regressions!E45),ROUND(Regressions!E45, 1), NA())</f>
        <v>99.2</v>
      </c>
      <c r="F35" s="335" t="e">
        <f>IF(ISNUMBER(Regressions!F45),ROUND(Regressions!F45, 1), NA())</f>
        <v>#N/A</v>
      </c>
      <c r="G35" s="234" t="e">
        <f>IF(ISNUMBER(Regressions!G45),ROUND(Regressions!G45, 1), NA())</f>
        <v>#N/A</v>
      </c>
      <c r="H35" s="336" t="e">
        <f>IF(ISNUMBER(Regressions!H45),ROUND(Regressions!H45, 1), NA())</f>
        <v>#N/A</v>
      </c>
      <c r="I35" s="235">
        <f>IF(ISNUMBER(Regressions!I45),ROUND(Regressions!I45, 1), NA())</f>
        <v>0.8</v>
      </c>
      <c r="J35" s="337" t="e">
        <f>IF(ISNUMBER(Regressions!K45),ROUND(Regressions!K45, 1), NA())</f>
        <v>#N/A</v>
      </c>
      <c r="K35" s="335" t="e">
        <f>IF(ISNUMBER(Regressions!L45),ROUND(Regressions!L45, 1), NA())</f>
        <v>#N/A</v>
      </c>
      <c r="L35" s="236" t="e">
        <f>IF(ISNUMBER(Regressions!M45),ROUND(Regressions!M45, 1), NA())</f>
        <v>#N/A</v>
      </c>
      <c r="M35" s="336" t="e">
        <f>IF(ISNUMBER(Regressions!N45),ROUND(Regressions!N45, 1), NA())</f>
        <v>#N/A</v>
      </c>
      <c r="N35" s="235" t="e">
        <f>IF(ISNUMBER(Regressions!O45),ROUND(Regressions!O45, 1), NA())</f>
        <v>#N/A</v>
      </c>
      <c r="O35" s="337" t="e">
        <f>IF(ISNUMBER(Regressions!Q45),ROUND(Regressions!Q45, 1), NA())</f>
        <v>#N/A</v>
      </c>
      <c r="P35" s="335" t="e">
        <f>IF(ISNUMBER(Regressions!R45),ROUND(Regressions!R45, 1), NA())</f>
        <v>#N/A</v>
      </c>
      <c r="Q35" s="213" t="e">
        <f>IF(ISNUMBER(Regressions!S45),ROUND(Regressions!S45, 1), NA())</f>
        <v>#N/A</v>
      </c>
      <c r="R35" s="336" t="e">
        <f>IF(ISNUMBER(Regressions!T45),ROUND(Regressions!T45, 1), NA())</f>
        <v>#N/A</v>
      </c>
      <c r="S35" s="235" t="e">
        <f>IF(ISNUMBER(Regressions!U45),ROUND(Regressions!U45, 1), NA())</f>
        <v>#N/A</v>
      </c>
    </row>
    <row xmlns:x14ac="http://schemas.microsoft.com/office/spreadsheetml/2009/9/ac" r="36" x14ac:dyDescent="0.2">
      <c r="A36" s="332" t="str">
        <f>IF(ISBLANK(Regressions!A46), " ", Regressions!A46)</f>
        <v>Indonesia</v>
      </c>
      <c r="B36" s="333">
        <f>IF(ISBLANK(Regressions!B46), " ", Regressions!B46)</f>
        <v>2001</v>
      </c>
      <c r="C36" s="338" t="str">
        <f>IF(ISBLANK(Regressions!C46), " ", Regressions!C46)</f>
        <v>Urban</v>
      </c>
      <c r="D36" s="334">
        <f>IF(ISBLANK(Regressions!D46), " ", Regressions!D46)</f>
        <v>25933583.438259888</v>
      </c>
      <c r="E36" s="212">
        <f>IF(ISNUMBER(Regressions!E46),ROUND(Regressions!E46, 1), NA())</f>
        <v>99.3</v>
      </c>
      <c r="F36" s="335" t="e">
        <f>IF(ISNUMBER(Regressions!F46),ROUND(Regressions!F46, 1), NA())</f>
        <v>#N/A</v>
      </c>
      <c r="G36" s="234" t="e">
        <f>IF(ISNUMBER(Regressions!G46),ROUND(Regressions!G46, 1), NA())</f>
        <v>#N/A</v>
      </c>
      <c r="H36" s="336" t="e">
        <f>IF(ISNUMBER(Regressions!H46),ROUND(Regressions!H46, 1), NA())</f>
        <v>#N/A</v>
      </c>
      <c r="I36" s="235">
        <f>IF(ISNUMBER(Regressions!I46),ROUND(Regressions!I46, 1), NA())</f>
        <v>0.7</v>
      </c>
      <c r="J36" s="337">
        <f>IF(ISNUMBER(Regressions!K46),ROUND(Regressions!K46, 1), NA())</f>
        <v>98.3</v>
      </c>
      <c r="K36" s="335" t="e">
        <f>IF(ISNUMBER(Regressions!L46),ROUND(Regressions!L46, 1), NA())</f>
        <v>#N/A</v>
      </c>
      <c r="L36" s="236" t="e">
        <f>IF(ISNUMBER(Regressions!M46),ROUND(Regressions!M46, 1), NA())</f>
        <v>#N/A</v>
      </c>
      <c r="M36" s="336" t="e">
        <f>IF(ISNUMBER(Regressions!N46),ROUND(Regressions!N46, 1), NA())</f>
        <v>#N/A</v>
      </c>
      <c r="N36" s="235">
        <f>IF(ISNUMBER(Regressions!O46),ROUND(Regressions!O46, 1), NA())</f>
        <v>1.7</v>
      </c>
      <c r="O36" s="337" t="e">
        <f>IF(ISNUMBER(Regressions!Q46),ROUND(Regressions!Q46, 1), NA())</f>
        <v>#N/A</v>
      </c>
      <c r="P36" s="335" t="e">
        <f>IF(ISNUMBER(Regressions!R46),ROUND(Regressions!R46, 1), NA())</f>
        <v>#N/A</v>
      </c>
      <c r="Q36" s="213" t="e">
        <f>IF(ISNUMBER(Regressions!S46),ROUND(Regressions!S46, 1), NA())</f>
        <v>#N/A</v>
      </c>
      <c r="R36" s="336" t="e">
        <f>IF(ISNUMBER(Regressions!T46),ROUND(Regressions!T46, 1), NA())</f>
        <v>#N/A</v>
      </c>
      <c r="S36" s="235" t="e">
        <f>IF(ISNUMBER(Regressions!U46),ROUND(Regressions!U46, 1), NA())</f>
        <v>#N/A</v>
      </c>
    </row>
    <row xmlns:x14ac="http://schemas.microsoft.com/office/spreadsheetml/2009/9/ac" r="37" x14ac:dyDescent="0.2">
      <c r="A37" s="332" t="str">
        <f>IF(ISBLANK(Regressions!A47), " ", Regressions!A47)</f>
        <v>Indonesia</v>
      </c>
      <c r="B37" s="333">
        <f>IF(ISBLANK(Regressions!B47), " ", Regressions!B47)</f>
        <v>2002</v>
      </c>
      <c r="C37" s="338" t="str">
        <f>IF(ISBLANK(Regressions!C47), " ", Regressions!C47)</f>
        <v>Urban</v>
      </c>
      <c r="D37" s="334">
        <f>IF(ISBLANK(Regressions!D47), " ", Regressions!D47)</f>
        <v>26409032.97247925</v>
      </c>
      <c r="E37" s="212">
        <f>IF(ISNUMBER(Regressions!E47),ROUND(Regressions!E47, 1), NA())</f>
        <v>99.4</v>
      </c>
      <c r="F37" s="335" t="e">
        <f>IF(ISNUMBER(Regressions!F47),ROUND(Regressions!F47, 1), NA())</f>
        <v>#N/A</v>
      </c>
      <c r="G37" s="234" t="e">
        <f>IF(ISNUMBER(Regressions!G47),ROUND(Regressions!G47, 1), NA())</f>
        <v>#N/A</v>
      </c>
      <c r="H37" s="336" t="e">
        <f>IF(ISNUMBER(Regressions!H47),ROUND(Regressions!H47, 1), NA())</f>
        <v>#N/A</v>
      </c>
      <c r="I37" s="235">
        <f>IF(ISNUMBER(Regressions!I47),ROUND(Regressions!I47, 1), NA())</f>
        <v>0.6</v>
      </c>
      <c r="J37" s="337">
        <f>IF(ISNUMBER(Regressions!K47),ROUND(Regressions!K47, 1), NA())</f>
        <v>98.3</v>
      </c>
      <c r="K37" s="335" t="e">
        <f>IF(ISNUMBER(Regressions!L47),ROUND(Regressions!L47, 1), NA())</f>
        <v>#N/A</v>
      </c>
      <c r="L37" s="236" t="e">
        <f>IF(ISNUMBER(Regressions!M47),ROUND(Regressions!M47, 1), NA())</f>
        <v>#N/A</v>
      </c>
      <c r="M37" s="336" t="e">
        <f>IF(ISNUMBER(Regressions!N47),ROUND(Regressions!N47, 1), NA())</f>
        <v>#N/A</v>
      </c>
      <c r="N37" s="235">
        <f>IF(ISNUMBER(Regressions!O47),ROUND(Regressions!O47, 1), NA())</f>
        <v>1.7</v>
      </c>
      <c r="O37" s="337" t="e">
        <f>IF(ISNUMBER(Regressions!Q47),ROUND(Regressions!Q47, 1), NA())</f>
        <v>#N/A</v>
      </c>
      <c r="P37" s="335" t="e">
        <f>IF(ISNUMBER(Regressions!R47),ROUND(Regressions!R47, 1), NA())</f>
        <v>#N/A</v>
      </c>
      <c r="Q37" s="213" t="e">
        <f>IF(ISNUMBER(Regressions!S47),ROUND(Regressions!S47, 1), NA())</f>
        <v>#N/A</v>
      </c>
      <c r="R37" s="336" t="e">
        <f>IF(ISNUMBER(Regressions!T47),ROUND(Regressions!T47, 1), NA())</f>
        <v>#N/A</v>
      </c>
      <c r="S37" s="235" t="e">
        <f>IF(ISNUMBER(Regressions!U47),ROUND(Regressions!U47, 1), NA())</f>
        <v>#N/A</v>
      </c>
    </row>
    <row xmlns:x14ac="http://schemas.microsoft.com/office/spreadsheetml/2009/9/ac" r="38" x14ac:dyDescent="0.2">
      <c r="A38" s="332" t="str">
        <f>IF(ISBLANK(Regressions!A48), " ", Regressions!A48)</f>
        <v>Indonesia</v>
      </c>
      <c r="B38" s="333">
        <f>IF(ISBLANK(Regressions!B48), " ", Regressions!B48)</f>
        <v>2003</v>
      </c>
      <c r="C38" s="338" t="str">
        <f>IF(ISBLANK(Regressions!C48), " ", Regressions!C48)</f>
        <v>Urban</v>
      </c>
      <c r="D38" s="334">
        <f>IF(ISBLANK(Regressions!D48), " ", Regressions!D48)</f>
        <v>26905603.808322139</v>
      </c>
      <c r="E38" s="212">
        <f>IF(ISNUMBER(Regressions!E48),ROUND(Regressions!E48, 1), NA())</f>
        <v>99.4</v>
      </c>
      <c r="F38" s="335" t="e">
        <f>IF(ISNUMBER(Regressions!F48),ROUND(Regressions!F48, 1), NA())</f>
        <v>#N/A</v>
      </c>
      <c r="G38" s="234" t="e">
        <f>IF(ISNUMBER(Regressions!G48),ROUND(Regressions!G48, 1), NA())</f>
        <v>#N/A</v>
      </c>
      <c r="H38" s="336" t="e">
        <f>IF(ISNUMBER(Regressions!H48),ROUND(Regressions!H48, 1), NA())</f>
        <v>#N/A</v>
      </c>
      <c r="I38" s="235">
        <f>IF(ISNUMBER(Regressions!I48),ROUND(Regressions!I48, 1), NA())</f>
        <v>0.6</v>
      </c>
      <c r="J38" s="337">
        <f>IF(ISNUMBER(Regressions!K48),ROUND(Regressions!K48, 1), NA())</f>
        <v>98.3</v>
      </c>
      <c r="K38" s="335" t="e">
        <f>IF(ISNUMBER(Regressions!L48),ROUND(Regressions!L48, 1), NA())</f>
        <v>#N/A</v>
      </c>
      <c r="L38" s="236" t="e">
        <f>IF(ISNUMBER(Regressions!M48),ROUND(Regressions!M48, 1), NA())</f>
        <v>#N/A</v>
      </c>
      <c r="M38" s="336" t="e">
        <f>IF(ISNUMBER(Regressions!N48),ROUND(Regressions!N48, 1), NA())</f>
        <v>#N/A</v>
      </c>
      <c r="N38" s="235">
        <f>IF(ISNUMBER(Regressions!O48),ROUND(Regressions!O48, 1), NA())</f>
        <v>1.7</v>
      </c>
      <c r="O38" s="337" t="e">
        <f>IF(ISNUMBER(Regressions!Q48),ROUND(Regressions!Q48, 1), NA())</f>
        <v>#N/A</v>
      </c>
      <c r="P38" s="335" t="e">
        <f>IF(ISNUMBER(Regressions!R48),ROUND(Regressions!R48, 1), NA())</f>
        <v>#N/A</v>
      </c>
      <c r="Q38" s="213" t="e">
        <f>IF(ISNUMBER(Regressions!S48),ROUND(Regressions!S48, 1), NA())</f>
        <v>#N/A</v>
      </c>
      <c r="R38" s="336" t="e">
        <f>IF(ISNUMBER(Regressions!T48),ROUND(Regressions!T48, 1), NA())</f>
        <v>#N/A</v>
      </c>
      <c r="S38" s="235" t="e">
        <f>IF(ISNUMBER(Regressions!U48),ROUND(Regressions!U48, 1), NA())</f>
        <v>#N/A</v>
      </c>
    </row>
    <row xmlns:x14ac="http://schemas.microsoft.com/office/spreadsheetml/2009/9/ac" r="39" x14ac:dyDescent="0.2">
      <c r="A39" s="332" t="str">
        <f>IF(ISBLANK(Regressions!A49), " ", Regressions!A49)</f>
        <v>Indonesia</v>
      </c>
      <c r="B39" s="333">
        <f>IF(ISBLANK(Regressions!B49), " ", Regressions!B49)</f>
        <v>2004</v>
      </c>
      <c r="C39" s="338" t="str">
        <f>IF(ISBLANK(Regressions!C49), " ", Regressions!C49)</f>
        <v>Urban</v>
      </c>
      <c r="D39" s="334">
        <f>IF(ISBLANK(Regressions!D49), " ", Regressions!D49)</f>
        <v>27392500.435260929</v>
      </c>
      <c r="E39" s="212">
        <f>IF(ISNUMBER(Regressions!E49),ROUND(Regressions!E49, 1), NA())</f>
        <v>99.5</v>
      </c>
      <c r="F39" s="335" t="e">
        <f>IF(ISNUMBER(Regressions!F49),ROUND(Regressions!F49, 1), NA())</f>
        <v>#N/A</v>
      </c>
      <c r="G39" s="234" t="e">
        <f>IF(ISNUMBER(Regressions!G49),ROUND(Regressions!G49, 1), NA())</f>
        <v>#N/A</v>
      </c>
      <c r="H39" s="336" t="e">
        <f>IF(ISNUMBER(Regressions!H49),ROUND(Regressions!H49, 1), NA())</f>
        <v>#N/A</v>
      </c>
      <c r="I39" s="235">
        <f>IF(ISNUMBER(Regressions!I49),ROUND(Regressions!I49, 1), NA())</f>
        <v>0.5</v>
      </c>
      <c r="J39" s="337">
        <f>IF(ISNUMBER(Regressions!K49),ROUND(Regressions!K49, 1), NA())</f>
        <v>98.3</v>
      </c>
      <c r="K39" s="335" t="e">
        <f>IF(ISNUMBER(Regressions!L49),ROUND(Regressions!L49, 1), NA())</f>
        <v>#N/A</v>
      </c>
      <c r="L39" s="236" t="e">
        <f>IF(ISNUMBER(Regressions!M49),ROUND(Regressions!M49, 1), NA())</f>
        <v>#N/A</v>
      </c>
      <c r="M39" s="336" t="e">
        <f>IF(ISNUMBER(Regressions!N49),ROUND(Regressions!N49, 1), NA())</f>
        <v>#N/A</v>
      </c>
      <c r="N39" s="235">
        <f>IF(ISNUMBER(Regressions!O49),ROUND(Regressions!O49, 1), NA())</f>
        <v>1.7</v>
      </c>
      <c r="O39" s="337" t="e">
        <f>IF(ISNUMBER(Regressions!Q49),ROUND(Regressions!Q49, 1), NA())</f>
        <v>#N/A</v>
      </c>
      <c r="P39" s="335" t="e">
        <f>IF(ISNUMBER(Regressions!R49),ROUND(Regressions!R49, 1), NA())</f>
        <v>#N/A</v>
      </c>
      <c r="Q39" s="213" t="e">
        <f>IF(ISNUMBER(Regressions!S49),ROUND(Regressions!S49, 1), NA())</f>
        <v>#N/A</v>
      </c>
      <c r="R39" s="336" t="e">
        <f>IF(ISNUMBER(Regressions!T49),ROUND(Regressions!T49, 1), NA())</f>
        <v>#N/A</v>
      </c>
      <c r="S39" s="235" t="e">
        <f>IF(ISNUMBER(Regressions!U49),ROUND(Regressions!U49, 1), NA())</f>
        <v>#N/A</v>
      </c>
    </row>
    <row xmlns:x14ac="http://schemas.microsoft.com/office/spreadsheetml/2009/9/ac" r="40" x14ac:dyDescent="0.2">
      <c r="A40" s="332" t="str">
        <f>IF(ISBLANK(Regressions!A50), " ", Regressions!A50)</f>
        <v>Indonesia</v>
      </c>
      <c r="B40" s="333">
        <f>IF(ISBLANK(Regressions!B50), " ", Regressions!B50)</f>
        <v>2005</v>
      </c>
      <c r="C40" s="338" t="str">
        <f>IF(ISBLANK(Regressions!C50), " ", Regressions!C50)</f>
        <v>Urban</v>
      </c>
      <c r="D40" s="334">
        <f>IF(ISBLANK(Regressions!D50), " ", Regressions!D50)</f>
        <v>27892186.568341069</v>
      </c>
      <c r="E40" s="212">
        <f>IF(ISNUMBER(Regressions!E50),ROUND(Regressions!E50, 1), NA())</f>
        <v>99.5</v>
      </c>
      <c r="F40" s="335" t="e">
        <f>IF(ISNUMBER(Regressions!F50),ROUND(Regressions!F50, 1), NA())</f>
        <v>#N/A</v>
      </c>
      <c r="G40" s="234" t="e">
        <f>IF(ISNUMBER(Regressions!G50),ROUND(Regressions!G50, 1), NA())</f>
        <v>#N/A</v>
      </c>
      <c r="H40" s="336" t="e">
        <f>IF(ISNUMBER(Regressions!H50),ROUND(Regressions!H50, 1), NA())</f>
        <v>#N/A</v>
      </c>
      <c r="I40" s="235">
        <f>IF(ISNUMBER(Regressions!I50),ROUND(Regressions!I50, 1), NA())</f>
        <v>0.5</v>
      </c>
      <c r="J40" s="337">
        <f>IF(ISNUMBER(Regressions!K50),ROUND(Regressions!K50, 1), NA())</f>
        <v>98.3</v>
      </c>
      <c r="K40" s="335" t="e">
        <f>IF(ISNUMBER(Regressions!L50),ROUND(Regressions!L50, 1), NA())</f>
        <v>#N/A</v>
      </c>
      <c r="L40" s="236" t="e">
        <f>IF(ISNUMBER(Regressions!M50),ROUND(Regressions!M50, 1), NA())</f>
        <v>#N/A</v>
      </c>
      <c r="M40" s="336" t="e">
        <f>IF(ISNUMBER(Regressions!N50),ROUND(Regressions!N50, 1), NA())</f>
        <v>#N/A</v>
      </c>
      <c r="N40" s="235">
        <f>IF(ISNUMBER(Regressions!O50),ROUND(Regressions!O50, 1), NA())</f>
        <v>1.7</v>
      </c>
      <c r="O40" s="337" t="e">
        <f>IF(ISNUMBER(Regressions!Q50),ROUND(Regressions!Q50, 1), NA())</f>
        <v>#N/A</v>
      </c>
      <c r="P40" s="335" t="e">
        <f>IF(ISNUMBER(Regressions!R50),ROUND(Regressions!R50, 1), NA())</f>
        <v>#N/A</v>
      </c>
      <c r="Q40" s="213" t="e">
        <f>IF(ISNUMBER(Regressions!S50),ROUND(Regressions!S50, 1), NA())</f>
        <v>#N/A</v>
      </c>
      <c r="R40" s="336" t="e">
        <f>IF(ISNUMBER(Regressions!T50),ROUND(Regressions!T50, 1), NA())</f>
        <v>#N/A</v>
      </c>
      <c r="S40" s="235" t="e">
        <f>IF(ISNUMBER(Regressions!U50),ROUND(Regressions!U50, 1), NA())</f>
        <v>#N/A</v>
      </c>
    </row>
    <row xmlns:x14ac="http://schemas.microsoft.com/office/spreadsheetml/2009/9/ac" r="41" x14ac:dyDescent="0.2">
      <c r="A41" s="332" t="str">
        <f>IF(ISBLANK(Regressions!A51), " ", Regressions!A51)</f>
        <v>Indonesia</v>
      </c>
      <c r="B41" s="333">
        <f>IF(ISBLANK(Regressions!B51), " ", Regressions!B51)</f>
        <v>2006</v>
      </c>
      <c r="C41" s="338" t="str">
        <f>IF(ISBLANK(Regressions!C51), " ", Regressions!C51)</f>
        <v>Urban</v>
      </c>
      <c r="D41" s="334">
        <f>IF(ISBLANK(Regressions!D51), " ", Regressions!D51)</f>
        <v>28447743.009011529</v>
      </c>
      <c r="E41" s="212">
        <f>IF(ISNUMBER(Regressions!E51),ROUND(Regressions!E51, 1), NA())</f>
        <v>99.6</v>
      </c>
      <c r="F41" s="335" t="e">
        <f>IF(ISNUMBER(Regressions!F51),ROUND(Regressions!F51, 1), NA())</f>
        <v>#N/A</v>
      </c>
      <c r="G41" s="234" t="e">
        <f>IF(ISNUMBER(Regressions!G51),ROUND(Regressions!G51, 1), NA())</f>
        <v>#N/A</v>
      </c>
      <c r="H41" s="336" t="e">
        <f>IF(ISNUMBER(Regressions!H51),ROUND(Regressions!H51, 1), NA())</f>
        <v>#N/A</v>
      </c>
      <c r="I41" s="235">
        <f>IF(ISNUMBER(Regressions!I51),ROUND(Regressions!I51, 1), NA())</f>
        <v>0.4</v>
      </c>
      <c r="J41" s="337">
        <f>IF(ISNUMBER(Regressions!K51),ROUND(Regressions!K51, 1), NA())</f>
        <v>98.4</v>
      </c>
      <c r="K41" s="335" t="e">
        <f>IF(ISNUMBER(Regressions!L51),ROUND(Regressions!L51, 1), NA())</f>
        <v>#N/A</v>
      </c>
      <c r="L41" s="236" t="e">
        <f>IF(ISNUMBER(Regressions!M51),ROUND(Regressions!M51, 1), NA())</f>
        <v>#N/A</v>
      </c>
      <c r="M41" s="336" t="e">
        <f>IF(ISNUMBER(Regressions!N51),ROUND(Regressions!N51, 1), NA())</f>
        <v>#N/A</v>
      </c>
      <c r="N41" s="235">
        <f>IF(ISNUMBER(Regressions!O51),ROUND(Regressions!O51, 1), NA())</f>
        <v>1.6</v>
      </c>
      <c r="O41" s="337" t="e">
        <f>IF(ISNUMBER(Regressions!Q51),ROUND(Regressions!Q51, 1), NA())</f>
        <v>#N/A</v>
      </c>
      <c r="P41" s="335" t="e">
        <f>IF(ISNUMBER(Regressions!R51),ROUND(Regressions!R51, 1), NA())</f>
        <v>#N/A</v>
      </c>
      <c r="Q41" s="213" t="e">
        <f>IF(ISNUMBER(Regressions!S51),ROUND(Regressions!S51, 1), NA())</f>
        <v>#N/A</v>
      </c>
      <c r="R41" s="336" t="e">
        <f>IF(ISNUMBER(Regressions!T51),ROUND(Regressions!T51, 1), NA())</f>
        <v>#N/A</v>
      </c>
      <c r="S41" s="235" t="e">
        <f>IF(ISNUMBER(Regressions!U51),ROUND(Regressions!U51, 1), NA())</f>
        <v>#N/A</v>
      </c>
    </row>
    <row xmlns:x14ac="http://schemas.microsoft.com/office/spreadsheetml/2009/9/ac" r="42" x14ac:dyDescent="0.2">
      <c r="A42" s="332" t="str">
        <f>IF(ISBLANK(Regressions!A52), " ", Regressions!A52)</f>
        <v>Indonesia</v>
      </c>
      <c r="B42" s="333">
        <f>IF(ISBLANK(Regressions!B52), " ", Regressions!B52)</f>
        <v>2007</v>
      </c>
      <c r="C42" s="338" t="str">
        <f>IF(ISBLANK(Regressions!C52), " ", Regressions!C52)</f>
        <v>Urban</v>
      </c>
      <c r="D42" s="334">
        <f>IF(ISBLANK(Regressions!D52), " ", Regressions!D52)</f>
        <v>29003683.606697839</v>
      </c>
      <c r="E42" s="212">
        <f>IF(ISNUMBER(Regressions!E52),ROUND(Regressions!E52, 1), NA())</f>
        <v>99.7</v>
      </c>
      <c r="F42" s="335" t="e">
        <f>IF(ISNUMBER(Regressions!F52),ROUND(Regressions!F52, 1), NA())</f>
        <v>#N/A</v>
      </c>
      <c r="G42" s="234" t="e">
        <f>IF(ISNUMBER(Regressions!G52),ROUND(Regressions!G52, 1), NA())</f>
        <v>#N/A</v>
      </c>
      <c r="H42" s="336" t="e">
        <f>IF(ISNUMBER(Regressions!H52),ROUND(Regressions!H52, 1), NA())</f>
        <v>#N/A</v>
      </c>
      <c r="I42" s="235">
        <f>IF(ISNUMBER(Regressions!I52),ROUND(Regressions!I52, 1), NA())</f>
        <v>0.3</v>
      </c>
      <c r="J42" s="337">
        <f>IF(ISNUMBER(Regressions!K52),ROUND(Regressions!K52, 1), NA())</f>
        <v>98.5</v>
      </c>
      <c r="K42" s="335" t="e">
        <f>IF(ISNUMBER(Regressions!L52),ROUND(Regressions!L52, 1), NA())</f>
        <v>#N/A</v>
      </c>
      <c r="L42" s="236" t="e">
        <f>IF(ISNUMBER(Regressions!M52),ROUND(Regressions!M52, 1), NA())</f>
        <v>#N/A</v>
      </c>
      <c r="M42" s="336" t="e">
        <f>IF(ISNUMBER(Regressions!N52),ROUND(Regressions!N52, 1), NA())</f>
        <v>#N/A</v>
      </c>
      <c r="N42" s="235">
        <f>IF(ISNUMBER(Regressions!O52),ROUND(Regressions!O52, 1), NA())</f>
        <v>1.5</v>
      </c>
      <c r="O42" s="337" t="e">
        <f>IF(ISNUMBER(Regressions!Q52),ROUND(Regressions!Q52, 1), NA())</f>
        <v>#N/A</v>
      </c>
      <c r="P42" s="335" t="e">
        <f>IF(ISNUMBER(Regressions!R52),ROUND(Regressions!R52, 1), NA())</f>
        <v>#N/A</v>
      </c>
      <c r="Q42" s="213" t="e">
        <f>IF(ISNUMBER(Regressions!S52),ROUND(Regressions!S52, 1), NA())</f>
        <v>#N/A</v>
      </c>
      <c r="R42" s="336" t="e">
        <f>IF(ISNUMBER(Regressions!T52),ROUND(Regressions!T52, 1), NA())</f>
        <v>#N/A</v>
      </c>
      <c r="S42" s="235" t="e">
        <f>IF(ISNUMBER(Regressions!U52),ROUND(Regressions!U52, 1), NA())</f>
        <v>#N/A</v>
      </c>
    </row>
    <row xmlns:x14ac="http://schemas.microsoft.com/office/spreadsheetml/2009/9/ac" r="43" x14ac:dyDescent="0.2">
      <c r="A43" s="332" t="str">
        <f>IF(ISBLANK(Regressions!A53), " ", Regressions!A53)</f>
        <v>Indonesia</v>
      </c>
      <c r="B43" s="333">
        <f>IF(ISBLANK(Regressions!B53), " ", Regressions!B53)</f>
        <v>2008</v>
      </c>
      <c r="C43" s="338" t="str">
        <f>IF(ISBLANK(Regressions!C53), " ", Regressions!C53)</f>
        <v>Urban</v>
      </c>
      <c r="D43" s="334">
        <f>IF(ISBLANK(Regressions!D53), " ", Regressions!D53)</f>
        <v>29548930.800505068</v>
      </c>
      <c r="E43" s="212">
        <f>IF(ISNUMBER(Regressions!E53),ROUND(Regressions!E53, 1), NA())</f>
        <v>99.7</v>
      </c>
      <c r="F43" s="335" t="e">
        <f>IF(ISNUMBER(Regressions!F53),ROUND(Regressions!F53, 1), NA())</f>
        <v>#N/A</v>
      </c>
      <c r="G43" s="234" t="e">
        <f>IF(ISNUMBER(Regressions!G53),ROUND(Regressions!G53, 1), NA())</f>
        <v>#N/A</v>
      </c>
      <c r="H43" s="336" t="e">
        <f>IF(ISNUMBER(Regressions!H53),ROUND(Regressions!H53, 1), NA())</f>
        <v>#N/A</v>
      </c>
      <c r="I43" s="235">
        <f>IF(ISNUMBER(Regressions!I53),ROUND(Regressions!I53, 1), NA())</f>
        <v>0.3</v>
      </c>
      <c r="J43" s="337">
        <f>IF(ISNUMBER(Regressions!K53),ROUND(Regressions!K53, 1), NA())</f>
        <v>98.6</v>
      </c>
      <c r="K43" s="335" t="e">
        <f>IF(ISNUMBER(Regressions!L53),ROUND(Regressions!L53, 1), NA())</f>
        <v>#N/A</v>
      </c>
      <c r="L43" s="236" t="e">
        <f>IF(ISNUMBER(Regressions!M53),ROUND(Regressions!M53, 1), NA())</f>
        <v>#N/A</v>
      </c>
      <c r="M43" s="336" t="e">
        <f>IF(ISNUMBER(Regressions!N53),ROUND(Regressions!N53, 1), NA())</f>
        <v>#N/A</v>
      </c>
      <c r="N43" s="235">
        <f>IF(ISNUMBER(Regressions!O53),ROUND(Regressions!O53, 1), NA())</f>
        <v>1.4</v>
      </c>
      <c r="O43" s="337" t="e">
        <f>IF(ISNUMBER(Regressions!Q53),ROUND(Regressions!Q53, 1), NA())</f>
        <v>#N/A</v>
      </c>
      <c r="P43" s="335" t="e">
        <f>IF(ISNUMBER(Regressions!R53),ROUND(Regressions!R53, 1), NA())</f>
        <v>#N/A</v>
      </c>
      <c r="Q43" s="213" t="e">
        <f>IF(ISNUMBER(Regressions!S53),ROUND(Regressions!S53, 1), NA())</f>
        <v>#N/A</v>
      </c>
      <c r="R43" s="336" t="e">
        <f>IF(ISNUMBER(Regressions!T53),ROUND(Regressions!T53, 1), NA())</f>
        <v>#N/A</v>
      </c>
      <c r="S43" s="235" t="e">
        <f>IF(ISNUMBER(Regressions!U53),ROUND(Regressions!U53, 1), NA())</f>
        <v>#N/A</v>
      </c>
    </row>
    <row xmlns:x14ac="http://schemas.microsoft.com/office/spreadsheetml/2009/9/ac" r="44" x14ac:dyDescent="0.2">
      <c r="A44" s="332" t="str">
        <f>IF(ISBLANK(Regressions!A54), " ", Regressions!A54)</f>
        <v>Indonesia</v>
      </c>
      <c r="B44" s="333">
        <f>IF(ISBLANK(Regressions!B54), " ", Regressions!B54)</f>
        <v>2009</v>
      </c>
      <c r="C44" s="338" t="str">
        <f>IF(ISBLANK(Regressions!C54), " ", Regressions!C54)</f>
        <v>Urban</v>
      </c>
      <c r="D44" s="334">
        <f>IF(ISBLANK(Regressions!D54), " ", Regressions!D54)</f>
        <v>30102516.32797287</v>
      </c>
      <c r="E44" s="212">
        <f>IF(ISNUMBER(Regressions!E54),ROUND(Regressions!E54, 1), NA())</f>
        <v>99.8</v>
      </c>
      <c r="F44" s="335" t="e">
        <f>IF(ISNUMBER(Regressions!F54),ROUND(Regressions!F54, 1), NA())</f>
        <v>#N/A</v>
      </c>
      <c r="G44" s="234" t="e">
        <f>IF(ISNUMBER(Regressions!G54),ROUND(Regressions!G54, 1), NA())</f>
        <v>#N/A</v>
      </c>
      <c r="H44" s="336" t="e">
        <f>IF(ISNUMBER(Regressions!H54),ROUND(Regressions!H54, 1), NA())</f>
        <v>#N/A</v>
      </c>
      <c r="I44" s="235">
        <f>IF(ISNUMBER(Regressions!I54),ROUND(Regressions!I54, 1), NA())</f>
        <v>0.2</v>
      </c>
      <c r="J44" s="337">
        <f>IF(ISNUMBER(Regressions!K54),ROUND(Regressions!K54, 1), NA())</f>
        <v>98.7</v>
      </c>
      <c r="K44" s="335" t="e">
        <f>IF(ISNUMBER(Regressions!L54),ROUND(Regressions!L54, 1), NA())</f>
        <v>#N/A</v>
      </c>
      <c r="L44" s="236" t="e">
        <f>IF(ISNUMBER(Regressions!M54),ROUND(Regressions!M54, 1), NA())</f>
        <v>#N/A</v>
      </c>
      <c r="M44" s="336" t="e">
        <f>IF(ISNUMBER(Regressions!N54),ROUND(Regressions!N54, 1), NA())</f>
        <v>#N/A</v>
      </c>
      <c r="N44" s="235">
        <f>IF(ISNUMBER(Regressions!O54),ROUND(Regressions!O54, 1), NA())</f>
        <v>1.3</v>
      </c>
      <c r="O44" s="337" t="e">
        <f>IF(ISNUMBER(Regressions!Q54),ROUND(Regressions!Q54, 1), NA())</f>
        <v>#N/A</v>
      </c>
      <c r="P44" s="335" t="e">
        <f>IF(ISNUMBER(Regressions!R54),ROUND(Regressions!R54, 1), NA())</f>
        <v>#N/A</v>
      </c>
      <c r="Q44" s="213" t="e">
        <f>IF(ISNUMBER(Regressions!S54),ROUND(Regressions!S54, 1), NA())</f>
        <v>#N/A</v>
      </c>
      <c r="R44" s="336" t="e">
        <f>IF(ISNUMBER(Regressions!T54),ROUND(Regressions!T54, 1), NA())</f>
        <v>#N/A</v>
      </c>
      <c r="S44" s="235" t="e">
        <f>IF(ISNUMBER(Regressions!U54),ROUND(Regressions!U54, 1), NA())</f>
        <v>#N/A</v>
      </c>
    </row>
    <row xmlns:x14ac="http://schemas.microsoft.com/office/spreadsheetml/2009/9/ac" r="45" x14ac:dyDescent="0.2">
      <c r="A45" s="332" t="str">
        <f>IF(ISBLANK(Regressions!A55), " ", Regressions!A55)</f>
        <v>Indonesia</v>
      </c>
      <c r="B45" s="333">
        <f>IF(ISBLANK(Regressions!B55), " ", Regressions!B55)</f>
        <v>2010</v>
      </c>
      <c r="C45" s="338" t="str">
        <f>IF(ISBLANK(Regressions!C55), " ", Regressions!C55)</f>
        <v>Urban</v>
      </c>
      <c r="D45" s="334">
        <f>IF(ISBLANK(Regressions!D55), " ", Regressions!D55)</f>
        <v>30680531.46615234</v>
      </c>
      <c r="E45" s="212">
        <f>IF(ISNUMBER(Regressions!E55),ROUND(Regressions!E55, 1), NA())</f>
        <v>99.9</v>
      </c>
      <c r="F45" s="335" t="e">
        <f>IF(ISNUMBER(Regressions!F55),ROUND(Regressions!F55, 1), NA())</f>
        <v>#N/A</v>
      </c>
      <c r="G45" s="234" t="e">
        <f>IF(ISNUMBER(Regressions!G55),ROUND(Regressions!G55, 1), NA())</f>
        <v>#N/A</v>
      </c>
      <c r="H45" s="336" t="e">
        <f>IF(ISNUMBER(Regressions!H55),ROUND(Regressions!H55, 1), NA())</f>
        <v>#N/A</v>
      </c>
      <c r="I45" s="235">
        <f>IF(ISNUMBER(Regressions!I55),ROUND(Regressions!I55, 1), NA())</f>
        <v>0.1</v>
      </c>
      <c r="J45" s="337">
        <f>IF(ISNUMBER(Regressions!K55),ROUND(Regressions!K55, 1), NA())</f>
        <v>98.8</v>
      </c>
      <c r="K45" s="335" t="e">
        <f>IF(ISNUMBER(Regressions!L55),ROUND(Regressions!L55, 1), NA())</f>
        <v>#N/A</v>
      </c>
      <c r="L45" s="236" t="e">
        <f>IF(ISNUMBER(Regressions!M55),ROUND(Regressions!M55, 1), NA())</f>
        <v>#N/A</v>
      </c>
      <c r="M45" s="336" t="e">
        <f>IF(ISNUMBER(Regressions!N55),ROUND(Regressions!N55, 1), NA())</f>
        <v>#N/A</v>
      </c>
      <c r="N45" s="235">
        <f>IF(ISNUMBER(Regressions!O55),ROUND(Regressions!O55, 1), NA())</f>
        <v>1.2</v>
      </c>
      <c r="O45" s="337" t="e">
        <f>IF(ISNUMBER(Regressions!Q55),ROUND(Regressions!Q55, 1), NA())</f>
        <v>#N/A</v>
      </c>
      <c r="P45" s="335" t="e">
        <f>IF(ISNUMBER(Regressions!R55),ROUND(Regressions!R55, 1), NA())</f>
        <v>#N/A</v>
      </c>
      <c r="Q45" s="213" t="e">
        <f>IF(ISNUMBER(Regressions!S55),ROUND(Regressions!S55, 1), NA())</f>
        <v>#N/A</v>
      </c>
      <c r="R45" s="336" t="e">
        <f>IF(ISNUMBER(Regressions!T55),ROUND(Regressions!T55, 1), NA())</f>
        <v>#N/A</v>
      </c>
      <c r="S45" s="235" t="e">
        <f>IF(ISNUMBER(Regressions!U55),ROUND(Regressions!U55, 1), NA())</f>
        <v>#N/A</v>
      </c>
    </row>
    <row xmlns:x14ac="http://schemas.microsoft.com/office/spreadsheetml/2009/9/ac" r="46" x14ac:dyDescent="0.2">
      <c r="A46" s="332" t="str">
        <f>IF(ISBLANK(Regressions!A56), " ", Regressions!A56)</f>
        <v>Indonesia</v>
      </c>
      <c r="B46" s="333">
        <f>IF(ISBLANK(Regressions!B56), " ", Regressions!B56)</f>
        <v>2011</v>
      </c>
      <c r="C46" s="338" t="str">
        <f>IF(ISBLANK(Regressions!C56), " ", Regressions!C56)</f>
        <v>Urban</v>
      </c>
      <c r="D46" s="334">
        <f>IF(ISBLANK(Regressions!D56), " ", Regressions!D56)</f>
        <v>31208510.555366211</v>
      </c>
      <c r="E46" s="212">
        <f>IF(ISNUMBER(Regressions!E56),ROUND(Regressions!E56, 1), NA())</f>
        <v>99.9</v>
      </c>
      <c r="F46" s="335" t="e">
        <f>IF(ISNUMBER(Regressions!F56),ROUND(Regressions!F56, 1), NA())</f>
        <v>#N/A</v>
      </c>
      <c r="G46" s="234" t="e">
        <f>IF(ISNUMBER(Regressions!G56),ROUND(Regressions!G56, 1), NA())</f>
        <v>#N/A</v>
      </c>
      <c r="H46" s="336" t="e">
        <f>IF(ISNUMBER(Regressions!H56),ROUND(Regressions!H56, 1), NA())</f>
        <v>#N/A</v>
      </c>
      <c r="I46" s="235">
        <f>IF(ISNUMBER(Regressions!I56),ROUND(Regressions!I56, 1), NA())</f>
        <v>0.1</v>
      </c>
      <c r="J46" s="337">
        <f>IF(ISNUMBER(Regressions!K56),ROUND(Regressions!K56, 1), NA())</f>
        <v>98.9</v>
      </c>
      <c r="K46" s="335" t="e">
        <f>IF(ISNUMBER(Regressions!L56),ROUND(Regressions!L56, 1), NA())</f>
        <v>#N/A</v>
      </c>
      <c r="L46" s="236" t="e">
        <f>IF(ISNUMBER(Regressions!M56),ROUND(Regressions!M56, 1), NA())</f>
        <v>#N/A</v>
      </c>
      <c r="M46" s="336" t="e">
        <f>IF(ISNUMBER(Regressions!N56),ROUND(Regressions!N56, 1), NA())</f>
        <v>#N/A</v>
      </c>
      <c r="N46" s="235">
        <f>IF(ISNUMBER(Regressions!O56),ROUND(Regressions!O56, 1), NA())</f>
        <v>1.1000000000000001</v>
      </c>
      <c r="O46" s="337" t="e">
        <f>IF(ISNUMBER(Regressions!Q56),ROUND(Regressions!Q56, 1), NA())</f>
        <v>#N/A</v>
      </c>
      <c r="P46" s="335" t="e">
        <f>IF(ISNUMBER(Regressions!R56),ROUND(Regressions!R56, 1), NA())</f>
        <v>#N/A</v>
      </c>
      <c r="Q46" s="213" t="e">
        <f>IF(ISNUMBER(Regressions!S56),ROUND(Regressions!S56, 1), NA())</f>
        <v>#N/A</v>
      </c>
      <c r="R46" s="336" t="e">
        <f>IF(ISNUMBER(Regressions!T56),ROUND(Regressions!T56, 1), NA())</f>
        <v>#N/A</v>
      </c>
      <c r="S46" s="235" t="e">
        <f>IF(ISNUMBER(Regressions!U56),ROUND(Regressions!U56, 1), NA())</f>
        <v>#N/A</v>
      </c>
    </row>
    <row xmlns:x14ac="http://schemas.microsoft.com/office/spreadsheetml/2009/9/ac" r="47" x14ac:dyDescent="0.2">
      <c r="A47" s="332" t="str">
        <f>IF(ISBLANK(Regressions!A57), " ", Regressions!A57)</f>
        <v>Indonesia</v>
      </c>
      <c r="B47" s="333">
        <f>IF(ISBLANK(Regressions!B57), " ", Regressions!B57)</f>
        <v>2012</v>
      </c>
      <c r="C47" s="338" t="str">
        <f>IF(ISBLANK(Regressions!C57), " ", Regressions!C57)</f>
        <v>Urban</v>
      </c>
      <c r="D47" s="334">
        <f>IF(ISBLANK(Regressions!D57), " ", Regressions!D57)</f>
        <v>31800122.620200191</v>
      </c>
      <c r="E47" s="212">
        <f>IF(ISNUMBER(Regressions!E57),ROUND(Regressions!E57, 1), NA())</f>
        <v>100</v>
      </c>
      <c r="F47" s="335" t="e">
        <f>IF(ISNUMBER(Regressions!F57),ROUND(Regressions!F57, 1), NA())</f>
        <v>#N/A</v>
      </c>
      <c r="G47" s="234" t="e">
        <f>IF(ISNUMBER(Regressions!G57),ROUND(Regressions!G57, 1), NA())</f>
        <v>#N/A</v>
      </c>
      <c r="H47" s="336" t="e">
        <f>IF(ISNUMBER(Regressions!H57),ROUND(Regressions!H57, 1), NA())</f>
        <v>#N/A</v>
      </c>
      <c r="I47" s="235">
        <f>IF(ISNUMBER(Regressions!I57),ROUND(Regressions!I57, 1), NA())</f>
        <v>0</v>
      </c>
      <c r="J47" s="337">
        <f>IF(ISNUMBER(Regressions!K57),ROUND(Regressions!K57, 1), NA())</f>
        <v>99</v>
      </c>
      <c r="K47" s="335" t="e">
        <f>IF(ISNUMBER(Regressions!L57),ROUND(Regressions!L57, 1), NA())</f>
        <v>#N/A</v>
      </c>
      <c r="L47" s="236" t="e">
        <f>IF(ISNUMBER(Regressions!M57),ROUND(Regressions!M57, 1), NA())</f>
        <v>#N/A</v>
      </c>
      <c r="M47" s="336" t="e">
        <f>IF(ISNUMBER(Regressions!N57),ROUND(Regressions!N57, 1), NA())</f>
        <v>#N/A</v>
      </c>
      <c r="N47" s="235">
        <f>IF(ISNUMBER(Regressions!O57),ROUND(Regressions!O57, 1), NA())</f>
        <v>1</v>
      </c>
      <c r="O47" s="337" t="e">
        <f>IF(ISNUMBER(Regressions!Q57),ROUND(Regressions!Q57, 1), NA())</f>
        <v>#N/A</v>
      </c>
      <c r="P47" s="335" t="e">
        <f>IF(ISNUMBER(Regressions!R57),ROUND(Regressions!R57, 1), NA())</f>
        <v>#N/A</v>
      </c>
      <c r="Q47" s="213" t="e">
        <f>IF(ISNUMBER(Regressions!S57),ROUND(Regressions!S57, 1), NA())</f>
        <v>#N/A</v>
      </c>
      <c r="R47" s="336" t="e">
        <f>IF(ISNUMBER(Regressions!T57),ROUND(Regressions!T57, 1), NA())</f>
        <v>#N/A</v>
      </c>
      <c r="S47" s="235" t="e">
        <f>IF(ISNUMBER(Regressions!U57),ROUND(Regressions!U57, 1), NA())</f>
        <v>#N/A</v>
      </c>
    </row>
    <row xmlns:x14ac="http://schemas.microsoft.com/office/spreadsheetml/2009/9/ac" r="48" x14ac:dyDescent="0.2">
      <c r="A48" s="332" t="str">
        <f>IF(ISBLANK(Regressions!A58), " ", Regressions!A58)</f>
        <v>Indonesia</v>
      </c>
      <c r="B48" s="333">
        <f>IF(ISBLANK(Regressions!B58), " ", Regressions!B58)</f>
        <v>2013</v>
      </c>
      <c r="C48" s="338" t="str">
        <f>IF(ISBLANK(Regressions!C58), " ", Regressions!C58)</f>
        <v>Urban</v>
      </c>
      <c r="D48" s="334">
        <f>IF(ISBLANK(Regressions!D58), " ", Regressions!D58)</f>
        <v>32439551.820469979</v>
      </c>
      <c r="E48" s="212">
        <f>IF(ISNUMBER(Regressions!E58),ROUND(Regressions!E58, 1), NA())</f>
        <v>100</v>
      </c>
      <c r="F48" s="335" t="e">
        <f>IF(ISNUMBER(Regressions!F58),ROUND(Regressions!F58, 1), NA())</f>
        <v>#N/A</v>
      </c>
      <c r="G48" s="234" t="e">
        <f>IF(ISNUMBER(Regressions!G58),ROUND(Regressions!G58, 1), NA())</f>
        <v>#N/A</v>
      </c>
      <c r="H48" s="336" t="e">
        <f>IF(ISNUMBER(Regressions!H58),ROUND(Regressions!H58, 1), NA())</f>
        <v>#N/A</v>
      </c>
      <c r="I48" s="235">
        <f>IF(ISNUMBER(Regressions!I58),ROUND(Regressions!I58, 1), NA())</f>
        <v>0</v>
      </c>
      <c r="J48" s="337">
        <f>IF(ISNUMBER(Regressions!K58),ROUND(Regressions!K58, 1), NA())</f>
        <v>99.1</v>
      </c>
      <c r="K48" s="335" t="e">
        <f>IF(ISNUMBER(Regressions!L58),ROUND(Regressions!L58, 1), NA())</f>
        <v>#N/A</v>
      </c>
      <c r="L48" s="236" t="e">
        <f>IF(ISNUMBER(Regressions!M58),ROUND(Regressions!M58, 1), NA())</f>
        <v>#N/A</v>
      </c>
      <c r="M48" s="336" t="e">
        <f>IF(ISNUMBER(Regressions!N58),ROUND(Regressions!N58, 1), NA())</f>
        <v>#N/A</v>
      </c>
      <c r="N48" s="235">
        <f>IF(ISNUMBER(Regressions!O58),ROUND(Regressions!O58, 1), NA())</f>
        <v>0.9</v>
      </c>
      <c r="O48" s="337" t="e">
        <f>IF(ISNUMBER(Regressions!Q58),ROUND(Regressions!Q58, 1), NA())</f>
        <v>#N/A</v>
      </c>
      <c r="P48" s="335" t="e">
        <f>IF(ISNUMBER(Regressions!R58),ROUND(Regressions!R58, 1), NA())</f>
        <v>#N/A</v>
      </c>
      <c r="Q48" s="213" t="e">
        <f>IF(ISNUMBER(Regressions!S58),ROUND(Regressions!S58, 1), NA())</f>
        <v>#N/A</v>
      </c>
      <c r="R48" s="336" t="e">
        <f>IF(ISNUMBER(Regressions!T58),ROUND(Regressions!T58, 1), NA())</f>
        <v>#N/A</v>
      </c>
      <c r="S48" s="235" t="e">
        <f>IF(ISNUMBER(Regressions!U58),ROUND(Regressions!U58, 1), NA())</f>
        <v>#N/A</v>
      </c>
    </row>
    <row xmlns:x14ac="http://schemas.microsoft.com/office/spreadsheetml/2009/9/ac" r="49" x14ac:dyDescent="0.2">
      <c r="A49" s="332" t="str">
        <f>IF(ISBLANK(Regressions!A59), " ", Regressions!A59)</f>
        <v>Indonesia</v>
      </c>
      <c r="B49" s="333">
        <f>IF(ISBLANK(Regressions!B59), " ", Regressions!B59)</f>
        <v>2014</v>
      </c>
      <c r="C49" s="338" t="str">
        <f>IF(ISBLANK(Regressions!C59), " ", Regressions!C59)</f>
        <v>Urban</v>
      </c>
      <c r="D49" s="334">
        <f>IF(ISBLANK(Regressions!D59), " ", Regressions!D59)</f>
        <v>33069756.761045221</v>
      </c>
      <c r="E49" s="212">
        <f>IF(ISNUMBER(Regressions!E59),ROUND(Regressions!E59, 1), NA())</f>
        <v>100</v>
      </c>
      <c r="F49" s="335" t="e">
        <f>IF(ISNUMBER(Regressions!F59),ROUND(Regressions!F59, 1), NA())</f>
        <v>#N/A</v>
      </c>
      <c r="G49" s="234" t="e">
        <f>IF(ISNUMBER(Regressions!G59),ROUND(Regressions!G59, 1), NA())</f>
        <v>#N/A</v>
      </c>
      <c r="H49" s="336" t="e">
        <f>IF(ISNUMBER(Regressions!H59),ROUND(Regressions!H59, 1), NA())</f>
        <v>#N/A</v>
      </c>
      <c r="I49" s="235">
        <f>IF(ISNUMBER(Regressions!I59),ROUND(Regressions!I59, 1), NA())</f>
        <v>0</v>
      </c>
      <c r="J49" s="337">
        <f>IF(ISNUMBER(Regressions!K59),ROUND(Regressions!K59, 1), NA())</f>
        <v>99.2</v>
      </c>
      <c r="K49" s="335" t="e">
        <f>IF(ISNUMBER(Regressions!L59),ROUND(Regressions!L59, 1), NA())</f>
        <v>#N/A</v>
      </c>
      <c r="L49" s="236" t="e">
        <f>IF(ISNUMBER(Regressions!M59),ROUND(Regressions!M59, 1), NA())</f>
        <v>#N/A</v>
      </c>
      <c r="M49" s="336" t="e">
        <f>IF(ISNUMBER(Regressions!N59),ROUND(Regressions!N59, 1), NA())</f>
        <v>#N/A</v>
      </c>
      <c r="N49" s="235">
        <f>IF(ISNUMBER(Regressions!O59),ROUND(Regressions!O59, 1), NA())</f>
        <v>0.8</v>
      </c>
      <c r="O49" s="337" t="e">
        <f>IF(ISNUMBER(Regressions!Q59),ROUND(Regressions!Q59, 1), NA())</f>
        <v>#N/A</v>
      </c>
      <c r="P49" s="335" t="e">
        <f>IF(ISNUMBER(Regressions!R59),ROUND(Regressions!R59, 1), NA())</f>
        <v>#N/A</v>
      </c>
      <c r="Q49" s="213" t="e">
        <f>IF(ISNUMBER(Regressions!S59),ROUND(Regressions!S59, 1), NA())</f>
        <v>#N/A</v>
      </c>
      <c r="R49" s="336" t="e">
        <f>IF(ISNUMBER(Regressions!T59),ROUND(Regressions!T59, 1), NA())</f>
        <v>#N/A</v>
      </c>
      <c r="S49" s="235" t="e">
        <f>IF(ISNUMBER(Regressions!U59),ROUND(Regressions!U59, 1), NA())</f>
        <v>#N/A</v>
      </c>
    </row>
    <row xmlns:x14ac="http://schemas.microsoft.com/office/spreadsheetml/2009/9/ac" r="50" x14ac:dyDescent="0.2">
      <c r="A50" s="332" t="str">
        <f>IF(ISBLANK(Regressions!A60), " ", Regressions!A60)</f>
        <v>Indonesia</v>
      </c>
      <c r="B50" s="333">
        <f>IF(ISBLANK(Regressions!B60), " ", Regressions!B60)</f>
        <v>2015</v>
      </c>
      <c r="C50" s="338" t="str">
        <f>IF(ISBLANK(Regressions!C60), " ", Regressions!C60)</f>
        <v>Urban</v>
      </c>
      <c r="D50" s="334">
        <f>IF(ISBLANK(Regressions!D60), " ", Regressions!D60)</f>
        <v>33676783.389263757</v>
      </c>
      <c r="E50" s="212">
        <f>IF(ISNUMBER(Regressions!E60),ROUND(Regressions!E60, 1), NA())</f>
        <v>100</v>
      </c>
      <c r="F50" s="335" t="e">
        <f>IF(ISNUMBER(Regressions!F60),ROUND(Regressions!F60, 1), NA())</f>
        <v>#N/A</v>
      </c>
      <c r="G50" s="234" t="e">
        <f>IF(ISNUMBER(Regressions!G60),ROUND(Regressions!G60, 1), NA())</f>
        <v>#N/A</v>
      </c>
      <c r="H50" s="336" t="e">
        <f>IF(ISNUMBER(Regressions!H60),ROUND(Regressions!H60, 1), NA())</f>
        <v>#N/A</v>
      </c>
      <c r="I50" s="235">
        <f>IF(ISNUMBER(Regressions!I60),ROUND(Regressions!I60, 1), NA())</f>
        <v>0</v>
      </c>
      <c r="J50" s="337">
        <f>IF(ISNUMBER(Regressions!K60),ROUND(Regressions!K60, 1), NA())</f>
        <v>99.3</v>
      </c>
      <c r="K50" s="335" t="e">
        <f>IF(ISNUMBER(Regressions!L60),ROUND(Regressions!L60, 1), NA())</f>
        <v>#N/A</v>
      </c>
      <c r="L50" s="236" t="e">
        <f>IF(ISNUMBER(Regressions!M60),ROUND(Regressions!M60, 1), NA())</f>
        <v>#N/A</v>
      </c>
      <c r="M50" s="336" t="e">
        <f>IF(ISNUMBER(Regressions!N60),ROUND(Regressions!N60, 1), NA())</f>
        <v>#N/A</v>
      </c>
      <c r="N50" s="235">
        <f>IF(ISNUMBER(Regressions!O60),ROUND(Regressions!O60, 1), NA())</f>
        <v>0.7</v>
      </c>
      <c r="O50" s="337" t="e">
        <f>IF(ISNUMBER(Regressions!Q60),ROUND(Regressions!Q60, 1), NA())</f>
        <v>#N/A</v>
      </c>
      <c r="P50" s="335" t="e">
        <f>IF(ISNUMBER(Regressions!R60),ROUND(Regressions!R60, 1), NA())</f>
        <v>#N/A</v>
      </c>
      <c r="Q50" s="213" t="e">
        <f>IF(ISNUMBER(Regressions!S60),ROUND(Regressions!S60, 1), NA())</f>
        <v>#N/A</v>
      </c>
      <c r="R50" s="336" t="e">
        <f>IF(ISNUMBER(Regressions!T60),ROUND(Regressions!T60, 1), NA())</f>
        <v>#N/A</v>
      </c>
      <c r="S50" s="235" t="e">
        <f>IF(ISNUMBER(Regressions!U60),ROUND(Regressions!U60, 1), NA())</f>
        <v>#N/A</v>
      </c>
    </row>
    <row xmlns:x14ac="http://schemas.microsoft.com/office/spreadsheetml/2009/9/ac" r="51" x14ac:dyDescent="0.2">
      <c r="A51" s="332" t="str">
        <f>IF(ISBLANK(Regressions!A61), " ", Regressions!A61)</f>
        <v>Indonesia</v>
      </c>
      <c r="B51" s="333">
        <f>IF(ISBLANK(Regressions!B61), " ", Regressions!B61)</f>
        <v>2016</v>
      </c>
      <c r="C51" s="338" t="str">
        <f>IF(ISBLANK(Regressions!C61), " ", Regressions!C61)</f>
        <v>Urban</v>
      </c>
      <c r="D51" s="334">
        <f>IF(ISBLANK(Regressions!D61), " ", Regressions!D61)</f>
        <v>34263016.467297368</v>
      </c>
      <c r="E51" s="212">
        <f>IF(ISNUMBER(Regressions!E61),ROUND(Regressions!E61, 1), NA())</f>
        <v>100</v>
      </c>
      <c r="F51" s="335" t="e">
        <f>IF(ISNUMBER(Regressions!F61),ROUND(Regressions!F61, 1), NA())</f>
        <v>#N/A</v>
      </c>
      <c r="G51" s="234" t="e">
        <f>IF(ISNUMBER(Regressions!G61),ROUND(Regressions!G61, 1), NA())</f>
        <v>#N/A</v>
      </c>
      <c r="H51" s="336" t="e">
        <f>IF(ISNUMBER(Regressions!H61),ROUND(Regressions!H61, 1), NA())</f>
        <v>#N/A</v>
      </c>
      <c r="I51" s="235">
        <f>IF(ISNUMBER(Regressions!I61),ROUND(Regressions!I61, 1), NA())</f>
        <v>0</v>
      </c>
      <c r="J51" s="337">
        <f>IF(ISNUMBER(Regressions!K61),ROUND(Regressions!K61, 1), NA())</f>
        <v>99.4</v>
      </c>
      <c r="K51" s="335" t="e">
        <f>IF(ISNUMBER(Regressions!L61),ROUND(Regressions!L61, 1), NA())</f>
        <v>#N/A</v>
      </c>
      <c r="L51" s="236" t="e">
        <f>IF(ISNUMBER(Regressions!M61),ROUND(Regressions!M61, 1), NA())</f>
        <v>#N/A</v>
      </c>
      <c r="M51" s="336" t="e">
        <f>IF(ISNUMBER(Regressions!N61),ROUND(Regressions!N61, 1), NA())</f>
        <v>#N/A</v>
      </c>
      <c r="N51" s="235">
        <f>IF(ISNUMBER(Regressions!O61),ROUND(Regressions!O61, 1), NA())</f>
        <v>0.6</v>
      </c>
      <c r="O51" s="337" t="e">
        <f>IF(ISNUMBER(Regressions!Q61),ROUND(Regressions!Q61, 1), NA())</f>
        <v>#N/A</v>
      </c>
      <c r="P51" s="335" t="e">
        <f>IF(ISNUMBER(Regressions!R61),ROUND(Regressions!R61, 1), NA())</f>
        <v>#N/A</v>
      </c>
      <c r="Q51" s="213" t="e">
        <f>IF(ISNUMBER(Regressions!S61),ROUND(Regressions!S61, 1), NA())</f>
        <v>#N/A</v>
      </c>
      <c r="R51" s="336" t="e">
        <f>IF(ISNUMBER(Regressions!T61),ROUND(Regressions!T61, 1), NA())</f>
        <v>#N/A</v>
      </c>
      <c r="S51" s="235" t="e">
        <f>IF(ISNUMBER(Regressions!U61),ROUND(Regressions!U61, 1), NA())</f>
        <v>#N/A</v>
      </c>
    </row>
    <row xmlns:x14ac="http://schemas.microsoft.com/office/spreadsheetml/2009/9/ac" r="52" x14ac:dyDescent="0.2">
      <c r="A52" s="332" t="str">
        <f>IF(ISBLANK(Regressions!A62), " ", Regressions!A62)</f>
        <v>Indonesia</v>
      </c>
      <c r="B52" s="333">
        <f>IF(ISBLANK(Regressions!B62), " ", Regressions!B62)</f>
        <v>2017</v>
      </c>
      <c r="C52" s="338" t="str">
        <f>IF(ISBLANK(Regressions!C62), " ", Regressions!C62)</f>
        <v>Urban</v>
      </c>
      <c r="D52" s="334">
        <f>IF(ISBLANK(Regressions!D62), " ", Regressions!D62)</f>
        <v>34885940.839850768</v>
      </c>
      <c r="E52" s="212">
        <f>IF(ISNUMBER(Regressions!E62),ROUND(Regressions!E62, 1), NA())</f>
        <v>100</v>
      </c>
      <c r="F52" s="335" t="e">
        <f>IF(ISNUMBER(Regressions!F62),ROUND(Regressions!F62, 1), NA())</f>
        <v>#N/A</v>
      </c>
      <c r="G52" s="234" t="e">
        <f>IF(ISNUMBER(Regressions!G62),ROUND(Regressions!G62, 1), NA())</f>
        <v>#N/A</v>
      </c>
      <c r="H52" s="336" t="e">
        <f>IF(ISNUMBER(Regressions!H62),ROUND(Regressions!H62, 1), NA())</f>
        <v>#N/A</v>
      </c>
      <c r="I52" s="235">
        <f>IF(ISNUMBER(Regressions!I62),ROUND(Regressions!I62, 1), NA())</f>
        <v>0</v>
      </c>
      <c r="J52" s="337">
        <f>IF(ISNUMBER(Regressions!K62),ROUND(Regressions!K62, 1), NA())</f>
        <v>99.4</v>
      </c>
      <c r="K52" s="335" t="e">
        <f>IF(ISNUMBER(Regressions!L62),ROUND(Regressions!L62, 1), NA())</f>
        <v>#N/A</v>
      </c>
      <c r="L52" s="236" t="e">
        <f>IF(ISNUMBER(Regressions!M62),ROUND(Regressions!M62, 1), NA())</f>
        <v>#N/A</v>
      </c>
      <c r="M52" s="336" t="e">
        <f>IF(ISNUMBER(Regressions!N62),ROUND(Regressions!N62, 1), NA())</f>
        <v>#N/A</v>
      </c>
      <c r="N52" s="235">
        <f>IF(ISNUMBER(Regressions!O62),ROUND(Regressions!O62, 1), NA())</f>
        <v>0.6</v>
      </c>
      <c r="O52" s="337" t="e">
        <f>IF(ISNUMBER(Regressions!Q62),ROUND(Regressions!Q62, 1), NA())</f>
        <v>#N/A</v>
      </c>
      <c r="P52" s="335" t="e">
        <f>IF(ISNUMBER(Regressions!R62),ROUND(Regressions!R62, 1), NA())</f>
        <v>#N/A</v>
      </c>
      <c r="Q52" s="213" t="e">
        <f>IF(ISNUMBER(Regressions!S62),ROUND(Regressions!S62, 1), NA())</f>
        <v>#N/A</v>
      </c>
      <c r="R52" s="336" t="e">
        <f>IF(ISNUMBER(Regressions!T62),ROUND(Regressions!T62, 1), NA())</f>
        <v>#N/A</v>
      </c>
      <c r="S52" s="235" t="e">
        <f>IF(ISNUMBER(Regressions!U62),ROUND(Regressions!U62, 1), NA())</f>
        <v>#N/A</v>
      </c>
    </row>
    <row xmlns:x14ac="http://schemas.microsoft.com/office/spreadsheetml/2009/9/ac" r="53" x14ac:dyDescent="0.2">
      <c r="A53" s="332" t="str">
        <f>IF(ISBLANK(Regressions!A63), " ", Regressions!A63)</f>
        <v>Indonesia</v>
      </c>
      <c r="B53" s="333">
        <f>IF(ISBLANK(Regressions!B63), " ", Regressions!B63)</f>
        <v>2018</v>
      </c>
      <c r="C53" s="338" t="str">
        <f>IF(ISBLANK(Regressions!C63), " ", Regressions!C63)</f>
        <v>Urban</v>
      </c>
      <c r="D53" s="334">
        <f>IF(ISBLANK(Regressions!D63), " ", Regressions!D63)</f>
        <v>35534739.000028998</v>
      </c>
      <c r="E53" s="212">
        <f>IF(ISNUMBER(Regressions!E63),ROUND(Regressions!E63, 1), NA())</f>
        <v>100</v>
      </c>
      <c r="F53" s="335" t="e">
        <f>IF(ISNUMBER(Regressions!F63),ROUND(Regressions!F63, 1), NA())</f>
        <v>#N/A</v>
      </c>
      <c r="G53" s="234" t="e">
        <f>IF(ISNUMBER(Regressions!G63),ROUND(Regressions!G63, 1), NA())</f>
        <v>#N/A</v>
      </c>
      <c r="H53" s="336" t="e">
        <f>IF(ISNUMBER(Regressions!H63),ROUND(Regressions!H63, 1), NA())</f>
        <v>#N/A</v>
      </c>
      <c r="I53" s="235">
        <f>IF(ISNUMBER(Regressions!I63),ROUND(Regressions!I63, 1), NA())</f>
        <v>0</v>
      </c>
      <c r="J53" s="337">
        <f>IF(ISNUMBER(Regressions!K63),ROUND(Regressions!K63, 1), NA())</f>
        <v>99.4</v>
      </c>
      <c r="K53" s="335" t="e">
        <f>IF(ISNUMBER(Regressions!L63),ROUND(Regressions!L63, 1), NA())</f>
        <v>#N/A</v>
      </c>
      <c r="L53" s="236" t="e">
        <f>IF(ISNUMBER(Regressions!M63),ROUND(Regressions!M63, 1), NA())</f>
        <v>#N/A</v>
      </c>
      <c r="M53" s="336" t="e">
        <f>IF(ISNUMBER(Regressions!N63),ROUND(Regressions!N63, 1), NA())</f>
        <v>#N/A</v>
      </c>
      <c r="N53" s="235">
        <f>IF(ISNUMBER(Regressions!O63),ROUND(Regressions!O63, 1), NA())</f>
        <v>0.6</v>
      </c>
      <c r="O53" s="337" t="e">
        <f>IF(ISNUMBER(Regressions!Q63),ROUND(Regressions!Q63, 1), NA())</f>
        <v>#N/A</v>
      </c>
      <c r="P53" s="335" t="e">
        <f>IF(ISNUMBER(Regressions!R63),ROUND(Regressions!R63, 1), NA())</f>
        <v>#N/A</v>
      </c>
      <c r="Q53" s="213" t="e">
        <f>IF(ISNUMBER(Regressions!S63),ROUND(Regressions!S63, 1), NA())</f>
        <v>#N/A</v>
      </c>
      <c r="R53" s="336" t="e">
        <f>IF(ISNUMBER(Regressions!T63),ROUND(Regressions!T63, 1), NA())</f>
        <v>#N/A</v>
      </c>
      <c r="S53" s="235" t="e">
        <f>IF(ISNUMBER(Regressions!U63),ROUND(Regressions!U63, 1), NA())</f>
        <v>#N/A</v>
      </c>
    </row>
    <row xmlns:x14ac="http://schemas.microsoft.com/office/spreadsheetml/2009/9/ac" r="54" x14ac:dyDescent="0.2">
      <c r="A54" s="332" t="str">
        <f>IF(ISBLANK(Regressions!A64), " ", Regressions!A64)</f>
        <v>Indonesia</v>
      </c>
      <c r="B54" s="333">
        <f>IF(ISBLANK(Regressions!B64), " ", Regressions!B64)</f>
        <v>2019</v>
      </c>
      <c r="C54" s="338" t="str">
        <f>IF(ISBLANK(Regressions!C64), " ", Regressions!C64)</f>
        <v>Urban</v>
      </c>
      <c r="D54" s="334">
        <f>IF(ISBLANK(Regressions!D64), " ", Regressions!D64)</f>
        <v>36154804.356961668</v>
      </c>
      <c r="E54" s="212">
        <f>IF(ISNUMBER(Regressions!E64),ROUND(Regressions!E64, 1), NA())</f>
        <v>100</v>
      </c>
      <c r="F54" s="335" t="e">
        <f>IF(ISNUMBER(Regressions!F64),ROUND(Regressions!F64, 1), NA())</f>
        <v>#N/A</v>
      </c>
      <c r="G54" s="234" t="e">
        <f>IF(ISNUMBER(Regressions!G64),ROUND(Regressions!G64, 1), NA())</f>
        <v>#N/A</v>
      </c>
      <c r="H54" s="336" t="e">
        <f>IF(ISNUMBER(Regressions!H64),ROUND(Regressions!H64, 1), NA())</f>
        <v>#N/A</v>
      </c>
      <c r="I54" s="235">
        <f>IF(ISNUMBER(Regressions!I64),ROUND(Regressions!I64, 1), NA())</f>
        <v>0</v>
      </c>
      <c r="J54" s="337">
        <f>IF(ISNUMBER(Regressions!K64),ROUND(Regressions!K64, 1), NA())</f>
        <v>99.4</v>
      </c>
      <c r="K54" s="335" t="e">
        <f>IF(ISNUMBER(Regressions!L64),ROUND(Regressions!L64, 1), NA())</f>
        <v>#N/A</v>
      </c>
      <c r="L54" s="236" t="e">
        <f>IF(ISNUMBER(Regressions!M64),ROUND(Regressions!M64, 1), NA())</f>
        <v>#N/A</v>
      </c>
      <c r="M54" s="336" t="e">
        <f>IF(ISNUMBER(Regressions!N64),ROUND(Regressions!N64, 1), NA())</f>
        <v>#N/A</v>
      </c>
      <c r="N54" s="235">
        <f>IF(ISNUMBER(Regressions!O64),ROUND(Regressions!O64, 1), NA())</f>
        <v>0.6</v>
      </c>
      <c r="O54" s="337" t="e">
        <f>IF(ISNUMBER(Regressions!Q64),ROUND(Regressions!Q64, 1), NA())</f>
        <v>#N/A</v>
      </c>
      <c r="P54" s="335" t="e">
        <f>IF(ISNUMBER(Regressions!R64),ROUND(Regressions!R64, 1), NA())</f>
        <v>#N/A</v>
      </c>
      <c r="Q54" s="213" t="e">
        <f>IF(ISNUMBER(Regressions!S64),ROUND(Regressions!S64, 1), NA())</f>
        <v>#N/A</v>
      </c>
      <c r="R54" s="336" t="e">
        <f>IF(ISNUMBER(Regressions!T64),ROUND(Regressions!T64, 1), NA())</f>
        <v>#N/A</v>
      </c>
      <c r="S54" s="235" t="e">
        <f>IF(ISNUMBER(Regressions!U64),ROUND(Regressions!U64, 1), NA())</f>
        <v>#N/A</v>
      </c>
    </row>
    <row xmlns:x14ac="http://schemas.microsoft.com/office/spreadsheetml/2009/9/ac" r="55" ht="13.5" customHeight="true" x14ac:dyDescent="0.2">
      <c r="A55" s="332" t="str">
        <f>IF(ISBLANK(Regressions!A65), " ", Regressions!A65)</f>
        <v>Indonesia</v>
      </c>
      <c r="B55" s="333">
        <f>IF(ISBLANK(Regressions!B65), " ", Regressions!B65)</f>
        <v>2020</v>
      </c>
      <c r="C55" s="338" t="str">
        <f>IF(ISBLANK(Regressions!C65), " ", Regressions!C65)</f>
        <v>Urban</v>
      </c>
      <c r="D55" s="334">
        <f>IF(ISBLANK(Regressions!D65), " ", Regressions!D65)</f>
        <v>36742381.568536378</v>
      </c>
      <c r="E55" s="212">
        <f>IF(ISNUMBER(Regressions!E65),ROUND(Regressions!E65, 1), NA())</f>
        <v>100</v>
      </c>
      <c r="F55" s="335" t="e">
        <f>IF(ISNUMBER(Regressions!F65),ROUND(Regressions!F65, 1), NA())</f>
        <v>#N/A</v>
      </c>
      <c r="G55" s="234" t="e">
        <f>IF(ISNUMBER(Regressions!G65),ROUND(Regressions!G65, 1), NA())</f>
        <v>#N/A</v>
      </c>
      <c r="H55" s="336" t="e">
        <f>IF(ISNUMBER(Regressions!H65),ROUND(Regressions!H65, 1), NA())</f>
        <v>#N/A</v>
      </c>
      <c r="I55" s="235">
        <f>IF(ISNUMBER(Regressions!I65),ROUND(Regressions!I65, 1), NA())</f>
        <v>0</v>
      </c>
      <c r="J55" s="337">
        <f>IF(ISNUMBER(Regressions!K65),ROUND(Regressions!K65, 1), NA())</f>
        <v>99.4</v>
      </c>
      <c r="K55" s="335" t="e">
        <f>IF(ISNUMBER(Regressions!L65),ROUND(Regressions!L65, 1), NA())</f>
        <v>#N/A</v>
      </c>
      <c r="L55" s="236" t="e">
        <f>IF(ISNUMBER(Regressions!M65),ROUND(Regressions!M65, 1), NA())</f>
        <v>#N/A</v>
      </c>
      <c r="M55" s="336" t="e">
        <f>IF(ISNUMBER(Regressions!N65),ROUND(Regressions!N65, 1), NA())</f>
        <v>#N/A</v>
      </c>
      <c r="N55" s="235">
        <f>IF(ISNUMBER(Regressions!O65),ROUND(Regressions!O65, 1), NA())</f>
        <v>0.6</v>
      </c>
      <c r="O55" s="337" t="e">
        <f>IF(ISNUMBER(Regressions!Q65),ROUND(Regressions!Q65, 1), NA())</f>
        <v>#N/A</v>
      </c>
      <c r="P55" s="335" t="e">
        <f>IF(ISNUMBER(Regressions!R65),ROUND(Regressions!R65, 1), NA())</f>
        <v>#N/A</v>
      </c>
      <c r="Q55" s="213" t="e">
        <f>IF(ISNUMBER(Regressions!S65),ROUND(Regressions!S65, 1), NA())</f>
        <v>#N/A</v>
      </c>
      <c r="R55" s="336" t="e">
        <f>IF(ISNUMBER(Regressions!T65),ROUND(Regressions!T65, 1), NA())</f>
        <v>#N/A</v>
      </c>
      <c r="S55" s="235" t="e">
        <f>IF(ISNUMBER(Regressions!U65),ROUND(Regressions!U65, 1), NA())</f>
        <v>#N/A</v>
      </c>
    </row>
    <row xmlns:x14ac="http://schemas.microsoft.com/office/spreadsheetml/2009/9/ac" r="56" x14ac:dyDescent="0.2">
      <c r="A56" s="386" t="str">
        <f>IF(ISBLANK(Regressions!A66), " ", Regressions!A66)</f>
        <v>Indonesia</v>
      </c>
      <c r="B56" s="387">
        <f>IF(ISBLANK(Regressions!B66), " ", Regressions!B66)</f>
        <v>2021</v>
      </c>
      <c r="C56" s="388" t="str">
        <f>IF(ISBLANK(Regressions!C66), " ", Regressions!C66)</f>
        <v>Urban</v>
      </c>
      <c r="D56" s="389">
        <f>IF(ISBLANK(Regressions!D66), " ", Regressions!D66)</f>
        <v>37285285.901440427</v>
      </c>
      <c r="E56" s="392">
        <f>IF(ISNUMBER(Regressions!E66),ROUND(Regressions!E66, 1), NA())</f>
        <v>100</v>
      </c>
      <c r="F56" s="390" t="e">
        <f>IF(ISNUMBER(Regressions!F66),ROUND(Regressions!F66, 1), NA())</f>
        <v>#N/A</v>
      </c>
      <c r="G56" s="393" t="e">
        <f>IF(ISNUMBER(Regressions!G66),ROUND(Regressions!G66, 1), NA())</f>
        <v>#N/A</v>
      </c>
      <c r="H56" s="391" t="e">
        <f>IF(ISNUMBER(Regressions!H66),ROUND(Regressions!H66, 1), NA())</f>
        <v>#N/A</v>
      </c>
      <c r="I56" s="394">
        <f>IF(ISNUMBER(Regressions!I66),ROUND(Regressions!I66, 1), NA())</f>
        <v>0</v>
      </c>
      <c r="J56" s="392" t="e">
        <f>IF(ISNUMBER(Regressions!K66),ROUND(Regressions!K66, 1), NA())</f>
        <v>#N/A</v>
      </c>
      <c r="K56" s="390" t="e">
        <f>IF(ISNUMBER(Regressions!L66),ROUND(Regressions!L66, 1), NA())</f>
        <v>#N/A</v>
      </c>
      <c r="L56" s="395" t="e">
        <f>IF(ISNUMBER(Regressions!M66),ROUND(Regressions!M66, 1), NA())</f>
        <v>#N/A</v>
      </c>
      <c r="M56" s="391" t="e">
        <f>IF(ISNUMBER(Regressions!N66),ROUND(Regressions!N66, 1), NA())</f>
        <v>#N/A</v>
      </c>
      <c r="N56" s="394" t="e">
        <f>IF(ISNUMBER(Regressions!O66),ROUND(Regressions!O66, 1), NA())</f>
        <v>#N/A</v>
      </c>
      <c r="O56" s="392" t="e">
        <f>IF(ISNUMBER(Regressions!Q66),ROUND(Regressions!Q66, 1), NA())</f>
        <v>#N/A</v>
      </c>
      <c r="P56" s="390" t="e">
        <f>IF(ISNUMBER(Regressions!R66),ROUND(Regressions!R66, 1), NA())</f>
        <v>#N/A</v>
      </c>
      <c r="Q56" s="396" t="e">
        <f>IF(ISNUMBER(Regressions!S66),ROUND(Regressions!S66, 1), NA())</f>
        <v>#N/A</v>
      </c>
      <c r="R56" s="391" t="e">
        <f>IF(ISNUMBER(Regressions!T66),ROUND(Regressions!T66, 1), NA())</f>
        <v>#N/A</v>
      </c>
      <c r="S56" s="394" t="e">
        <f>IF(ISNUMBER(Regressions!U66),ROUND(Regressions!U66, 1), NA())</f>
        <v>#N/A</v>
      </c>
      <c r="T56" s="385"/>
      <c r="U56" s="385"/>
      <c r="V56" s="385"/>
      <c r="W56" s="385"/>
      <c r="X56" s="385"/>
      <c r="Y56" s="385"/>
      <c r="Z56" s="385"/>
      <c r="AA56" s="385"/>
      <c r="AB56" s="385"/>
      <c r="AC56" s="385"/>
    </row>
    <row xmlns:x14ac="http://schemas.microsoft.com/office/spreadsheetml/2009/9/ac" r="57" x14ac:dyDescent="0.2">
      <c r="A57" s="332" t="str">
        <f>IF(ISBLANK(Regressions!A67), " ", Regressions!A67)</f>
        <v>Indonesia</v>
      </c>
      <c r="B57" s="333">
        <f>IF(ISBLANK(Regressions!B67), " ", Regressions!B67)</f>
        <v>2022</v>
      </c>
      <c r="C57" s="338" t="str">
        <f>IF(ISBLANK(Regressions!C67), " ", Regressions!C67)</f>
        <v>Urban</v>
      </c>
      <c r="D57" s="334">
        <f>IF(ISBLANK(Regressions!D67), " ", Regressions!D67)</f>
        <v>37799403.208374031</v>
      </c>
      <c r="E57" s="212">
        <f>IF(ISNUMBER(Regressions!E67),ROUND(Regressions!E67, 1), NA())</f>
        <v>100</v>
      </c>
      <c r="F57" s="335" t="e">
        <f>IF(ISNUMBER(Regressions!F67),ROUND(Regressions!F67, 1), NA())</f>
        <v>#N/A</v>
      </c>
      <c r="G57" s="234" t="e">
        <f>IF(ISNUMBER(Regressions!G67),ROUND(Regressions!G67, 1), NA())</f>
        <v>#N/A</v>
      </c>
      <c r="H57" s="336" t="e">
        <f>IF(ISNUMBER(Regressions!H67),ROUND(Regressions!H67, 1), NA())</f>
        <v>#N/A</v>
      </c>
      <c r="I57" s="235">
        <f>IF(ISNUMBER(Regressions!I67),ROUND(Regressions!I67, 1), NA())</f>
        <v>0</v>
      </c>
      <c r="J57" s="337" t="e">
        <f>IF(ISNUMBER(Regressions!K67),ROUND(Regressions!K67, 1), NA())</f>
        <v>#N/A</v>
      </c>
      <c r="K57" s="335" t="e">
        <f>IF(ISNUMBER(Regressions!L67),ROUND(Regressions!L67, 1), NA())</f>
        <v>#N/A</v>
      </c>
      <c r="L57" s="236" t="e">
        <f>IF(ISNUMBER(Regressions!M67),ROUND(Regressions!M67, 1), NA())</f>
        <v>#N/A</v>
      </c>
      <c r="M57" s="336" t="e">
        <f>IF(ISNUMBER(Regressions!N67),ROUND(Regressions!N67, 1), NA())</f>
        <v>#N/A</v>
      </c>
      <c r="N57" s="235" t="e">
        <f>IF(ISNUMBER(Regressions!O67),ROUND(Regressions!O67, 1), NA())</f>
        <v>#N/A</v>
      </c>
      <c r="O57" s="337" t="e">
        <f>IF(ISNUMBER(Regressions!Q67),ROUND(Regressions!Q67, 1), NA())</f>
        <v>#N/A</v>
      </c>
      <c r="P57" s="335" t="e">
        <f>IF(ISNUMBER(Regressions!R67),ROUND(Regressions!R67, 1), NA())</f>
        <v>#N/A</v>
      </c>
      <c r="Q57" s="213" t="e">
        <f>IF(ISNUMBER(Regressions!S67),ROUND(Regressions!S67, 1), NA())</f>
        <v>#N/A</v>
      </c>
      <c r="R57" s="336" t="e">
        <f>IF(ISNUMBER(Regressions!T67),ROUND(Regressions!T67, 1), NA())</f>
        <v>#N/A</v>
      </c>
      <c r="S57" s="235" t="e">
        <f>IF(ISNUMBER(Regressions!U67),ROUND(Regressions!U67, 1), NA())</f>
        <v>#N/A</v>
      </c>
    </row>
    <row xmlns:x14ac="http://schemas.microsoft.com/office/spreadsheetml/2009/9/ac" r="58" x14ac:dyDescent="0.2">
      <c r="A58" s="339" t="str">
        <f>IF(ISBLANK(Regressions!A68), " ", Regressions!A68)</f>
        <v>Indonesia</v>
      </c>
      <c r="B58" s="340">
        <f>IF(ISBLANK(Regressions!B68), " ", Regressions!B68)</f>
        <v>2023</v>
      </c>
      <c r="C58" s="341" t="str">
        <f>IF(ISBLANK(Regressions!C68), " ", Regressions!C68)</f>
        <v>Urban</v>
      </c>
      <c r="D58" s="342">
        <f>IF(ISBLANK(Regressions!D68), " ", Regressions!D68)</f>
        <v>38261314.646182247</v>
      </c>
      <c r="E58" s="343">
        <f>IF(ISNUMBER(Regressions!E68),ROUND(Regressions!E68, 1), NA())</f>
        <v>100</v>
      </c>
      <c r="F58" s="344" t="e">
        <f>IF(ISNUMBER(Regressions!F68),ROUND(Regressions!F68, 1), NA())</f>
        <v>#N/A</v>
      </c>
      <c r="G58" s="345" t="e">
        <f>IF(ISNUMBER(Regressions!G68),ROUND(Regressions!G68, 1), NA())</f>
        <v>#N/A</v>
      </c>
      <c r="H58" s="346" t="e">
        <f>IF(ISNUMBER(Regressions!H68),ROUND(Regressions!H68, 1), NA())</f>
        <v>#N/A</v>
      </c>
      <c r="I58" s="347">
        <f>IF(ISNUMBER(Regressions!I68),ROUND(Regressions!I68, 1), NA())</f>
        <v>0</v>
      </c>
      <c r="J58" s="348" t="e">
        <f>IF(ISNUMBER(Regressions!K68),ROUND(Regressions!K68, 1), NA())</f>
        <v>#N/A</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Indonesia</v>
      </c>
      <c r="B59" s="333">
        <f>IF(ISBLANK(Regressions!B69), " ", Regressions!B69)</f>
        <v>2024</v>
      </c>
      <c r="C59" s="338" t="str">
        <f>IF(ISBLANK(Regressions!C69), " ", Regressions!C69)</f>
        <v>Urban</v>
      </c>
      <c r="D59" s="334" t="str">
        <f>IF(ISBLANK(Regressions!D69), " ", Regressions!D69)</f>
        <v> </v>
      </c>
      <c r="E59" s="212" t="e">
        <f>IF(ISNUMBER(Regressions!E69),ROUND(Regressions!E69, 1), NA())</f>
        <v>#N/A</v>
      </c>
      <c r="F59" s="335" t="e">
        <f>IF(ISNUMBER(Regressions!F69),ROUND(Regressions!F69, 1), NA())</f>
        <v>#N/A</v>
      </c>
      <c r="G59" s="234" t="e">
        <f>IF(ISNUMBER(Regressions!G69),ROUND(Regressions!G69, 1), NA())</f>
        <v>#N/A</v>
      </c>
      <c r="H59" s="336" t="e">
        <f>IF(ISNUMBER(Regressions!H69),ROUND(Regressions!H69, 1), NA())</f>
        <v>#N/A</v>
      </c>
      <c r="I59" s="235" t="e">
        <f>IF(ISNUMBER(Regressions!I69),ROUND(Regressions!I69, 1), NA())</f>
        <v>#N/A</v>
      </c>
      <c r="J59" s="337" t="e">
        <f>IF(ISNUMBER(Regressions!K69),ROUND(Regressions!K69, 1), NA())</f>
        <v>#N/A</v>
      </c>
      <c r="K59" s="335" t="e">
        <f>IF(ISNUMBER(Regressions!L69),ROUND(Regressions!L69, 1), NA())</f>
        <v>#N/A</v>
      </c>
      <c r="L59" s="236" t="e">
        <f>IF(ISNUMBER(Regressions!M69),ROUND(Regressions!M69, 1), NA())</f>
        <v>#N/A</v>
      </c>
      <c r="M59" s="336" t="e">
        <f>IF(ISNUMBER(Regressions!N69),ROUND(Regressions!N69, 1), NA())</f>
        <v>#N/A</v>
      </c>
      <c r="N59" s="235" t="e">
        <f>IF(ISNUMBER(Regressions!O69),ROUND(Regressions!O69, 1), NA())</f>
        <v>#N/A</v>
      </c>
      <c r="O59" s="337" t="e">
        <f>IF(ISNUMBER(Regressions!Q69),ROUND(Regressions!Q69, 1), NA())</f>
        <v>#N/A</v>
      </c>
      <c r="P59" s="335" t="e">
        <f>IF(ISNUMBER(Regressions!R69),ROUND(Regressions!R69, 1), NA())</f>
        <v>#N/A</v>
      </c>
      <c r="Q59" s="213" t="e">
        <f>IF(ISNUMBER(Regressions!S69),ROUND(Regressions!S69, 1), NA())</f>
        <v>#N/A</v>
      </c>
      <c r="R59" s="336" t="e">
        <f>IF(ISNUMBER(Regressions!T69),ROUND(Regressions!T69, 1), NA())</f>
        <v>#N/A</v>
      </c>
      <c r="S59" s="235" t="e">
        <f>IF(ISNUMBER(Regressions!U69),ROUND(Regressions!U69, 1), NA())</f>
        <v>#N/A</v>
      </c>
    </row>
    <row xmlns:x14ac="http://schemas.microsoft.com/office/spreadsheetml/2009/9/ac" r="60" hidden="true" x14ac:dyDescent="0.2">
      <c r="A60" s="332" t="str">
        <f>IF(ISBLANK(Regressions!A70), " ", Regressions!A70)</f>
        <v>Indonesia</v>
      </c>
      <c r="B60" s="333">
        <f>IF(ISBLANK(Regressions!B70), " ", Regressions!B70)</f>
        <v>2025</v>
      </c>
      <c r="C60" s="338" t="str">
        <f>IF(ISBLANK(Regressions!C70), " ", Regressions!C70)</f>
        <v>Urban</v>
      </c>
      <c r="D60" s="334" t="str">
        <f>IF(ISBLANK(Regressions!D70), " ", Regressions!D70)</f>
        <v> </v>
      </c>
      <c r="E60" s="212" t="e">
        <f>IF(ISNUMBER(Regressions!E70),ROUND(Regressions!E70, 1), NA())</f>
        <v>#N/A</v>
      </c>
      <c r="F60" s="335" t="e">
        <f>IF(ISNUMBER(Regressions!F70),ROUND(Regressions!F70, 1), NA())</f>
        <v>#N/A</v>
      </c>
      <c r="G60" s="234" t="e">
        <f>IF(ISNUMBER(Regressions!G70),ROUND(Regressions!G70, 1), NA())</f>
        <v>#N/A</v>
      </c>
      <c r="H60" s="336" t="e">
        <f>IF(ISNUMBER(Regressions!H70),ROUND(Regressions!H70, 1), NA())</f>
        <v>#N/A</v>
      </c>
      <c r="I60" s="235" t="e">
        <f>IF(ISNUMBER(Regressions!I70),ROUND(Regressions!I70, 1), NA())</f>
        <v>#N/A</v>
      </c>
      <c r="J60" s="337" t="e">
        <f>IF(ISNUMBER(Regressions!K70),ROUND(Regressions!K70, 1), NA())</f>
        <v>#N/A</v>
      </c>
      <c r="K60" s="335" t="e">
        <f>IF(ISNUMBER(Regressions!L70),ROUND(Regressions!L70, 1), NA())</f>
        <v>#N/A</v>
      </c>
      <c r="L60" s="236" t="e">
        <f>IF(ISNUMBER(Regressions!M70),ROUND(Regressions!M70, 1), NA())</f>
        <v>#N/A</v>
      </c>
      <c r="M60" s="336" t="e">
        <f>IF(ISNUMBER(Regressions!N70),ROUND(Regressions!N70, 1), NA())</f>
        <v>#N/A</v>
      </c>
      <c r="N60" s="235" t="e">
        <f>IF(ISNUMBER(Regressions!O70),ROUND(Regressions!O70, 1), NA())</f>
        <v>#N/A</v>
      </c>
      <c r="O60" s="337" t="e">
        <f>IF(ISNUMBER(Regressions!Q70),ROUND(Regressions!Q70, 1), NA())</f>
        <v>#N/A</v>
      </c>
      <c r="P60" s="335" t="e">
        <f>IF(ISNUMBER(Regressions!R70),ROUND(Regressions!R70, 1), NA())</f>
        <v>#N/A</v>
      </c>
      <c r="Q60" s="213" t="e">
        <f>IF(ISNUMBER(Regressions!S70),ROUND(Regressions!S70, 1), NA())</f>
        <v>#N/A</v>
      </c>
      <c r="R60" s="336" t="e">
        <f>IF(ISNUMBER(Regressions!T70),ROUND(Regressions!T70, 1), NA())</f>
        <v>#N/A</v>
      </c>
      <c r="S60" s="235" t="e">
        <f>IF(ISNUMBER(Regressions!U70),ROUND(Regressions!U70, 1), NA())</f>
        <v>#N/A</v>
      </c>
    </row>
    <row xmlns:x14ac="http://schemas.microsoft.com/office/spreadsheetml/2009/9/ac" r="61" hidden="true" x14ac:dyDescent="0.2">
      <c r="A61" s="332" t="str">
        <f>IF(ISBLANK(Regressions!A71), " ", Regressions!A71)</f>
        <v>Indonesia</v>
      </c>
      <c r="B61" s="333">
        <f>IF(ISBLANK(Regressions!B71), " ", Regressions!B71)</f>
        <v>2026</v>
      </c>
      <c r="C61" s="338" t="str">
        <f>IF(ISBLANK(Regressions!C71), " ", Regressions!C71)</f>
        <v>Urban</v>
      </c>
      <c r="D61" s="334" t="str">
        <f>IF(ISBLANK(Regressions!D71), " ", Regressions!D71)</f>
        <v> </v>
      </c>
      <c r="E61" s="212" t="e">
        <f>IF(ISNUMBER(Regressions!E71),ROUND(Regressions!E71, 1), NA())</f>
        <v>#N/A</v>
      </c>
      <c r="F61" s="335" t="e">
        <f>IF(ISNUMBER(Regressions!F71),ROUND(Regressions!F71, 1), NA())</f>
        <v>#N/A</v>
      </c>
      <c r="G61" s="234" t="e">
        <f>IF(ISNUMBER(Regressions!G71),ROUND(Regressions!G71, 1), NA())</f>
        <v>#N/A</v>
      </c>
      <c r="H61" s="336" t="e">
        <f>IF(ISNUMBER(Regressions!H71),ROUND(Regressions!H71, 1), NA())</f>
        <v>#N/A</v>
      </c>
      <c r="I61" s="235" t="e">
        <f>IF(ISNUMBER(Regressions!I71),ROUND(Regressions!I71, 1), NA())</f>
        <v>#N/A</v>
      </c>
      <c r="J61" s="337" t="e">
        <f>IF(ISNUMBER(Regressions!K71),ROUND(Regressions!K71, 1), NA())</f>
        <v>#N/A</v>
      </c>
      <c r="K61" s="335" t="e">
        <f>IF(ISNUMBER(Regressions!L71),ROUND(Regressions!L71, 1), NA())</f>
        <v>#N/A</v>
      </c>
      <c r="L61" s="236" t="e">
        <f>IF(ISNUMBER(Regressions!M71),ROUND(Regressions!M71, 1), NA())</f>
        <v>#N/A</v>
      </c>
      <c r="M61" s="336" t="e">
        <f>IF(ISNUMBER(Regressions!N71),ROUND(Regressions!N71, 1), NA())</f>
        <v>#N/A</v>
      </c>
      <c r="N61" s="235" t="e">
        <f>IF(ISNUMBER(Regressions!O71),ROUND(Regressions!O71, 1), NA())</f>
        <v>#N/A</v>
      </c>
      <c r="O61" s="337" t="e">
        <f>IF(ISNUMBER(Regressions!Q71),ROUND(Regressions!Q71, 1), NA())</f>
        <v>#N/A</v>
      </c>
      <c r="P61" s="335" t="e">
        <f>IF(ISNUMBER(Regressions!R71),ROUND(Regressions!R71, 1), NA())</f>
        <v>#N/A</v>
      </c>
      <c r="Q61" s="213" t="e">
        <f>IF(ISNUMBER(Regressions!S71),ROUND(Regressions!S71, 1), NA())</f>
        <v>#N/A</v>
      </c>
      <c r="R61" s="336" t="e">
        <f>IF(ISNUMBER(Regressions!T71),ROUND(Regressions!T71, 1), NA())</f>
        <v>#N/A</v>
      </c>
      <c r="S61" s="235" t="e">
        <f>IF(ISNUMBER(Regressions!U71),ROUND(Regressions!U71, 1), NA())</f>
        <v>#N/A</v>
      </c>
    </row>
    <row xmlns:x14ac="http://schemas.microsoft.com/office/spreadsheetml/2009/9/ac" r="62" hidden="true" x14ac:dyDescent="0.2">
      <c r="A62" s="332" t="str">
        <f>IF(ISBLANK(Regressions!A72), " ", Regressions!A72)</f>
        <v>Indonesia</v>
      </c>
      <c r="B62" s="333">
        <f>IF(ISBLANK(Regressions!B72), " ", Regressions!B72)</f>
        <v>2027</v>
      </c>
      <c r="C62" s="338" t="str">
        <f>IF(ISBLANK(Regressions!C72), " ", Regressions!C72)</f>
        <v>Urban</v>
      </c>
      <c r="D62" s="334" t="str">
        <f>IF(ISBLANK(Regressions!D72), " ", Regressions!D72)</f>
        <v> </v>
      </c>
      <c r="E62" s="212" t="e">
        <f>IF(ISNUMBER(Regressions!E72),ROUND(Regressions!E72, 1), NA())</f>
        <v>#N/A</v>
      </c>
      <c r="F62" s="335" t="e">
        <f>IF(ISNUMBER(Regressions!F72),ROUND(Regressions!F72, 1), NA())</f>
        <v>#N/A</v>
      </c>
      <c r="G62" s="234" t="e">
        <f>IF(ISNUMBER(Regressions!G72),ROUND(Regressions!G72, 1), NA())</f>
        <v>#N/A</v>
      </c>
      <c r="H62" s="336" t="e">
        <f>IF(ISNUMBER(Regressions!H72),ROUND(Regressions!H72, 1), NA())</f>
        <v>#N/A</v>
      </c>
      <c r="I62" s="235" t="e">
        <f>IF(ISNUMBER(Regressions!I72),ROUND(Regressions!I72, 1), NA())</f>
        <v>#N/A</v>
      </c>
      <c r="J62" s="337" t="e">
        <f>IF(ISNUMBER(Regressions!K72),ROUND(Regressions!K72, 1), NA())</f>
        <v>#N/A</v>
      </c>
      <c r="K62" s="335" t="e">
        <f>IF(ISNUMBER(Regressions!L72),ROUND(Regressions!L72, 1), NA())</f>
        <v>#N/A</v>
      </c>
      <c r="L62" s="236" t="e">
        <f>IF(ISNUMBER(Regressions!M72),ROUND(Regressions!M72, 1), NA())</f>
        <v>#N/A</v>
      </c>
      <c r="M62" s="336" t="e">
        <f>IF(ISNUMBER(Regressions!N72),ROUND(Regressions!N72, 1), NA())</f>
        <v>#N/A</v>
      </c>
      <c r="N62" s="235" t="e">
        <f>IF(ISNUMBER(Regressions!O72),ROUND(Regressions!O72, 1), NA())</f>
        <v>#N/A</v>
      </c>
      <c r="O62" s="337" t="e">
        <f>IF(ISNUMBER(Regressions!Q72),ROUND(Regressions!Q72, 1), NA())</f>
        <v>#N/A</v>
      </c>
      <c r="P62" s="335" t="e">
        <f>IF(ISNUMBER(Regressions!R72),ROUND(Regressions!R72, 1), NA())</f>
        <v>#N/A</v>
      </c>
      <c r="Q62" s="213" t="e">
        <f>IF(ISNUMBER(Regressions!S72),ROUND(Regressions!S72, 1), NA())</f>
        <v>#N/A</v>
      </c>
      <c r="R62" s="336" t="e">
        <f>IF(ISNUMBER(Regressions!T72),ROUND(Regressions!T72, 1), NA())</f>
        <v>#N/A</v>
      </c>
      <c r="S62" s="235" t="e">
        <f>IF(ISNUMBER(Regressions!U72),ROUND(Regressions!U72, 1), NA())</f>
        <v>#N/A</v>
      </c>
    </row>
    <row xmlns:x14ac="http://schemas.microsoft.com/office/spreadsheetml/2009/9/ac" r="63" hidden="true" x14ac:dyDescent="0.2">
      <c r="A63" s="332" t="str">
        <f>IF(ISBLANK(Regressions!A73), " ", Regressions!A73)</f>
        <v>Indonesia</v>
      </c>
      <c r="B63" s="333">
        <f>IF(ISBLANK(Regressions!B73), " ", Regressions!B73)</f>
        <v>2028</v>
      </c>
      <c r="C63" s="338" t="str">
        <f>IF(ISBLANK(Regressions!C73), " ", Regressions!C73)</f>
        <v>Urban</v>
      </c>
      <c r="D63" s="334" t="str">
        <f>IF(ISBLANK(Regressions!D73), " ", Regressions!D73)</f>
        <v> </v>
      </c>
      <c r="E63" s="212" t="e">
        <f>IF(ISNUMBER(Regressions!E73),ROUND(Regressions!E73, 1), NA())</f>
        <v>#N/A</v>
      </c>
      <c r="F63" s="335" t="e">
        <f>IF(ISNUMBER(Regressions!F73),ROUND(Regressions!F73, 1), NA())</f>
        <v>#N/A</v>
      </c>
      <c r="G63" s="234" t="e">
        <f>IF(ISNUMBER(Regressions!G73),ROUND(Regressions!G73, 1), NA())</f>
        <v>#N/A</v>
      </c>
      <c r="H63" s="336" t="e">
        <f>IF(ISNUMBER(Regressions!H73),ROUND(Regressions!H73, 1), NA())</f>
        <v>#N/A</v>
      </c>
      <c r="I63" s="235" t="e">
        <f>IF(ISNUMBER(Regressions!I73),ROUND(Regressions!I73, 1), NA())</f>
        <v>#N/A</v>
      </c>
      <c r="J63" s="337" t="e">
        <f>IF(ISNUMBER(Regressions!K73),ROUND(Regressions!K73, 1), NA())</f>
        <v>#N/A</v>
      </c>
      <c r="K63" s="335" t="e">
        <f>IF(ISNUMBER(Regressions!L73),ROUND(Regressions!L73, 1), NA())</f>
        <v>#N/A</v>
      </c>
      <c r="L63" s="236" t="e">
        <f>IF(ISNUMBER(Regressions!M73),ROUND(Regressions!M73, 1), NA())</f>
        <v>#N/A</v>
      </c>
      <c r="M63" s="336" t="e">
        <f>IF(ISNUMBER(Regressions!N73),ROUND(Regressions!N73, 1), NA())</f>
        <v>#N/A</v>
      </c>
      <c r="N63" s="235" t="e">
        <f>IF(ISNUMBER(Regressions!O73),ROUND(Regressions!O73, 1), NA())</f>
        <v>#N/A</v>
      </c>
      <c r="O63" s="337" t="e">
        <f>IF(ISNUMBER(Regressions!Q73),ROUND(Regressions!Q73, 1), NA())</f>
        <v>#N/A</v>
      </c>
      <c r="P63" s="335" t="e">
        <f>IF(ISNUMBER(Regressions!R73),ROUND(Regressions!R73, 1), NA())</f>
        <v>#N/A</v>
      </c>
      <c r="Q63" s="213" t="e">
        <f>IF(ISNUMBER(Regressions!S73),ROUND(Regressions!S73, 1), NA())</f>
        <v>#N/A</v>
      </c>
      <c r="R63" s="336" t="e">
        <f>IF(ISNUMBER(Regressions!T73),ROUND(Regressions!T73, 1), NA())</f>
        <v>#N/A</v>
      </c>
      <c r="S63" s="235" t="e">
        <f>IF(ISNUMBER(Regressions!U73),ROUND(Regressions!U73, 1), NA())</f>
        <v>#N/A</v>
      </c>
    </row>
    <row xmlns:x14ac="http://schemas.microsoft.com/office/spreadsheetml/2009/9/ac" r="64" hidden="true" x14ac:dyDescent="0.2">
      <c r="A64" s="332" t="str">
        <f>IF(ISBLANK(Regressions!A74), " ", Regressions!A74)</f>
        <v>Indonesia</v>
      </c>
      <c r="B64" s="333">
        <f>IF(ISBLANK(Regressions!B74), " ", Regressions!B74)</f>
        <v>2029</v>
      </c>
      <c r="C64" s="338" t="str">
        <f>IF(ISBLANK(Regressions!C74), " ", Regressions!C74)</f>
        <v>Urban</v>
      </c>
      <c r="D64" s="334" t="str">
        <f>IF(ISBLANK(Regressions!D74), " ", Regressions!D74)</f>
        <v> </v>
      </c>
      <c r="E64" s="212" t="e">
        <f>IF(ISNUMBER(Regressions!E74),ROUND(Regressions!E74, 1), NA())</f>
        <v>#N/A</v>
      </c>
      <c r="F64" s="335" t="e">
        <f>IF(ISNUMBER(Regressions!F74),ROUND(Regressions!F74, 1), NA())</f>
        <v>#N/A</v>
      </c>
      <c r="G64" s="234" t="e">
        <f>IF(ISNUMBER(Regressions!G74),ROUND(Regressions!G74, 1), NA())</f>
        <v>#N/A</v>
      </c>
      <c r="H64" s="336" t="e">
        <f>IF(ISNUMBER(Regressions!H74),ROUND(Regressions!H74, 1), NA())</f>
        <v>#N/A</v>
      </c>
      <c r="I64" s="235" t="e">
        <f>IF(ISNUMBER(Regressions!I74),ROUND(Regressions!I74, 1), NA())</f>
        <v>#N/A</v>
      </c>
      <c r="J64" s="337" t="e">
        <f>IF(ISNUMBER(Regressions!K74),ROUND(Regressions!K74, 1), NA())</f>
        <v>#N/A</v>
      </c>
      <c r="K64" s="335" t="e">
        <f>IF(ISNUMBER(Regressions!L74),ROUND(Regressions!L74, 1), NA())</f>
        <v>#N/A</v>
      </c>
      <c r="L64" s="236" t="e">
        <f>IF(ISNUMBER(Regressions!M74),ROUND(Regressions!M74, 1), NA())</f>
        <v>#N/A</v>
      </c>
      <c r="M64" s="336" t="e">
        <f>IF(ISNUMBER(Regressions!N74),ROUND(Regressions!N74, 1), NA())</f>
        <v>#N/A</v>
      </c>
      <c r="N64" s="235" t="e">
        <f>IF(ISNUMBER(Regressions!O74),ROUND(Regressions!O74, 1), NA())</f>
        <v>#N/A</v>
      </c>
      <c r="O64" s="337" t="e">
        <f>IF(ISNUMBER(Regressions!Q74),ROUND(Regressions!Q74, 1), NA())</f>
        <v>#N/A</v>
      </c>
      <c r="P64" s="335" t="e">
        <f>IF(ISNUMBER(Regressions!R74),ROUND(Regressions!R74, 1), NA())</f>
        <v>#N/A</v>
      </c>
      <c r="Q64" s="213" t="e">
        <f>IF(ISNUMBER(Regressions!S74),ROUND(Regressions!S74, 1), NA())</f>
        <v>#N/A</v>
      </c>
      <c r="R64" s="336" t="e">
        <f>IF(ISNUMBER(Regressions!T74),ROUND(Regressions!T74, 1), NA())</f>
        <v>#N/A</v>
      </c>
      <c r="S64" s="235" t="e">
        <f>IF(ISNUMBER(Regressions!U74),ROUND(Regressions!U74, 1), NA())</f>
        <v>#N/A</v>
      </c>
    </row>
    <row xmlns:x14ac="http://schemas.microsoft.com/office/spreadsheetml/2009/9/ac" r="65" hidden="true" x14ac:dyDescent="0.2">
      <c r="A65" s="332" t="str">
        <f>IF(ISBLANK(Regressions!A75), " ", Regressions!A75)</f>
        <v>Indonesia</v>
      </c>
      <c r="B65" s="333">
        <f>IF(ISBLANK(Regressions!B75), " ", Regressions!B75)</f>
        <v>2030</v>
      </c>
      <c r="C65" s="338" t="str">
        <f>IF(ISBLANK(Regressions!C75), " ", Regressions!C75)</f>
        <v>Urban</v>
      </c>
      <c r="D65" s="334" t="str">
        <f>IF(ISBLANK(Regressions!D75), " ", Regressions!D75)</f>
        <v> </v>
      </c>
      <c r="E65" s="212" t="e">
        <f>IF(ISNUMBER(Regressions!E75),ROUND(Regressions!E75, 1), NA())</f>
        <v>#N/A</v>
      </c>
      <c r="F65" s="335" t="e">
        <f>IF(ISNUMBER(Regressions!F75),ROUND(Regressions!F75, 1), NA())</f>
        <v>#N/A</v>
      </c>
      <c r="G65" s="234" t="e">
        <f>IF(ISNUMBER(Regressions!G75),ROUND(Regressions!G75, 1), NA())</f>
        <v>#N/A</v>
      </c>
      <c r="H65" s="336" t="e">
        <f>IF(ISNUMBER(Regressions!H75),ROUND(Regressions!H75, 1), NA())</f>
        <v>#N/A</v>
      </c>
      <c r="I65" s="235" t="e">
        <f>IF(ISNUMBER(Regressions!I75),ROUND(Regressions!I75, 1), NA())</f>
        <v>#N/A</v>
      </c>
      <c r="J65" s="337" t="e">
        <f>IF(ISNUMBER(Regressions!K75),ROUND(Regressions!K75, 1), NA())</f>
        <v>#N/A</v>
      </c>
      <c r="K65" s="335" t="e">
        <f>IF(ISNUMBER(Regressions!L75),ROUND(Regressions!L75, 1), NA())</f>
        <v>#N/A</v>
      </c>
      <c r="L65" s="236" t="e">
        <f>IF(ISNUMBER(Regressions!M75),ROUND(Regressions!M75, 1), NA())</f>
        <v>#N/A</v>
      </c>
      <c r="M65" s="336" t="e">
        <f>IF(ISNUMBER(Regressions!N75),ROUND(Regressions!N75, 1), NA())</f>
        <v>#N/A</v>
      </c>
      <c r="N65" s="235" t="e">
        <f>IF(ISNUMBER(Regressions!O75),ROUND(Regressions!O75, 1), NA())</f>
        <v>#N/A</v>
      </c>
      <c r="O65" s="337" t="e">
        <f>IF(ISNUMBER(Regressions!Q75),ROUND(Regressions!Q75, 1), NA())</f>
        <v>#N/A</v>
      </c>
      <c r="P65" s="335" t="e">
        <f>IF(ISNUMBER(Regressions!R75),ROUND(Regressions!R75, 1), NA())</f>
        <v>#N/A</v>
      </c>
      <c r="Q65" s="213" t="e">
        <f>IF(ISNUMBER(Regressions!S75),ROUND(Regressions!S75, 1), NA())</f>
        <v>#N/A</v>
      </c>
      <c r="R65" s="336" t="e">
        <f>IF(ISNUMBER(Regressions!T75),ROUND(Regressions!T75, 1), NA())</f>
        <v>#N/A</v>
      </c>
      <c r="S65" s="235" t="e">
        <f>IF(ISNUMBER(Regressions!U75),ROUND(Regressions!U75, 1), NA())</f>
        <v>#N/A</v>
      </c>
    </row>
    <row xmlns:x14ac="http://schemas.microsoft.com/office/spreadsheetml/2009/9/ac" r="66" x14ac:dyDescent="0.2">
      <c r="A66" s="332" t="str">
        <f>IF(ISBLANK(Regressions!A76), " ", Regressions!A76)</f>
        <v>Indonesia</v>
      </c>
      <c r="B66" s="333">
        <f>IF(ISBLANK(Regressions!B76), " ", Regressions!B76)</f>
        <v>2000</v>
      </c>
      <c r="C66" s="338" t="str">
        <f>IF(ISBLANK(Regressions!C76), " ", Regressions!C76)</f>
        <v>Rural</v>
      </c>
      <c r="D66" s="334">
        <f>IF(ISBLANK(Regressions!D76), " ", Regressions!D76)</f>
        <v>35159868.37497925</v>
      </c>
      <c r="E66" s="212">
        <f>IF(ISNUMBER(Regressions!E76),ROUND(Regressions!E76, 1), NA())</f>
        <v>97.4</v>
      </c>
      <c r="F66" s="335" t="e">
        <f>IF(ISNUMBER(Regressions!F76),ROUND(Regressions!F76, 1), NA())</f>
        <v>#N/A</v>
      </c>
      <c r="G66" s="234" t="e">
        <f>IF(ISNUMBER(Regressions!G76),ROUND(Regressions!G76, 1), NA())</f>
        <v>#N/A</v>
      </c>
      <c r="H66" s="336" t="e">
        <f>IF(ISNUMBER(Regressions!H76),ROUND(Regressions!H76, 1), NA())</f>
        <v>#N/A</v>
      </c>
      <c r="I66" s="235">
        <f>IF(ISNUMBER(Regressions!I76),ROUND(Regressions!I76, 1), NA())</f>
        <v>2.6</v>
      </c>
      <c r="J66" s="337" t="e">
        <f>IF(ISNUMBER(Regressions!K76),ROUND(Regressions!K76, 1), NA())</f>
        <v>#N/A</v>
      </c>
      <c r="K66" s="335" t="e">
        <f>IF(ISNUMBER(Regressions!L76),ROUND(Regressions!L76, 1), NA())</f>
        <v>#N/A</v>
      </c>
      <c r="L66" s="236" t="e">
        <f>IF(ISNUMBER(Regressions!M76),ROUND(Regressions!M76, 1), NA())</f>
        <v>#N/A</v>
      </c>
      <c r="M66" s="336" t="e">
        <f>IF(ISNUMBER(Regressions!N76),ROUND(Regressions!N76, 1), NA())</f>
        <v>#N/A</v>
      </c>
      <c r="N66" s="235" t="e">
        <f>IF(ISNUMBER(Regressions!O76),ROUND(Regressions!O76, 1), NA())</f>
        <v>#N/A</v>
      </c>
      <c r="O66" s="337" t="e">
        <f>IF(ISNUMBER(Regressions!Q76),ROUND(Regressions!Q76, 1), NA())</f>
        <v>#N/A</v>
      </c>
      <c r="P66" s="335" t="e">
        <f>IF(ISNUMBER(Regressions!R76),ROUND(Regressions!R76, 1), NA())</f>
        <v>#N/A</v>
      </c>
      <c r="Q66" s="213" t="e">
        <f>IF(ISNUMBER(Regressions!S76),ROUND(Regressions!S76, 1), NA())</f>
        <v>#N/A</v>
      </c>
      <c r="R66" s="336" t="e">
        <f>IF(ISNUMBER(Regressions!T76),ROUND(Regressions!T76, 1), NA())</f>
        <v>#N/A</v>
      </c>
      <c r="S66" s="235" t="e">
        <f>IF(ISNUMBER(Regressions!U76),ROUND(Regressions!U76, 1), NA())</f>
        <v>#N/A</v>
      </c>
    </row>
    <row xmlns:x14ac="http://schemas.microsoft.com/office/spreadsheetml/2009/9/ac" r="67" x14ac:dyDescent="0.2">
      <c r="A67" s="332" t="str">
        <f>IF(ISBLANK(Regressions!A77), " ", Regressions!A77)</f>
        <v>Indonesia</v>
      </c>
      <c r="B67" s="333">
        <f>IF(ISBLANK(Regressions!B77), " ", Regressions!B77)</f>
        <v>2001</v>
      </c>
      <c r="C67" s="338" t="str">
        <f>IF(ISBLANK(Regressions!C77), " ", Regressions!C77)</f>
        <v>Rural</v>
      </c>
      <c r="D67" s="334">
        <f>IF(ISBLANK(Regressions!D77), " ", Regressions!D77)</f>
        <v>34682976.561740108</v>
      </c>
      <c r="E67" s="212">
        <f>IF(ISNUMBER(Regressions!E77),ROUND(Regressions!E77, 1), NA())</f>
        <v>97.6</v>
      </c>
      <c r="F67" s="335" t="e">
        <f>IF(ISNUMBER(Regressions!F77),ROUND(Regressions!F77, 1), NA())</f>
        <v>#N/A</v>
      </c>
      <c r="G67" s="234" t="e">
        <f>IF(ISNUMBER(Regressions!G77),ROUND(Regressions!G77, 1), NA())</f>
        <v>#N/A</v>
      </c>
      <c r="H67" s="336" t="e">
        <f>IF(ISNUMBER(Regressions!H77),ROUND(Regressions!H77, 1), NA())</f>
        <v>#N/A</v>
      </c>
      <c r="I67" s="235">
        <f>IF(ISNUMBER(Regressions!I77),ROUND(Regressions!I77, 1), NA())</f>
        <v>2.4</v>
      </c>
      <c r="J67" s="337">
        <f>IF(ISNUMBER(Regressions!K77),ROUND(Regressions!K77, 1), NA())</f>
        <v>89</v>
      </c>
      <c r="K67" s="335" t="e">
        <f>IF(ISNUMBER(Regressions!L77),ROUND(Regressions!L77, 1), NA())</f>
        <v>#N/A</v>
      </c>
      <c r="L67" s="236" t="e">
        <f>IF(ISNUMBER(Regressions!M77),ROUND(Regressions!M77, 1), NA())</f>
        <v>#N/A</v>
      </c>
      <c r="M67" s="336" t="e">
        <f>IF(ISNUMBER(Regressions!N77),ROUND(Regressions!N77, 1), NA())</f>
        <v>#N/A</v>
      </c>
      <c r="N67" s="235">
        <f>IF(ISNUMBER(Regressions!O77),ROUND(Regressions!O77, 1), NA())</f>
        <v>11</v>
      </c>
      <c r="O67" s="337" t="e">
        <f>IF(ISNUMBER(Regressions!Q77),ROUND(Regressions!Q77, 1), NA())</f>
        <v>#N/A</v>
      </c>
      <c r="P67" s="335" t="e">
        <f>IF(ISNUMBER(Regressions!R77),ROUND(Regressions!R77, 1), NA())</f>
        <v>#N/A</v>
      </c>
      <c r="Q67" s="213" t="e">
        <f>IF(ISNUMBER(Regressions!S77),ROUND(Regressions!S77, 1), NA())</f>
        <v>#N/A</v>
      </c>
      <c r="R67" s="336" t="e">
        <f>IF(ISNUMBER(Regressions!T77),ROUND(Regressions!T77, 1), NA())</f>
        <v>#N/A</v>
      </c>
      <c r="S67" s="235" t="e">
        <f>IF(ISNUMBER(Regressions!U77),ROUND(Regressions!U77, 1), NA())</f>
        <v>#N/A</v>
      </c>
    </row>
    <row xmlns:x14ac="http://schemas.microsoft.com/office/spreadsheetml/2009/9/ac" r="68" x14ac:dyDescent="0.2">
      <c r="A68" s="332" t="str">
        <f>IF(ISBLANK(Regressions!A78), " ", Regressions!A78)</f>
        <v>Indonesia</v>
      </c>
      <c r="B68" s="333">
        <f>IF(ISBLANK(Regressions!B78), " ", Regressions!B78)</f>
        <v>2002</v>
      </c>
      <c r="C68" s="338" t="str">
        <f>IF(ISBLANK(Regressions!C78), " ", Regressions!C78)</f>
        <v>Rural</v>
      </c>
      <c r="D68" s="334">
        <f>IF(ISBLANK(Regressions!D78), " ", Regressions!D78)</f>
        <v>34206631.027520753</v>
      </c>
      <c r="E68" s="212">
        <f>IF(ISNUMBER(Regressions!E78),ROUND(Regressions!E78, 1), NA())</f>
        <v>97.8</v>
      </c>
      <c r="F68" s="335" t="e">
        <f>IF(ISNUMBER(Regressions!F78),ROUND(Regressions!F78, 1), NA())</f>
        <v>#N/A</v>
      </c>
      <c r="G68" s="234" t="e">
        <f>IF(ISNUMBER(Regressions!G78),ROUND(Regressions!G78, 1), NA())</f>
        <v>#N/A</v>
      </c>
      <c r="H68" s="336" t="e">
        <f>IF(ISNUMBER(Regressions!H78),ROUND(Regressions!H78, 1), NA())</f>
        <v>#N/A</v>
      </c>
      <c r="I68" s="235">
        <f>IF(ISNUMBER(Regressions!I78),ROUND(Regressions!I78, 1), NA())</f>
        <v>2.2000000000000002</v>
      </c>
      <c r="J68" s="337">
        <f>IF(ISNUMBER(Regressions!K78),ROUND(Regressions!K78, 1), NA())</f>
        <v>89</v>
      </c>
      <c r="K68" s="335" t="e">
        <f>IF(ISNUMBER(Regressions!L78),ROUND(Regressions!L78, 1), NA())</f>
        <v>#N/A</v>
      </c>
      <c r="L68" s="236" t="e">
        <f>IF(ISNUMBER(Regressions!M78),ROUND(Regressions!M78, 1), NA())</f>
        <v>#N/A</v>
      </c>
      <c r="M68" s="336" t="e">
        <f>IF(ISNUMBER(Regressions!N78),ROUND(Regressions!N78, 1), NA())</f>
        <v>#N/A</v>
      </c>
      <c r="N68" s="235">
        <f>IF(ISNUMBER(Regressions!O78),ROUND(Regressions!O78, 1), NA())</f>
        <v>11</v>
      </c>
      <c r="O68" s="337" t="e">
        <f>IF(ISNUMBER(Regressions!Q78),ROUND(Regressions!Q78, 1), NA())</f>
        <v>#N/A</v>
      </c>
      <c r="P68" s="335" t="e">
        <f>IF(ISNUMBER(Regressions!R78),ROUND(Regressions!R78, 1), NA())</f>
        <v>#N/A</v>
      </c>
      <c r="Q68" s="213" t="e">
        <f>IF(ISNUMBER(Regressions!S78),ROUND(Regressions!S78, 1), NA())</f>
        <v>#N/A</v>
      </c>
      <c r="R68" s="336" t="e">
        <f>IF(ISNUMBER(Regressions!T78),ROUND(Regressions!T78, 1), NA())</f>
        <v>#N/A</v>
      </c>
      <c r="S68" s="235" t="e">
        <f>IF(ISNUMBER(Regressions!U78),ROUND(Regressions!U78, 1), NA())</f>
        <v>#N/A</v>
      </c>
    </row>
    <row xmlns:x14ac="http://schemas.microsoft.com/office/spreadsheetml/2009/9/ac" r="69" x14ac:dyDescent="0.2">
      <c r="A69" s="332" t="str">
        <f>IF(ISBLANK(Regressions!A79), " ", Regressions!A79)</f>
        <v>Indonesia</v>
      </c>
      <c r="B69" s="333">
        <f>IF(ISBLANK(Regressions!B79), " ", Regressions!B79)</f>
        <v>2003</v>
      </c>
      <c r="C69" s="338" t="str">
        <f>IF(ISBLANK(Regressions!C79), " ", Regressions!C79)</f>
        <v>Rural</v>
      </c>
      <c r="D69" s="334">
        <f>IF(ISBLANK(Regressions!D79), " ", Regressions!D79)</f>
        <v>33752716.191677861</v>
      </c>
      <c r="E69" s="212">
        <f>IF(ISNUMBER(Regressions!E79),ROUND(Regressions!E79, 1), NA())</f>
        <v>97.9</v>
      </c>
      <c r="F69" s="335" t="e">
        <f>IF(ISNUMBER(Regressions!F79),ROUND(Regressions!F79, 1), NA())</f>
        <v>#N/A</v>
      </c>
      <c r="G69" s="234" t="e">
        <f>IF(ISNUMBER(Regressions!G79),ROUND(Regressions!G79, 1), NA())</f>
        <v>#N/A</v>
      </c>
      <c r="H69" s="336" t="e">
        <f>IF(ISNUMBER(Regressions!H79),ROUND(Regressions!H79, 1), NA())</f>
        <v>#N/A</v>
      </c>
      <c r="I69" s="235">
        <f>IF(ISNUMBER(Regressions!I79),ROUND(Regressions!I79, 1), NA())</f>
        <v>2.1</v>
      </c>
      <c r="J69" s="337">
        <f>IF(ISNUMBER(Regressions!K79),ROUND(Regressions!K79, 1), NA())</f>
        <v>89</v>
      </c>
      <c r="K69" s="335" t="e">
        <f>IF(ISNUMBER(Regressions!L79),ROUND(Regressions!L79, 1), NA())</f>
        <v>#N/A</v>
      </c>
      <c r="L69" s="236" t="e">
        <f>IF(ISNUMBER(Regressions!M79),ROUND(Regressions!M79, 1), NA())</f>
        <v>#N/A</v>
      </c>
      <c r="M69" s="336" t="e">
        <f>IF(ISNUMBER(Regressions!N79),ROUND(Regressions!N79, 1), NA())</f>
        <v>#N/A</v>
      </c>
      <c r="N69" s="235">
        <f>IF(ISNUMBER(Regressions!O79),ROUND(Regressions!O79, 1), NA())</f>
        <v>11</v>
      </c>
      <c r="O69" s="337" t="e">
        <f>IF(ISNUMBER(Regressions!Q79),ROUND(Regressions!Q79, 1), NA())</f>
        <v>#N/A</v>
      </c>
      <c r="P69" s="335" t="e">
        <f>IF(ISNUMBER(Regressions!R79),ROUND(Regressions!R79, 1), NA())</f>
        <v>#N/A</v>
      </c>
      <c r="Q69" s="213" t="e">
        <f>IF(ISNUMBER(Regressions!S79),ROUND(Regressions!S79, 1), NA())</f>
        <v>#N/A</v>
      </c>
      <c r="R69" s="336" t="e">
        <f>IF(ISNUMBER(Regressions!T79),ROUND(Regressions!T79, 1), NA())</f>
        <v>#N/A</v>
      </c>
      <c r="S69" s="235" t="e">
        <f>IF(ISNUMBER(Regressions!U79),ROUND(Regressions!U79, 1), NA())</f>
        <v>#N/A</v>
      </c>
    </row>
    <row xmlns:x14ac="http://schemas.microsoft.com/office/spreadsheetml/2009/9/ac" r="70" x14ac:dyDescent="0.2">
      <c r="A70" s="332" t="str">
        <f>IF(ISBLANK(Regressions!A80), " ", Regressions!A80)</f>
        <v>Indonesia</v>
      </c>
      <c r="B70" s="333">
        <f>IF(ISBLANK(Regressions!B80), " ", Regressions!B80)</f>
        <v>2004</v>
      </c>
      <c r="C70" s="338" t="str">
        <f>IF(ISBLANK(Regressions!C80), " ", Regressions!C80)</f>
        <v>Rural</v>
      </c>
      <c r="D70" s="334">
        <f>IF(ISBLANK(Regressions!D80), " ", Regressions!D80)</f>
        <v>33278835.564739071</v>
      </c>
      <c r="E70" s="212">
        <f>IF(ISNUMBER(Regressions!E80),ROUND(Regressions!E80, 1), NA())</f>
        <v>98.1</v>
      </c>
      <c r="F70" s="335" t="e">
        <f>IF(ISNUMBER(Regressions!F80),ROUND(Regressions!F80, 1), NA())</f>
        <v>#N/A</v>
      </c>
      <c r="G70" s="234" t="e">
        <f>IF(ISNUMBER(Regressions!G80),ROUND(Regressions!G80, 1), NA())</f>
        <v>#N/A</v>
      </c>
      <c r="H70" s="336" t="e">
        <f>IF(ISNUMBER(Regressions!H80),ROUND(Regressions!H80, 1), NA())</f>
        <v>#N/A</v>
      </c>
      <c r="I70" s="235">
        <f>IF(ISNUMBER(Regressions!I80),ROUND(Regressions!I80, 1), NA())</f>
        <v>1.9</v>
      </c>
      <c r="J70" s="337">
        <f>IF(ISNUMBER(Regressions!K80),ROUND(Regressions!K80, 1), NA())</f>
        <v>89</v>
      </c>
      <c r="K70" s="335" t="e">
        <f>IF(ISNUMBER(Regressions!L80),ROUND(Regressions!L80, 1), NA())</f>
        <v>#N/A</v>
      </c>
      <c r="L70" s="236" t="e">
        <f>IF(ISNUMBER(Regressions!M80),ROUND(Regressions!M80, 1), NA())</f>
        <v>#N/A</v>
      </c>
      <c r="M70" s="336" t="e">
        <f>IF(ISNUMBER(Regressions!N80),ROUND(Regressions!N80, 1), NA())</f>
        <v>#N/A</v>
      </c>
      <c r="N70" s="235">
        <f>IF(ISNUMBER(Regressions!O80),ROUND(Regressions!O80, 1), NA())</f>
        <v>11</v>
      </c>
      <c r="O70" s="337" t="e">
        <f>IF(ISNUMBER(Regressions!Q80),ROUND(Regressions!Q80, 1), NA())</f>
        <v>#N/A</v>
      </c>
      <c r="P70" s="335" t="e">
        <f>IF(ISNUMBER(Regressions!R80),ROUND(Regressions!R80, 1), NA())</f>
        <v>#N/A</v>
      </c>
      <c r="Q70" s="213" t="e">
        <f>IF(ISNUMBER(Regressions!S80),ROUND(Regressions!S80, 1), NA())</f>
        <v>#N/A</v>
      </c>
      <c r="R70" s="336" t="e">
        <f>IF(ISNUMBER(Regressions!T80),ROUND(Regressions!T80, 1), NA())</f>
        <v>#N/A</v>
      </c>
      <c r="S70" s="235" t="e">
        <f>IF(ISNUMBER(Regressions!U80),ROUND(Regressions!U80, 1), NA())</f>
        <v>#N/A</v>
      </c>
    </row>
    <row xmlns:x14ac="http://schemas.microsoft.com/office/spreadsheetml/2009/9/ac" r="71" x14ac:dyDescent="0.2">
      <c r="A71" s="332" t="str">
        <f>IF(ISBLANK(Regressions!A81), " ", Regressions!A81)</f>
        <v>Indonesia</v>
      </c>
      <c r="B71" s="333">
        <f>IF(ISBLANK(Regressions!B81), " ", Regressions!B81)</f>
        <v>2005</v>
      </c>
      <c r="C71" s="338" t="str">
        <f>IF(ISBLANK(Regressions!C81), " ", Regressions!C81)</f>
        <v>Rural</v>
      </c>
      <c r="D71" s="334">
        <f>IF(ISBLANK(Regressions!D81), " ", Regressions!D81)</f>
        <v>32819549.431658931</v>
      </c>
      <c r="E71" s="212">
        <f>IF(ISNUMBER(Regressions!E81),ROUND(Regressions!E81, 1), NA())</f>
        <v>98.3</v>
      </c>
      <c r="F71" s="335" t="e">
        <f>IF(ISNUMBER(Regressions!F81),ROUND(Regressions!F81, 1), NA())</f>
        <v>#N/A</v>
      </c>
      <c r="G71" s="234" t="e">
        <f>IF(ISNUMBER(Regressions!G81),ROUND(Regressions!G81, 1), NA())</f>
        <v>#N/A</v>
      </c>
      <c r="H71" s="336" t="e">
        <f>IF(ISNUMBER(Regressions!H81),ROUND(Regressions!H81, 1), NA())</f>
        <v>#N/A</v>
      </c>
      <c r="I71" s="235">
        <f>IF(ISNUMBER(Regressions!I81),ROUND(Regressions!I81, 1), NA())</f>
        <v>1.7</v>
      </c>
      <c r="J71" s="337">
        <f>IF(ISNUMBER(Regressions!K81),ROUND(Regressions!K81, 1), NA())</f>
        <v>89</v>
      </c>
      <c r="K71" s="335" t="e">
        <f>IF(ISNUMBER(Regressions!L81),ROUND(Regressions!L81, 1), NA())</f>
        <v>#N/A</v>
      </c>
      <c r="L71" s="236" t="e">
        <f>IF(ISNUMBER(Regressions!M81),ROUND(Regressions!M81, 1), NA())</f>
        <v>#N/A</v>
      </c>
      <c r="M71" s="336" t="e">
        <f>IF(ISNUMBER(Regressions!N81),ROUND(Regressions!N81, 1), NA())</f>
        <v>#N/A</v>
      </c>
      <c r="N71" s="235">
        <f>IF(ISNUMBER(Regressions!O81),ROUND(Regressions!O81, 1), NA())</f>
        <v>11</v>
      </c>
      <c r="O71" s="337" t="e">
        <f>IF(ISNUMBER(Regressions!Q81),ROUND(Regressions!Q81, 1), NA())</f>
        <v>#N/A</v>
      </c>
      <c r="P71" s="335" t="e">
        <f>IF(ISNUMBER(Regressions!R81),ROUND(Regressions!R81, 1), NA())</f>
        <v>#N/A</v>
      </c>
      <c r="Q71" s="213" t="e">
        <f>IF(ISNUMBER(Regressions!S81),ROUND(Regressions!S81, 1), NA())</f>
        <v>#N/A</v>
      </c>
      <c r="R71" s="336" t="e">
        <f>IF(ISNUMBER(Regressions!T81),ROUND(Regressions!T81, 1), NA())</f>
        <v>#N/A</v>
      </c>
      <c r="S71" s="235" t="e">
        <f>IF(ISNUMBER(Regressions!U81),ROUND(Regressions!U81, 1), NA())</f>
        <v>#N/A</v>
      </c>
    </row>
    <row xmlns:x14ac="http://schemas.microsoft.com/office/spreadsheetml/2009/9/ac" r="72" x14ac:dyDescent="0.2">
      <c r="A72" s="332" t="str">
        <f>IF(ISBLANK(Regressions!A82), " ", Regressions!A82)</f>
        <v>Indonesia</v>
      </c>
      <c r="B72" s="333">
        <f>IF(ISBLANK(Regressions!B82), " ", Regressions!B82)</f>
        <v>2006</v>
      </c>
      <c r="C72" s="338" t="str">
        <f>IF(ISBLANK(Regressions!C82), " ", Regressions!C82)</f>
        <v>Rural</v>
      </c>
      <c r="D72" s="334">
        <f>IF(ISBLANK(Regressions!D82), " ", Regressions!D82)</f>
        <v>32418668.990988471</v>
      </c>
      <c r="E72" s="212">
        <f>IF(ISNUMBER(Regressions!E82),ROUND(Regressions!E82, 1), NA())</f>
        <v>98.4</v>
      </c>
      <c r="F72" s="335" t="e">
        <f>IF(ISNUMBER(Regressions!F82),ROUND(Regressions!F82, 1), NA())</f>
        <v>#N/A</v>
      </c>
      <c r="G72" s="234" t="e">
        <f>IF(ISNUMBER(Regressions!G82),ROUND(Regressions!G82, 1), NA())</f>
        <v>#N/A</v>
      </c>
      <c r="H72" s="336" t="e">
        <f>IF(ISNUMBER(Regressions!H82),ROUND(Regressions!H82, 1), NA())</f>
        <v>#N/A</v>
      </c>
      <c r="I72" s="235">
        <f>IF(ISNUMBER(Regressions!I82),ROUND(Regressions!I82, 1), NA())</f>
        <v>1.6</v>
      </c>
      <c r="J72" s="337">
        <f>IF(ISNUMBER(Regressions!K82),ROUND(Regressions!K82, 1), NA())</f>
        <v>89.6</v>
      </c>
      <c r="K72" s="335" t="e">
        <f>IF(ISNUMBER(Regressions!L82),ROUND(Regressions!L82, 1), NA())</f>
        <v>#N/A</v>
      </c>
      <c r="L72" s="236" t="e">
        <f>IF(ISNUMBER(Regressions!M82),ROUND(Regressions!M82, 1), NA())</f>
        <v>#N/A</v>
      </c>
      <c r="M72" s="336" t="e">
        <f>IF(ISNUMBER(Regressions!N82),ROUND(Regressions!N82, 1), NA())</f>
        <v>#N/A</v>
      </c>
      <c r="N72" s="235">
        <f>IF(ISNUMBER(Regressions!O82),ROUND(Regressions!O82, 1), NA())</f>
        <v>10.4</v>
      </c>
      <c r="O72" s="337" t="e">
        <f>IF(ISNUMBER(Regressions!Q82),ROUND(Regressions!Q82, 1), NA())</f>
        <v>#N/A</v>
      </c>
      <c r="P72" s="335" t="e">
        <f>IF(ISNUMBER(Regressions!R82),ROUND(Regressions!R82, 1), NA())</f>
        <v>#N/A</v>
      </c>
      <c r="Q72" s="213" t="e">
        <f>IF(ISNUMBER(Regressions!S82),ROUND(Regressions!S82, 1), NA())</f>
        <v>#N/A</v>
      </c>
      <c r="R72" s="336" t="e">
        <f>IF(ISNUMBER(Regressions!T82),ROUND(Regressions!T82, 1), NA())</f>
        <v>#N/A</v>
      </c>
      <c r="S72" s="235" t="e">
        <f>IF(ISNUMBER(Regressions!U82),ROUND(Regressions!U82, 1), NA())</f>
        <v>#N/A</v>
      </c>
    </row>
    <row xmlns:x14ac="http://schemas.microsoft.com/office/spreadsheetml/2009/9/ac" r="73" x14ac:dyDescent="0.2">
      <c r="A73" s="332" t="str">
        <f>IF(ISBLANK(Regressions!A83), " ", Regressions!A83)</f>
        <v>Indonesia</v>
      </c>
      <c r="B73" s="333">
        <f>IF(ISBLANK(Regressions!B83), " ", Regressions!B83)</f>
        <v>2007</v>
      </c>
      <c r="C73" s="338" t="str">
        <f>IF(ISBLANK(Regressions!C83), " ", Regressions!C83)</f>
        <v>Rural</v>
      </c>
      <c r="D73" s="334">
        <f>IF(ISBLANK(Regressions!D83), " ", Regressions!D83)</f>
        <v>32011744.393302161</v>
      </c>
      <c r="E73" s="212">
        <f>IF(ISNUMBER(Regressions!E83),ROUND(Regressions!E83, 1), NA())</f>
        <v>98.6</v>
      </c>
      <c r="F73" s="335" t="e">
        <f>IF(ISNUMBER(Regressions!F83),ROUND(Regressions!F83, 1), NA())</f>
        <v>#N/A</v>
      </c>
      <c r="G73" s="234" t="e">
        <f>IF(ISNUMBER(Regressions!G83),ROUND(Regressions!G83, 1), NA())</f>
        <v>#N/A</v>
      </c>
      <c r="H73" s="336" t="e">
        <f>IF(ISNUMBER(Regressions!H83),ROUND(Regressions!H83, 1), NA())</f>
        <v>#N/A</v>
      </c>
      <c r="I73" s="235">
        <f>IF(ISNUMBER(Regressions!I83),ROUND(Regressions!I83, 1), NA())</f>
        <v>1.4</v>
      </c>
      <c r="J73" s="337">
        <f>IF(ISNUMBER(Regressions!K83),ROUND(Regressions!K83, 1), NA())</f>
        <v>90.3</v>
      </c>
      <c r="K73" s="335" t="e">
        <f>IF(ISNUMBER(Regressions!L83),ROUND(Regressions!L83, 1), NA())</f>
        <v>#N/A</v>
      </c>
      <c r="L73" s="236" t="e">
        <f>IF(ISNUMBER(Regressions!M83),ROUND(Regressions!M83, 1), NA())</f>
        <v>#N/A</v>
      </c>
      <c r="M73" s="336" t="e">
        <f>IF(ISNUMBER(Regressions!N83),ROUND(Regressions!N83, 1), NA())</f>
        <v>#N/A</v>
      </c>
      <c r="N73" s="235">
        <f>IF(ISNUMBER(Regressions!O83),ROUND(Regressions!O83, 1), NA())</f>
        <v>9.6999999999999993</v>
      </c>
      <c r="O73" s="337" t="e">
        <f>IF(ISNUMBER(Regressions!Q83),ROUND(Regressions!Q83, 1), NA())</f>
        <v>#N/A</v>
      </c>
      <c r="P73" s="335" t="e">
        <f>IF(ISNUMBER(Regressions!R83),ROUND(Regressions!R83, 1), NA())</f>
        <v>#N/A</v>
      </c>
      <c r="Q73" s="213" t="e">
        <f>IF(ISNUMBER(Regressions!S83),ROUND(Regressions!S83, 1), NA())</f>
        <v>#N/A</v>
      </c>
      <c r="R73" s="336" t="e">
        <f>IF(ISNUMBER(Regressions!T83),ROUND(Regressions!T83, 1), NA())</f>
        <v>#N/A</v>
      </c>
      <c r="S73" s="235" t="e">
        <f>IF(ISNUMBER(Regressions!U83),ROUND(Regressions!U83, 1), NA())</f>
        <v>#N/A</v>
      </c>
    </row>
    <row xmlns:x14ac="http://schemas.microsoft.com/office/spreadsheetml/2009/9/ac" r="74" x14ac:dyDescent="0.2">
      <c r="A74" s="332" t="str">
        <f>IF(ISBLANK(Regressions!A84), " ", Regressions!A84)</f>
        <v>Indonesia</v>
      </c>
      <c r="B74" s="333">
        <f>IF(ISBLANK(Regressions!B84), " ", Regressions!B84)</f>
        <v>2008</v>
      </c>
      <c r="C74" s="338" t="str">
        <f>IF(ISBLANK(Regressions!C84), " ", Regressions!C84)</f>
        <v>Rural</v>
      </c>
      <c r="D74" s="334">
        <f>IF(ISBLANK(Regressions!D84), " ", Regressions!D84)</f>
        <v>31584681.199494932</v>
      </c>
      <c r="E74" s="212">
        <f>IF(ISNUMBER(Regressions!E84),ROUND(Regressions!E84, 1), NA())</f>
        <v>98.8</v>
      </c>
      <c r="F74" s="335" t="e">
        <f>IF(ISNUMBER(Regressions!F84),ROUND(Regressions!F84, 1), NA())</f>
        <v>#N/A</v>
      </c>
      <c r="G74" s="234" t="e">
        <f>IF(ISNUMBER(Regressions!G84),ROUND(Regressions!G84, 1), NA())</f>
        <v>#N/A</v>
      </c>
      <c r="H74" s="336" t="e">
        <f>IF(ISNUMBER(Regressions!H84),ROUND(Regressions!H84, 1), NA())</f>
        <v>#N/A</v>
      </c>
      <c r="I74" s="235">
        <f>IF(ISNUMBER(Regressions!I84),ROUND(Regressions!I84, 1), NA())</f>
        <v>1.2</v>
      </c>
      <c r="J74" s="337">
        <f>IF(ISNUMBER(Regressions!K84),ROUND(Regressions!K84, 1), NA())</f>
        <v>90.9</v>
      </c>
      <c r="K74" s="335" t="e">
        <f>IF(ISNUMBER(Regressions!L84),ROUND(Regressions!L84, 1), NA())</f>
        <v>#N/A</v>
      </c>
      <c r="L74" s="236" t="e">
        <f>IF(ISNUMBER(Regressions!M84),ROUND(Regressions!M84, 1), NA())</f>
        <v>#N/A</v>
      </c>
      <c r="M74" s="336" t="e">
        <f>IF(ISNUMBER(Regressions!N84),ROUND(Regressions!N84, 1), NA())</f>
        <v>#N/A</v>
      </c>
      <c r="N74" s="235">
        <f>IF(ISNUMBER(Regressions!O84),ROUND(Regressions!O84, 1), NA())</f>
        <v>9.1</v>
      </c>
      <c r="O74" s="337" t="e">
        <f>IF(ISNUMBER(Regressions!Q84),ROUND(Regressions!Q84, 1), NA())</f>
        <v>#N/A</v>
      </c>
      <c r="P74" s="335" t="e">
        <f>IF(ISNUMBER(Regressions!R84),ROUND(Regressions!R84, 1), NA())</f>
        <v>#N/A</v>
      </c>
      <c r="Q74" s="213" t="e">
        <f>IF(ISNUMBER(Regressions!S84),ROUND(Regressions!S84, 1), NA())</f>
        <v>#N/A</v>
      </c>
      <c r="R74" s="336" t="e">
        <f>IF(ISNUMBER(Regressions!T84),ROUND(Regressions!T84, 1), NA())</f>
        <v>#N/A</v>
      </c>
      <c r="S74" s="235" t="e">
        <f>IF(ISNUMBER(Regressions!U84),ROUND(Regressions!U84, 1), NA())</f>
        <v>#N/A</v>
      </c>
    </row>
    <row xmlns:x14ac="http://schemas.microsoft.com/office/spreadsheetml/2009/9/ac" r="75" x14ac:dyDescent="0.2">
      <c r="A75" s="332" t="str">
        <f>IF(ISBLANK(Regressions!A85), " ", Regressions!A85)</f>
        <v>Indonesia</v>
      </c>
      <c r="B75" s="333">
        <f>IF(ISBLANK(Regressions!B85), " ", Regressions!B85)</f>
        <v>2009</v>
      </c>
      <c r="C75" s="338" t="str">
        <f>IF(ISBLANK(Regressions!C85), " ", Regressions!C85)</f>
        <v>Rural</v>
      </c>
      <c r="D75" s="334">
        <f>IF(ISBLANK(Regressions!D85), " ", Regressions!D85)</f>
        <v>31163647.67202713</v>
      </c>
      <c r="E75" s="212">
        <f>IF(ISNUMBER(Regressions!E85),ROUND(Regressions!E85, 1), NA())</f>
        <v>98.9</v>
      </c>
      <c r="F75" s="335" t="e">
        <f>IF(ISNUMBER(Regressions!F85),ROUND(Regressions!F85, 1), NA())</f>
        <v>#N/A</v>
      </c>
      <c r="G75" s="234" t="e">
        <f>IF(ISNUMBER(Regressions!G85),ROUND(Regressions!G85, 1), NA())</f>
        <v>#N/A</v>
      </c>
      <c r="H75" s="336" t="e">
        <f>IF(ISNUMBER(Regressions!H85),ROUND(Regressions!H85, 1), NA())</f>
        <v>#N/A</v>
      </c>
      <c r="I75" s="235">
        <f>IF(ISNUMBER(Regressions!I85),ROUND(Regressions!I85, 1), NA())</f>
        <v>1.1000000000000001</v>
      </c>
      <c r="J75" s="337">
        <f>IF(ISNUMBER(Regressions!K85),ROUND(Regressions!K85, 1), NA())</f>
        <v>91.5</v>
      </c>
      <c r="K75" s="335" t="e">
        <f>IF(ISNUMBER(Regressions!L85),ROUND(Regressions!L85, 1), NA())</f>
        <v>#N/A</v>
      </c>
      <c r="L75" s="236" t="e">
        <f>IF(ISNUMBER(Regressions!M85),ROUND(Regressions!M85, 1), NA())</f>
        <v>#N/A</v>
      </c>
      <c r="M75" s="336" t="e">
        <f>IF(ISNUMBER(Regressions!N85),ROUND(Regressions!N85, 1), NA())</f>
        <v>#N/A</v>
      </c>
      <c r="N75" s="235">
        <f>IF(ISNUMBER(Regressions!O85),ROUND(Regressions!O85, 1), NA())</f>
        <v>8.5</v>
      </c>
      <c r="O75" s="337" t="e">
        <f>IF(ISNUMBER(Regressions!Q85),ROUND(Regressions!Q85, 1), NA())</f>
        <v>#N/A</v>
      </c>
      <c r="P75" s="335" t="e">
        <f>IF(ISNUMBER(Regressions!R85),ROUND(Regressions!R85, 1), NA())</f>
        <v>#N/A</v>
      </c>
      <c r="Q75" s="213" t="e">
        <f>IF(ISNUMBER(Regressions!S85),ROUND(Regressions!S85, 1), NA())</f>
        <v>#N/A</v>
      </c>
      <c r="R75" s="336" t="e">
        <f>IF(ISNUMBER(Regressions!T85),ROUND(Regressions!T85, 1), NA())</f>
        <v>#N/A</v>
      </c>
      <c r="S75" s="235" t="e">
        <f>IF(ISNUMBER(Regressions!U85),ROUND(Regressions!U85, 1), NA())</f>
        <v>#N/A</v>
      </c>
    </row>
    <row xmlns:x14ac="http://schemas.microsoft.com/office/spreadsheetml/2009/9/ac" r="76" x14ac:dyDescent="0.2">
      <c r="A76" s="332" t="str">
        <f>IF(ISBLANK(Regressions!A86), " ", Regressions!A86)</f>
        <v>Indonesia</v>
      </c>
      <c r="B76" s="333">
        <f>IF(ISBLANK(Regressions!B86), " ", Regressions!B86)</f>
        <v>2010</v>
      </c>
      <c r="C76" s="338" t="str">
        <f>IF(ISBLANK(Regressions!C86), " ", Regressions!C86)</f>
        <v>Rural</v>
      </c>
      <c r="D76" s="334">
        <f>IF(ISBLANK(Regressions!D86), " ", Regressions!D86)</f>
        <v>30786252.53384766</v>
      </c>
      <c r="E76" s="212">
        <f>IF(ISNUMBER(Regressions!E86),ROUND(Regressions!E86, 1), NA())</f>
        <v>99.1</v>
      </c>
      <c r="F76" s="335" t="e">
        <f>IF(ISNUMBER(Regressions!F86),ROUND(Regressions!F86, 1), NA())</f>
        <v>#N/A</v>
      </c>
      <c r="G76" s="234" t="e">
        <f>IF(ISNUMBER(Regressions!G86),ROUND(Regressions!G86, 1), NA())</f>
        <v>#N/A</v>
      </c>
      <c r="H76" s="336" t="e">
        <f>IF(ISNUMBER(Regressions!H86),ROUND(Regressions!H86, 1), NA())</f>
        <v>#N/A</v>
      </c>
      <c r="I76" s="235">
        <f>IF(ISNUMBER(Regressions!I86),ROUND(Regressions!I86, 1), NA())</f>
        <v>0.9</v>
      </c>
      <c r="J76" s="337">
        <f>IF(ISNUMBER(Regressions!K86),ROUND(Regressions!K86, 1), NA())</f>
        <v>92.2</v>
      </c>
      <c r="K76" s="335" t="e">
        <f>IF(ISNUMBER(Regressions!L86),ROUND(Regressions!L86, 1), NA())</f>
        <v>#N/A</v>
      </c>
      <c r="L76" s="236" t="e">
        <f>IF(ISNUMBER(Regressions!M86),ROUND(Regressions!M86, 1), NA())</f>
        <v>#N/A</v>
      </c>
      <c r="M76" s="336" t="e">
        <f>IF(ISNUMBER(Regressions!N86),ROUND(Regressions!N86, 1), NA())</f>
        <v>#N/A</v>
      </c>
      <c r="N76" s="235">
        <f>IF(ISNUMBER(Regressions!O86),ROUND(Regressions!O86, 1), NA())</f>
        <v>7.8</v>
      </c>
      <c r="O76" s="337" t="e">
        <f>IF(ISNUMBER(Regressions!Q86),ROUND(Regressions!Q86, 1), NA())</f>
        <v>#N/A</v>
      </c>
      <c r="P76" s="335" t="e">
        <f>IF(ISNUMBER(Regressions!R86),ROUND(Regressions!R86, 1), NA())</f>
        <v>#N/A</v>
      </c>
      <c r="Q76" s="213" t="e">
        <f>IF(ISNUMBER(Regressions!S86),ROUND(Regressions!S86, 1), NA())</f>
        <v>#N/A</v>
      </c>
      <c r="R76" s="336" t="e">
        <f>IF(ISNUMBER(Regressions!T86),ROUND(Regressions!T86, 1), NA())</f>
        <v>#N/A</v>
      </c>
      <c r="S76" s="235" t="e">
        <f>IF(ISNUMBER(Regressions!U86),ROUND(Regressions!U86, 1), NA())</f>
        <v>#N/A</v>
      </c>
    </row>
    <row xmlns:x14ac="http://schemas.microsoft.com/office/spreadsheetml/2009/9/ac" r="77" x14ac:dyDescent="0.2">
      <c r="A77" s="332" t="str">
        <f>IF(ISBLANK(Regressions!A87), " ", Regressions!A87)</f>
        <v>Indonesia</v>
      </c>
      <c r="B77" s="333">
        <f>IF(ISBLANK(Regressions!B87), " ", Regressions!B87)</f>
        <v>2011</v>
      </c>
      <c r="C77" s="338" t="str">
        <f>IF(ISBLANK(Regressions!C87), " ", Regressions!C87)</f>
        <v>Rural</v>
      </c>
      <c r="D77" s="334">
        <f>IF(ISBLANK(Regressions!D87), " ", Regressions!D87)</f>
        <v>30474481.444633778</v>
      </c>
      <c r="E77" s="212">
        <f>IF(ISNUMBER(Regressions!E87),ROUND(Regressions!E87, 1), NA())</f>
        <v>99.3</v>
      </c>
      <c r="F77" s="335" t="e">
        <f>IF(ISNUMBER(Regressions!F87),ROUND(Regressions!F87, 1), NA())</f>
        <v>#N/A</v>
      </c>
      <c r="G77" s="234" t="e">
        <f>IF(ISNUMBER(Regressions!G87),ROUND(Regressions!G87, 1), NA())</f>
        <v>#N/A</v>
      </c>
      <c r="H77" s="336" t="e">
        <f>IF(ISNUMBER(Regressions!H87),ROUND(Regressions!H87, 1), NA())</f>
        <v>#N/A</v>
      </c>
      <c r="I77" s="235">
        <f>IF(ISNUMBER(Regressions!I87),ROUND(Regressions!I87, 1), NA())</f>
        <v>0.7</v>
      </c>
      <c r="J77" s="337">
        <f>IF(ISNUMBER(Regressions!K87),ROUND(Regressions!K87, 1), NA())</f>
        <v>92.8</v>
      </c>
      <c r="K77" s="335" t="e">
        <f>IF(ISNUMBER(Regressions!L87),ROUND(Regressions!L87, 1), NA())</f>
        <v>#N/A</v>
      </c>
      <c r="L77" s="236" t="e">
        <f>IF(ISNUMBER(Regressions!M87),ROUND(Regressions!M87, 1), NA())</f>
        <v>#N/A</v>
      </c>
      <c r="M77" s="336" t="e">
        <f>IF(ISNUMBER(Regressions!N87),ROUND(Regressions!N87, 1), NA())</f>
        <v>#N/A</v>
      </c>
      <c r="N77" s="235">
        <f>IF(ISNUMBER(Regressions!O87),ROUND(Regressions!O87, 1), NA())</f>
        <v>7.2</v>
      </c>
      <c r="O77" s="337" t="e">
        <f>IF(ISNUMBER(Regressions!Q87),ROUND(Regressions!Q87, 1), NA())</f>
        <v>#N/A</v>
      </c>
      <c r="P77" s="335" t="e">
        <f>IF(ISNUMBER(Regressions!R87),ROUND(Regressions!R87, 1), NA())</f>
        <v>#N/A</v>
      </c>
      <c r="Q77" s="213" t="e">
        <f>IF(ISNUMBER(Regressions!S87),ROUND(Regressions!S87, 1), NA())</f>
        <v>#N/A</v>
      </c>
      <c r="R77" s="336" t="e">
        <f>IF(ISNUMBER(Regressions!T87),ROUND(Regressions!T87, 1), NA())</f>
        <v>#N/A</v>
      </c>
      <c r="S77" s="235" t="e">
        <f>IF(ISNUMBER(Regressions!U87),ROUND(Regressions!U87, 1), NA())</f>
        <v>#N/A</v>
      </c>
    </row>
    <row xmlns:x14ac="http://schemas.microsoft.com/office/spreadsheetml/2009/9/ac" r="78" x14ac:dyDescent="0.2">
      <c r="A78" s="332" t="str">
        <f>IF(ISBLANK(Regressions!A88), " ", Regressions!A88)</f>
        <v>Indonesia</v>
      </c>
      <c r="B78" s="333">
        <f>IF(ISBLANK(Regressions!B88), " ", Regressions!B88)</f>
        <v>2012</v>
      </c>
      <c r="C78" s="338" t="str">
        <f>IF(ISBLANK(Regressions!C88), " ", Regressions!C88)</f>
        <v>Rural</v>
      </c>
      <c r="D78" s="334">
        <f>IF(ISBLANK(Regressions!D88), " ", Regressions!D88)</f>
        <v>30217433.379799802</v>
      </c>
      <c r="E78" s="212">
        <f>IF(ISNUMBER(Regressions!E88),ROUND(Regressions!E88, 1), NA())</f>
        <v>99.4</v>
      </c>
      <c r="F78" s="335" t="e">
        <f>IF(ISNUMBER(Regressions!F88),ROUND(Regressions!F88, 1), NA())</f>
        <v>#N/A</v>
      </c>
      <c r="G78" s="234" t="e">
        <f>IF(ISNUMBER(Regressions!G88),ROUND(Regressions!G88, 1), NA())</f>
        <v>#N/A</v>
      </c>
      <c r="H78" s="336" t="e">
        <f>IF(ISNUMBER(Regressions!H88),ROUND(Regressions!H88, 1), NA())</f>
        <v>#N/A</v>
      </c>
      <c r="I78" s="235">
        <f>IF(ISNUMBER(Regressions!I88),ROUND(Regressions!I88, 1), NA())</f>
        <v>0.6</v>
      </c>
      <c r="J78" s="337">
        <f>IF(ISNUMBER(Regressions!K88),ROUND(Regressions!K88, 1), NA())</f>
        <v>93.4</v>
      </c>
      <c r="K78" s="335" t="e">
        <f>IF(ISNUMBER(Regressions!L88),ROUND(Regressions!L88, 1), NA())</f>
        <v>#N/A</v>
      </c>
      <c r="L78" s="236" t="e">
        <f>IF(ISNUMBER(Regressions!M88),ROUND(Regressions!M88, 1), NA())</f>
        <v>#N/A</v>
      </c>
      <c r="M78" s="336" t="e">
        <f>IF(ISNUMBER(Regressions!N88),ROUND(Regressions!N88, 1), NA())</f>
        <v>#N/A</v>
      </c>
      <c r="N78" s="235">
        <f>IF(ISNUMBER(Regressions!O88),ROUND(Regressions!O88, 1), NA())</f>
        <v>6.6</v>
      </c>
      <c r="O78" s="337" t="e">
        <f>IF(ISNUMBER(Regressions!Q88),ROUND(Regressions!Q88, 1), NA())</f>
        <v>#N/A</v>
      </c>
      <c r="P78" s="335" t="e">
        <f>IF(ISNUMBER(Regressions!R88),ROUND(Regressions!R88, 1), NA())</f>
        <v>#N/A</v>
      </c>
      <c r="Q78" s="213" t="e">
        <f>IF(ISNUMBER(Regressions!S88),ROUND(Regressions!S88, 1), NA())</f>
        <v>#N/A</v>
      </c>
      <c r="R78" s="336" t="e">
        <f>IF(ISNUMBER(Regressions!T88),ROUND(Regressions!T88, 1), NA())</f>
        <v>#N/A</v>
      </c>
      <c r="S78" s="235" t="e">
        <f>IF(ISNUMBER(Regressions!U88),ROUND(Regressions!U88, 1), NA())</f>
        <v>#N/A</v>
      </c>
    </row>
    <row xmlns:x14ac="http://schemas.microsoft.com/office/spreadsheetml/2009/9/ac" r="79" x14ac:dyDescent="0.2">
      <c r="A79" s="332" t="str">
        <f>IF(ISBLANK(Regressions!A89), " ", Regressions!A89)</f>
        <v>Indonesia</v>
      </c>
      <c r="B79" s="333">
        <f>IF(ISBLANK(Regressions!B89), " ", Regressions!B89)</f>
        <v>2013</v>
      </c>
      <c r="C79" s="338" t="str">
        <f>IF(ISBLANK(Regressions!C89), " ", Regressions!C89)</f>
        <v>Rural</v>
      </c>
      <c r="D79" s="334">
        <f>IF(ISBLANK(Regressions!D89), " ", Regressions!D89)</f>
        <v>29998232.179530028</v>
      </c>
      <c r="E79" s="212">
        <f>IF(ISNUMBER(Regressions!E89),ROUND(Regressions!E89, 1), NA())</f>
        <v>99.6</v>
      </c>
      <c r="F79" s="335" t="e">
        <f>IF(ISNUMBER(Regressions!F89),ROUND(Regressions!F89, 1), NA())</f>
        <v>#N/A</v>
      </c>
      <c r="G79" s="234" t="e">
        <f>IF(ISNUMBER(Regressions!G89),ROUND(Regressions!G89, 1), NA())</f>
        <v>#N/A</v>
      </c>
      <c r="H79" s="336" t="e">
        <f>IF(ISNUMBER(Regressions!H89),ROUND(Regressions!H89, 1), NA())</f>
        <v>#N/A</v>
      </c>
      <c r="I79" s="235">
        <f>IF(ISNUMBER(Regressions!I89),ROUND(Regressions!I89, 1), NA())</f>
        <v>0.4</v>
      </c>
      <c r="J79" s="337">
        <f>IF(ISNUMBER(Regressions!K89),ROUND(Regressions!K89, 1), NA())</f>
        <v>94.1</v>
      </c>
      <c r="K79" s="335" t="e">
        <f>IF(ISNUMBER(Regressions!L89),ROUND(Regressions!L89, 1), NA())</f>
        <v>#N/A</v>
      </c>
      <c r="L79" s="236" t="e">
        <f>IF(ISNUMBER(Regressions!M89),ROUND(Regressions!M89, 1), NA())</f>
        <v>#N/A</v>
      </c>
      <c r="M79" s="336" t="e">
        <f>IF(ISNUMBER(Regressions!N89),ROUND(Regressions!N89, 1), NA())</f>
        <v>#N/A</v>
      </c>
      <c r="N79" s="235">
        <f>IF(ISNUMBER(Regressions!O89),ROUND(Regressions!O89, 1), NA())</f>
        <v>5.9</v>
      </c>
      <c r="O79" s="337" t="e">
        <f>IF(ISNUMBER(Regressions!Q89),ROUND(Regressions!Q89, 1), NA())</f>
        <v>#N/A</v>
      </c>
      <c r="P79" s="335" t="e">
        <f>IF(ISNUMBER(Regressions!R89),ROUND(Regressions!R89, 1), NA())</f>
        <v>#N/A</v>
      </c>
      <c r="Q79" s="213" t="e">
        <f>IF(ISNUMBER(Regressions!S89),ROUND(Regressions!S89, 1), NA())</f>
        <v>#N/A</v>
      </c>
      <c r="R79" s="336" t="e">
        <f>IF(ISNUMBER(Regressions!T89),ROUND(Regressions!T89, 1), NA())</f>
        <v>#N/A</v>
      </c>
      <c r="S79" s="235" t="e">
        <f>IF(ISNUMBER(Regressions!U89),ROUND(Regressions!U89, 1), NA())</f>
        <v>#N/A</v>
      </c>
    </row>
    <row xmlns:x14ac="http://schemas.microsoft.com/office/spreadsheetml/2009/9/ac" r="80" x14ac:dyDescent="0.2">
      <c r="A80" s="332" t="str">
        <f>IF(ISBLANK(Regressions!A90), " ", Regressions!A90)</f>
        <v>Indonesia</v>
      </c>
      <c r="B80" s="333">
        <f>IF(ISBLANK(Regressions!B90), " ", Regressions!B90)</f>
        <v>2014</v>
      </c>
      <c r="C80" s="338" t="str">
        <f>IF(ISBLANK(Regressions!C90), " ", Regressions!C90)</f>
        <v>Rural</v>
      </c>
      <c r="D80" s="334">
        <f>IF(ISBLANK(Regressions!D90), " ", Regressions!D90)</f>
        <v>29758699.238954771</v>
      </c>
      <c r="E80" s="212">
        <f>IF(ISNUMBER(Regressions!E90),ROUND(Regressions!E90, 1), NA())</f>
        <v>99.8</v>
      </c>
      <c r="F80" s="335" t="e">
        <f>IF(ISNUMBER(Regressions!F90),ROUND(Regressions!F90, 1), NA())</f>
        <v>#N/A</v>
      </c>
      <c r="G80" s="234" t="e">
        <f>IF(ISNUMBER(Regressions!G90),ROUND(Regressions!G90, 1), NA())</f>
        <v>#N/A</v>
      </c>
      <c r="H80" s="336" t="e">
        <f>IF(ISNUMBER(Regressions!H90),ROUND(Regressions!H90, 1), NA())</f>
        <v>#N/A</v>
      </c>
      <c r="I80" s="235">
        <f>IF(ISNUMBER(Regressions!I90),ROUND(Regressions!I90, 1), NA())</f>
        <v>0.2</v>
      </c>
      <c r="J80" s="337">
        <f>IF(ISNUMBER(Regressions!K90),ROUND(Regressions!K90, 1), NA())</f>
        <v>94.7</v>
      </c>
      <c r="K80" s="335" t="e">
        <f>IF(ISNUMBER(Regressions!L90),ROUND(Regressions!L90, 1), NA())</f>
        <v>#N/A</v>
      </c>
      <c r="L80" s="236" t="e">
        <f>IF(ISNUMBER(Regressions!M90),ROUND(Regressions!M90, 1), NA())</f>
        <v>#N/A</v>
      </c>
      <c r="M80" s="336" t="e">
        <f>IF(ISNUMBER(Regressions!N90),ROUND(Regressions!N90, 1), NA())</f>
        <v>#N/A</v>
      </c>
      <c r="N80" s="235">
        <f>IF(ISNUMBER(Regressions!O90),ROUND(Regressions!O90, 1), NA())</f>
        <v>5.3</v>
      </c>
      <c r="O80" s="337" t="e">
        <f>IF(ISNUMBER(Regressions!Q90),ROUND(Regressions!Q90, 1), NA())</f>
        <v>#N/A</v>
      </c>
      <c r="P80" s="335" t="e">
        <f>IF(ISNUMBER(Regressions!R90),ROUND(Regressions!R90, 1), NA())</f>
        <v>#N/A</v>
      </c>
      <c r="Q80" s="213" t="e">
        <f>IF(ISNUMBER(Regressions!S90),ROUND(Regressions!S90, 1), NA())</f>
        <v>#N/A</v>
      </c>
      <c r="R80" s="336" t="e">
        <f>IF(ISNUMBER(Regressions!T90),ROUND(Regressions!T90, 1), NA())</f>
        <v>#N/A</v>
      </c>
      <c r="S80" s="235" t="e">
        <f>IF(ISNUMBER(Regressions!U90),ROUND(Regressions!U90, 1), NA())</f>
        <v>#N/A</v>
      </c>
    </row>
    <row xmlns:x14ac="http://schemas.microsoft.com/office/spreadsheetml/2009/9/ac" r="81" x14ac:dyDescent="0.2">
      <c r="A81" s="332" t="str">
        <f>IF(ISBLANK(Regressions!A91), " ", Regressions!A91)</f>
        <v>Indonesia</v>
      </c>
      <c r="B81" s="333">
        <f>IF(ISBLANK(Regressions!B91), " ", Regressions!B91)</f>
        <v>2015</v>
      </c>
      <c r="C81" s="338" t="str">
        <f>IF(ISBLANK(Regressions!C91), " ", Regressions!C91)</f>
        <v>Rural</v>
      </c>
      <c r="D81" s="334">
        <f>IF(ISBLANK(Regressions!D91), " ", Regressions!D91)</f>
        <v>29491268.61073624</v>
      </c>
      <c r="E81" s="212">
        <f>IF(ISNUMBER(Regressions!E91),ROUND(Regressions!E91, 1), NA())</f>
        <v>99.9</v>
      </c>
      <c r="F81" s="335" t="e">
        <f>IF(ISNUMBER(Regressions!F91),ROUND(Regressions!F91, 1), NA())</f>
        <v>#N/A</v>
      </c>
      <c r="G81" s="234" t="e">
        <f>IF(ISNUMBER(Regressions!G91),ROUND(Regressions!G91, 1), NA())</f>
        <v>#N/A</v>
      </c>
      <c r="H81" s="336" t="e">
        <f>IF(ISNUMBER(Regressions!H91),ROUND(Regressions!H91, 1), NA())</f>
        <v>#N/A</v>
      </c>
      <c r="I81" s="235">
        <f>IF(ISNUMBER(Regressions!I91),ROUND(Regressions!I91, 1), NA())</f>
        <v>0.1</v>
      </c>
      <c r="J81" s="337">
        <f>IF(ISNUMBER(Regressions!K91),ROUND(Regressions!K91, 1), NA())</f>
        <v>95.3</v>
      </c>
      <c r="K81" s="335" t="e">
        <f>IF(ISNUMBER(Regressions!L91),ROUND(Regressions!L91, 1), NA())</f>
        <v>#N/A</v>
      </c>
      <c r="L81" s="236" t="e">
        <f>IF(ISNUMBER(Regressions!M91),ROUND(Regressions!M91, 1), NA())</f>
        <v>#N/A</v>
      </c>
      <c r="M81" s="336" t="e">
        <f>IF(ISNUMBER(Regressions!N91),ROUND(Regressions!N91, 1), NA())</f>
        <v>#N/A</v>
      </c>
      <c r="N81" s="235">
        <f>IF(ISNUMBER(Regressions!O91),ROUND(Regressions!O91, 1), NA())</f>
        <v>4.7</v>
      </c>
      <c r="O81" s="337" t="e">
        <f>IF(ISNUMBER(Regressions!Q91),ROUND(Regressions!Q91, 1), NA())</f>
        <v>#N/A</v>
      </c>
      <c r="P81" s="335" t="e">
        <f>IF(ISNUMBER(Regressions!R91),ROUND(Regressions!R91, 1), NA())</f>
        <v>#N/A</v>
      </c>
      <c r="Q81" s="213" t="e">
        <f>IF(ISNUMBER(Regressions!S91),ROUND(Regressions!S91, 1), NA())</f>
        <v>#N/A</v>
      </c>
      <c r="R81" s="336" t="e">
        <f>IF(ISNUMBER(Regressions!T91),ROUND(Regressions!T91, 1), NA())</f>
        <v>#N/A</v>
      </c>
      <c r="S81" s="235" t="e">
        <f>IF(ISNUMBER(Regressions!U91),ROUND(Regressions!U91, 1), NA())</f>
        <v>#N/A</v>
      </c>
    </row>
    <row xmlns:x14ac="http://schemas.microsoft.com/office/spreadsheetml/2009/9/ac" r="82" x14ac:dyDescent="0.2">
      <c r="A82" s="332" t="str">
        <f>IF(ISBLANK(Regressions!A92), " ", Regressions!A92)</f>
        <v>Indonesia</v>
      </c>
      <c r="B82" s="333">
        <f>IF(ISBLANK(Regressions!B92), " ", Regressions!B92)</f>
        <v>2016</v>
      </c>
      <c r="C82" s="338" t="str">
        <f>IF(ISBLANK(Regressions!C92), " ", Regressions!C92)</f>
        <v>Rural</v>
      </c>
      <c r="D82" s="334">
        <f>IF(ISBLANK(Regressions!D92), " ", Regressions!D92)</f>
        <v>29199943.53270264</v>
      </c>
      <c r="E82" s="212">
        <f>IF(ISNUMBER(Regressions!E92),ROUND(Regressions!E92, 1), NA())</f>
        <v>100</v>
      </c>
      <c r="F82" s="335" t="e">
        <f>IF(ISNUMBER(Regressions!F92),ROUND(Regressions!F92, 1), NA())</f>
        <v>#N/A</v>
      </c>
      <c r="G82" s="234" t="e">
        <f>IF(ISNUMBER(Regressions!G92),ROUND(Regressions!G92, 1), NA())</f>
        <v>#N/A</v>
      </c>
      <c r="H82" s="336" t="e">
        <f>IF(ISNUMBER(Regressions!H92),ROUND(Regressions!H92, 1), NA())</f>
        <v>#N/A</v>
      </c>
      <c r="I82" s="235">
        <f>IF(ISNUMBER(Regressions!I92),ROUND(Regressions!I92, 1), NA())</f>
        <v>0</v>
      </c>
      <c r="J82" s="337">
        <f>IF(ISNUMBER(Regressions!K92),ROUND(Regressions!K92, 1), NA())</f>
        <v>96</v>
      </c>
      <c r="K82" s="335" t="e">
        <f>IF(ISNUMBER(Regressions!L92),ROUND(Regressions!L92, 1), NA())</f>
        <v>#N/A</v>
      </c>
      <c r="L82" s="236" t="e">
        <f>IF(ISNUMBER(Regressions!M92),ROUND(Regressions!M92, 1), NA())</f>
        <v>#N/A</v>
      </c>
      <c r="M82" s="336" t="e">
        <f>IF(ISNUMBER(Regressions!N92),ROUND(Regressions!N92, 1), NA())</f>
        <v>#N/A</v>
      </c>
      <c r="N82" s="235">
        <f>IF(ISNUMBER(Regressions!O92),ROUND(Regressions!O92, 1), NA())</f>
        <v>4</v>
      </c>
      <c r="O82" s="337" t="e">
        <f>IF(ISNUMBER(Regressions!Q92),ROUND(Regressions!Q92, 1), NA())</f>
        <v>#N/A</v>
      </c>
      <c r="P82" s="335" t="e">
        <f>IF(ISNUMBER(Regressions!R92),ROUND(Regressions!R92, 1), NA())</f>
        <v>#N/A</v>
      </c>
      <c r="Q82" s="213" t="e">
        <f>IF(ISNUMBER(Regressions!S92),ROUND(Regressions!S92, 1), NA())</f>
        <v>#N/A</v>
      </c>
      <c r="R82" s="336" t="e">
        <f>IF(ISNUMBER(Regressions!T92),ROUND(Regressions!T92, 1), NA())</f>
        <v>#N/A</v>
      </c>
      <c r="S82" s="235" t="e">
        <f>IF(ISNUMBER(Regressions!U92),ROUND(Regressions!U92, 1), NA())</f>
        <v>#N/A</v>
      </c>
    </row>
    <row xmlns:x14ac="http://schemas.microsoft.com/office/spreadsheetml/2009/9/ac" r="83" x14ac:dyDescent="0.2">
      <c r="A83" s="332" t="str">
        <f>IF(ISBLANK(Regressions!A93), " ", Regressions!A93)</f>
        <v>Indonesia</v>
      </c>
      <c r="B83" s="333">
        <f>IF(ISBLANK(Regressions!B93), " ", Regressions!B93)</f>
        <v>2017</v>
      </c>
      <c r="C83" s="338" t="str">
        <f>IF(ISBLANK(Regressions!C93), " ", Regressions!C93)</f>
        <v>Rural</v>
      </c>
      <c r="D83" s="334">
        <f>IF(ISBLANK(Regressions!D93), " ", Regressions!D93)</f>
        <v>28938755.16014922</v>
      </c>
      <c r="E83" s="212">
        <f>IF(ISNUMBER(Regressions!E93),ROUND(Regressions!E93, 1), NA())</f>
        <v>100</v>
      </c>
      <c r="F83" s="335" t="e">
        <f>IF(ISNUMBER(Regressions!F93),ROUND(Regressions!F93, 1), NA())</f>
        <v>#N/A</v>
      </c>
      <c r="G83" s="234" t="e">
        <f>IF(ISNUMBER(Regressions!G93),ROUND(Regressions!G93, 1), NA())</f>
        <v>#N/A</v>
      </c>
      <c r="H83" s="336" t="e">
        <f>IF(ISNUMBER(Regressions!H93),ROUND(Regressions!H93, 1), NA())</f>
        <v>#N/A</v>
      </c>
      <c r="I83" s="235">
        <f>IF(ISNUMBER(Regressions!I93),ROUND(Regressions!I93, 1), NA())</f>
        <v>0</v>
      </c>
      <c r="J83" s="337">
        <f>IF(ISNUMBER(Regressions!K93),ROUND(Regressions!K93, 1), NA())</f>
        <v>96</v>
      </c>
      <c r="K83" s="335" t="e">
        <f>IF(ISNUMBER(Regressions!L93),ROUND(Regressions!L93, 1), NA())</f>
        <v>#N/A</v>
      </c>
      <c r="L83" s="236" t="e">
        <f>IF(ISNUMBER(Regressions!M93),ROUND(Regressions!M93, 1), NA())</f>
        <v>#N/A</v>
      </c>
      <c r="M83" s="336" t="e">
        <f>IF(ISNUMBER(Regressions!N93),ROUND(Regressions!N93, 1), NA())</f>
        <v>#N/A</v>
      </c>
      <c r="N83" s="235">
        <f>IF(ISNUMBER(Regressions!O93),ROUND(Regressions!O93, 1), NA())</f>
        <v>4</v>
      </c>
      <c r="O83" s="337" t="e">
        <f>IF(ISNUMBER(Regressions!Q93),ROUND(Regressions!Q93, 1), NA())</f>
        <v>#N/A</v>
      </c>
      <c r="P83" s="335" t="e">
        <f>IF(ISNUMBER(Regressions!R93),ROUND(Regressions!R93, 1), NA())</f>
        <v>#N/A</v>
      </c>
      <c r="Q83" s="213" t="e">
        <f>IF(ISNUMBER(Regressions!S93),ROUND(Regressions!S93, 1), NA())</f>
        <v>#N/A</v>
      </c>
      <c r="R83" s="336" t="e">
        <f>IF(ISNUMBER(Regressions!T93),ROUND(Regressions!T93, 1), NA())</f>
        <v>#N/A</v>
      </c>
      <c r="S83" s="235" t="e">
        <f>IF(ISNUMBER(Regressions!U93),ROUND(Regressions!U93, 1), NA())</f>
        <v>#N/A</v>
      </c>
    </row>
    <row xmlns:x14ac="http://schemas.microsoft.com/office/spreadsheetml/2009/9/ac" r="84" x14ac:dyDescent="0.2">
      <c r="A84" s="332" t="str">
        <f>IF(ISBLANK(Regressions!A94), " ", Regressions!A94)</f>
        <v>Indonesia</v>
      </c>
      <c r="B84" s="333">
        <f>IF(ISBLANK(Regressions!B94), " ", Regressions!B94)</f>
        <v>2018</v>
      </c>
      <c r="C84" s="338" t="str">
        <f>IF(ISBLANK(Regressions!C94), " ", Regressions!C94)</f>
        <v>Rural</v>
      </c>
      <c r="D84" s="334">
        <f>IF(ISBLANK(Regressions!D94), " ", Regressions!D94)</f>
        <v>28694340.99997101</v>
      </c>
      <c r="E84" s="212">
        <f>IF(ISNUMBER(Regressions!E94),ROUND(Regressions!E94, 1), NA())</f>
        <v>100</v>
      </c>
      <c r="F84" s="335" t="e">
        <f>IF(ISNUMBER(Regressions!F94),ROUND(Regressions!F94, 1), NA())</f>
        <v>#N/A</v>
      </c>
      <c r="G84" s="234" t="e">
        <f>IF(ISNUMBER(Regressions!G94),ROUND(Regressions!G94, 1), NA())</f>
        <v>#N/A</v>
      </c>
      <c r="H84" s="336" t="e">
        <f>IF(ISNUMBER(Regressions!H94),ROUND(Regressions!H94, 1), NA())</f>
        <v>#N/A</v>
      </c>
      <c r="I84" s="235">
        <f>IF(ISNUMBER(Regressions!I94),ROUND(Regressions!I94, 1), NA())</f>
        <v>0</v>
      </c>
      <c r="J84" s="337">
        <f>IF(ISNUMBER(Regressions!K94),ROUND(Regressions!K94, 1), NA())</f>
        <v>96</v>
      </c>
      <c r="K84" s="335" t="e">
        <f>IF(ISNUMBER(Regressions!L94),ROUND(Regressions!L94, 1), NA())</f>
        <v>#N/A</v>
      </c>
      <c r="L84" s="236" t="e">
        <f>IF(ISNUMBER(Regressions!M94),ROUND(Regressions!M94, 1), NA())</f>
        <v>#N/A</v>
      </c>
      <c r="M84" s="336" t="e">
        <f>IF(ISNUMBER(Regressions!N94),ROUND(Regressions!N94, 1), NA())</f>
        <v>#N/A</v>
      </c>
      <c r="N84" s="235">
        <f>IF(ISNUMBER(Regressions!O94),ROUND(Regressions!O94, 1), NA())</f>
        <v>4</v>
      </c>
      <c r="O84" s="337" t="e">
        <f>IF(ISNUMBER(Regressions!Q94),ROUND(Regressions!Q94, 1), NA())</f>
        <v>#N/A</v>
      </c>
      <c r="P84" s="335" t="e">
        <f>IF(ISNUMBER(Regressions!R94),ROUND(Regressions!R94, 1), NA())</f>
        <v>#N/A</v>
      </c>
      <c r="Q84" s="213" t="e">
        <f>IF(ISNUMBER(Regressions!S94),ROUND(Regressions!S94, 1), NA())</f>
        <v>#N/A</v>
      </c>
      <c r="R84" s="336" t="e">
        <f>IF(ISNUMBER(Regressions!T94),ROUND(Regressions!T94, 1), NA())</f>
        <v>#N/A</v>
      </c>
      <c r="S84" s="235" t="e">
        <f>IF(ISNUMBER(Regressions!U94),ROUND(Regressions!U94, 1), NA())</f>
        <v>#N/A</v>
      </c>
    </row>
    <row xmlns:x14ac="http://schemas.microsoft.com/office/spreadsheetml/2009/9/ac" r="85" x14ac:dyDescent="0.2">
      <c r="A85" s="332" t="str">
        <f>IF(ISBLANK(Regressions!A95), " ", Regressions!A95)</f>
        <v>Indonesia</v>
      </c>
      <c r="B85" s="333">
        <f>IF(ISBLANK(Regressions!B95), " ", Regressions!B95)</f>
        <v>2019</v>
      </c>
      <c r="C85" s="338" t="str">
        <f>IF(ISBLANK(Regressions!C95), " ", Regressions!C95)</f>
        <v>Rural</v>
      </c>
      <c r="D85" s="334">
        <f>IF(ISBLANK(Regressions!D95), " ", Regressions!D95)</f>
        <v>28424643.643038329</v>
      </c>
      <c r="E85" s="212">
        <f>IF(ISNUMBER(Regressions!E95),ROUND(Regressions!E95, 1), NA())</f>
        <v>100</v>
      </c>
      <c r="F85" s="335" t="e">
        <f>IF(ISNUMBER(Regressions!F95),ROUND(Regressions!F95, 1), NA())</f>
        <v>#N/A</v>
      </c>
      <c r="G85" s="234" t="e">
        <f>IF(ISNUMBER(Regressions!G95),ROUND(Regressions!G95, 1), NA())</f>
        <v>#N/A</v>
      </c>
      <c r="H85" s="336" t="e">
        <f>IF(ISNUMBER(Regressions!H95),ROUND(Regressions!H95, 1), NA())</f>
        <v>#N/A</v>
      </c>
      <c r="I85" s="235">
        <f>IF(ISNUMBER(Regressions!I95),ROUND(Regressions!I95, 1), NA())</f>
        <v>0</v>
      </c>
      <c r="J85" s="337">
        <f>IF(ISNUMBER(Regressions!K95),ROUND(Regressions!K95, 1), NA())</f>
        <v>96</v>
      </c>
      <c r="K85" s="335" t="e">
        <f>IF(ISNUMBER(Regressions!L95),ROUND(Regressions!L95, 1), NA())</f>
        <v>#N/A</v>
      </c>
      <c r="L85" s="236" t="e">
        <f>IF(ISNUMBER(Regressions!M95),ROUND(Regressions!M95, 1), NA())</f>
        <v>#N/A</v>
      </c>
      <c r="M85" s="336" t="e">
        <f>IF(ISNUMBER(Regressions!N95),ROUND(Regressions!N95, 1), NA())</f>
        <v>#N/A</v>
      </c>
      <c r="N85" s="235">
        <f>IF(ISNUMBER(Regressions!O95),ROUND(Regressions!O95, 1), NA())</f>
        <v>4</v>
      </c>
      <c r="O85" s="337" t="e">
        <f>IF(ISNUMBER(Regressions!Q95),ROUND(Regressions!Q95, 1), NA())</f>
        <v>#N/A</v>
      </c>
      <c r="P85" s="335" t="e">
        <f>IF(ISNUMBER(Regressions!R95),ROUND(Regressions!R95, 1), NA())</f>
        <v>#N/A</v>
      </c>
      <c r="Q85" s="213" t="e">
        <f>IF(ISNUMBER(Regressions!S95),ROUND(Regressions!S95, 1), NA())</f>
        <v>#N/A</v>
      </c>
      <c r="R85" s="336" t="e">
        <f>IF(ISNUMBER(Regressions!T95),ROUND(Regressions!T95, 1), NA())</f>
        <v>#N/A</v>
      </c>
      <c r="S85" s="235" t="e">
        <f>IF(ISNUMBER(Regressions!U95),ROUND(Regressions!U95, 1), NA())</f>
        <v>#N/A</v>
      </c>
    </row>
    <row xmlns:x14ac="http://schemas.microsoft.com/office/spreadsheetml/2009/9/ac" r="86" x14ac:dyDescent="0.2">
      <c r="A86" s="332" t="str">
        <f>IF(ISBLANK(Regressions!A96), " ", Regressions!A96)</f>
        <v>Indonesia</v>
      </c>
      <c r="B86" s="333">
        <f>IF(ISBLANK(Regressions!B96), " ", Regressions!B96)</f>
        <v>2020</v>
      </c>
      <c r="C86" s="338" t="str">
        <f>IF(ISBLANK(Regressions!C96), " ", Regressions!C96)</f>
        <v>Rural</v>
      </c>
      <c r="D86" s="334">
        <f>IF(ISBLANK(Regressions!D96), " ", Regressions!D96)</f>
        <v>28126498.431463629</v>
      </c>
      <c r="E86" s="212">
        <f>IF(ISNUMBER(Regressions!E96),ROUND(Regressions!E96, 1), NA())</f>
        <v>100</v>
      </c>
      <c r="F86" s="335" t="e">
        <f>IF(ISNUMBER(Regressions!F96),ROUND(Regressions!F96, 1), NA())</f>
        <v>#N/A</v>
      </c>
      <c r="G86" s="234" t="e">
        <f>IF(ISNUMBER(Regressions!G96),ROUND(Regressions!G96, 1), NA())</f>
        <v>#N/A</v>
      </c>
      <c r="H86" s="336" t="e">
        <f>IF(ISNUMBER(Regressions!H96),ROUND(Regressions!H96, 1), NA())</f>
        <v>#N/A</v>
      </c>
      <c r="I86" s="235">
        <f>IF(ISNUMBER(Regressions!I96),ROUND(Regressions!I96, 1), NA())</f>
        <v>0</v>
      </c>
      <c r="J86" s="337">
        <f>IF(ISNUMBER(Regressions!K96),ROUND(Regressions!K96, 1), NA())</f>
        <v>96</v>
      </c>
      <c r="K86" s="335" t="e">
        <f>IF(ISNUMBER(Regressions!L96),ROUND(Regressions!L96, 1), NA())</f>
        <v>#N/A</v>
      </c>
      <c r="L86" s="236" t="e">
        <f>IF(ISNUMBER(Regressions!M96),ROUND(Regressions!M96, 1), NA())</f>
        <v>#N/A</v>
      </c>
      <c r="M86" s="336" t="e">
        <f>IF(ISNUMBER(Regressions!N96),ROUND(Regressions!N96, 1), NA())</f>
        <v>#N/A</v>
      </c>
      <c r="N86" s="235">
        <f>IF(ISNUMBER(Regressions!O96),ROUND(Regressions!O96, 1), NA())</f>
        <v>4</v>
      </c>
      <c r="O86" s="337" t="e">
        <f>IF(ISNUMBER(Regressions!Q96),ROUND(Regressions!Q96, 1), NA())</f>
        <v>#N/A</v>
      </c>
      <c r="P86" s="335" t="e">
        <f>IF(ISNUMBER(Regressions!R96),ROUND(Regressions!R96, 1), NA())</f>
        <v>#N/A</v>
      </c>
      <c r="Q86" s="213" t="e">
        <f>IF(ISNUMBER(Regressions!S96),ROUND(Regressions!S96, 1), NA())</f>
        <v>#N/A</v>
      </c>
      <c r="R86" s="336" t="e">
        <f>IF(ISNUMBER(Regressions!T96),ROUND(Regressions!T96, 1), NA())</f>
        <v>#N/A</v>
      </c>
      <c r="S86" s="235" t="e">
        <f>IF(ISNUMBER(Regressions!U96),ROUND(Regressions!U96, 1), NA())</f>
        <v>#N/A</v>
      </c>
    </row>
    <row xmlns:x14ac="http://schemas.microsoft.com/office/spreadsheetml/2009/9/ac" r="87" x14ac:dyDescent="0.2">
      <c r="A87" s="386" t="str">
        <f>IF(ISBLANK(Regressions!A97), " ", Regressions!A97)</f>
        <v>Indonesia</v>
      </c>
      <c r="B87" s="387">
        <f>IF(ISBLANK(Regressions!B97), " ", Regressions!B97)</f>
        <v>2021</v>
      </c>
      <c r="C87" s="388" t="str">
        <f>IF(ISBLANK(Regressions!C97), " ", Regressions!C97)</f>
        <v>Rural</v>
      </c>
      <c r="D87" s="389">
        <f>IF(ISBLANK(Regressions!D97), " ", Regressions!D97)</f>
        <v>27796378.09855957</v>
      </c>
      <c r="E87" s="392">
        <f>IF(ISNUMBER(Regressions!E97),ROUND(Regressions!E97, 1), NA())</f>
        <v>100</v>
      </c>
      <c r="F87" s="390" t="e">
        <f>IF(ISNUMBER(Regressions!F97),ROUND(Regressions!F97, 1), NA())</f>
        <v>#N/A</v>
      </c>
      <c r="G87" s="393" t="e">
        <f>IF(ISNUMBER(Regressions!G97),ROUND(Regressions!G97, 1), NA())</f>
        <v>#N/A</v>
      </c>
      <c r="H87" s="391" t="e">
        <f>IF(ISNUMBER(Regressions!H97),ROUND(Regressions!H97, 1), NA())</f>
        <v>#N/A</v>
      </c>
      <c r="I87" s="394">
        <f>IF(ISNUMBER(Regressions!I97),ROUND(Regressions!I97, 1), NA())</f>
        <v>0</v>
      </c>
      <c r="J87" s="392" t="e">
        <f>IF(ISNUMBER(Regressions!K97),ROUND(Regressions!K97, 1), NA())</f>
        <v>#N/A</v>
      </c>
      <c r="K87" s="390" t="e">
        <f>IF(ISNUMBER(Regressions!L97),ROUND(Regressions!L97, 1), NA())</f>
        <v>#N/A</v>
      </c>
      <c r="L87" s="395" t="e">
        <f>IF(ISNUMBER(Regressions!M97),ROUND(Regressions!M97, 1), NA())</f>
        <v>#N/A</v>
      </c>
      <c r="M87" s="391" t="e">
        <f>IF(ISNUMBER(Regressions!N97),ROUND(Regressions!N97, 1), NA())</f>
        <v>#N/A</v>
      </c>
      <c r="N87" s="394" t="e">
        <f>IF(ISNUMBER(Regressions!O97),ROUND(Regressions!O97, 1), NA())</f>
        <v>#N/A</v>
      </c>
      <c r="O87" s="392" t="e">
        <f>IF(ISNUMBER(Regressions!Q97),ROUND(Regressions!Q97, 1), NA())</f>
        <v>#N/A</v>
      </c>
      <c r="P87" s="390" t="e">
        <f>IF(ISNUMBER(Regressions!R97),ROUND(Regressions!R97, 1), NA())</f>
        <v>#N/A</v>
      </c>
      <c r="Q87" s="396" t="e">
        <f>IF(ISNUMBER(Regressions!S97),ROUND(Regressions!S97, 1), NA())</f>
        <v>#N/A</v>
      </c>
      <c r="R87" s="391" t="e">
        <f>IF(ISNUMBER(Regressions!T97),ROUND(Regressions!T97, 1), NA())</f>
        <v>#N/A</v>
      </c>
      <c r="S87" s="394" t="e">
        <f>IF(ISNUMBER(Regressions!U97),ROUND(Regressions!U97, 1), NA())</f>
        <v>#N/A</v>
      </c>
      <c r="T87" s="385"/>
      <c r="U87" s="385"/>
      <c r="V87" s="385"/>
      <c r="W87" s="385"/>
      <c r="X87" s="385"/>
      <c r="Y87" s="385"/>
      <c r="Z87" s="385"/>
      <c r="AA87" s="385"/>
      <c r="AB87" s="385"/>
      <c r="AC87" s="385"/>
    </row>
    <row xmlns:x14ac="http://schemas.microsoft.com/office/spreadsheetml/2009/9/ac" r="88" x14ac:dyDescent="0.2">
      <c r="A88" s="332" t="str">
        <f>IF(ISBLANK(Regressions!A98), " ", Regressions!A98)</f>
        <v>Indonesia</v>
      </c>
      <c r="B88" s="333">
        <f>IF(ISBLANK(Regressions!B98), " ", Regressions!B98)</f>
        <v>2022</v>
      </c>
      <c r="C88" s="338" t="str">
        <f>IF(ISBLANK(Regressions!C98), " ", Regressions!C98)</f>
        <v>Rural</v>
      </c>
      <c r="D88" s="334">
        <f>IF(ISBLANK(Regressions!D98), " ", Regressions!D98)</f>
        <v>27446228.791625969</v>
      </c>
      <c r="E88" s="212">
        <f>IF(ISNUMBER(Regressions!E98),ROUND(Regressions!E98, 1), NA())</f>
        <v>100</v>
      </c>
      <c r="F88" s="335" t="e">
        <f>IF(ISNUMBER(Regressions!F98),ROUND(Regressions!F98, 1), NA())</f>
        <v>#N/A</v>
      </c>
      <c r="G88" s="234" t="e">
        <f>IF(ISNUMBER(Regressions!G98),ROUND(Regressions!G98, 1), NA())</f>
        <v>#N/A</v>
      </c>
      <c r="H88" s="336" t="e">
        <f>IF(ISNUMBER(Regressions!H98),ROUND(Regressions!H98, 1), NA())</f>
        <v>#N/A</v>
      </c>
      <c r="I88" s="235">
        <f>IF(ISNUMBER(Regressions!I98),ROUND(Regressions!I98, 1), NA())</f>
        <v>0</v>
      </c>
      <c r="J88" s="337" t="e">
        <f>IF(ISNUMBER(Regressions!K98),ROUND(Regressions!K98, 1), NA())</f>
        <v>#N/A</v>
      </c>
      <c r="K88" s="335" t="e">
        <f>IF(ISNUMBER(Regressions!L98),ROUND(Regressions!L98, 1), NA())</f>
        <v>#N/A</v>
      </c>
      <c r="L88" s="236" t="e">
        <f>IF(ISNUMBER(Regressions!M98),ROUND(Regressions!M98, 1), NA())</f>
        <v>#N/A</v>
      </c>
      <c r="M88" s="336" t="e">
        <f>IF(ISNUMBER(Regressions!N98),ROUND(Regressions!N98, 1), NA())</f>
        <v>#N/A</v>
      </c>
      <c r="N88" s="235" t="e">
        <f>IF(ISNUMBER(Regressions!O98),ROUND(Regressions!O98, 1), NA())</f>
        <v>#N/A</v>
      </c>
      <c r="O88" s="337" t="e">
        <f>IF(ISNUMBER(Regressions!Q98),ROUND(Regressions!Q98, 1), NA())</f>
        <v>#N/A</v>
      </c>
      <c r="P88" s="335" t="e">
        <f>IF(ISNUMBER(Regressions!R98),ROUND(Regressions!R98, 1), NA())</f>
        <v>#N/A</v>
      </c>
      <c r="Q88" s="213" t="e">
        <f>IF(ISNUMBER(Regressions!S98),ROUND(Regressions!S98, 1), NA())</f>
        <v>#N/A</v>
      </c>
      <c r="R88" s="336" t="e">
        <f>IF(ISNUMBER(Regressions!T98),ROUND(Regressions!T98, 1), NA())</f>
        <v>#N/A</v>
      </c>
      <c r="S88" s="235" t="e">
        <f>IF(ISNUMBER(Regressions!U98),ROUND(Regressions!U98, 1), NA())</f>
        <v>#N/A</v>
      </c>
    </row>
    <row xmlns:x14ac="http://schemas.microsoft.com/office/spreadsheetml/2009/9/ac" r="89" x14ac:dyDescent="0.2">
      <c r="A89" s="339" t="str">
        <f>IF(ISBLANK(Regressions!A99), " ", Regressions!A99)</f>
        <v>Indonesia</v>
      </c>
      <c r="B89" s="340">
        <f>IF(ISBLANK(Regressions!B99), " ", Regressions!B99)</f>
        <v>2023</v>
      </c>
      <c r="C89" s="341" t="str">
        <f>IF(ISBLANK(Regressions!C99), " ", Regressions!C99)</f>
        <v>Rural</v>
      </c>
      <c r="D89" s="342">
        <f>IF(ISBLANK(Regressions!D99), " ", Regressions!D99)</f>
        <v>27062245.353817739</v>
      </c>
      <c r="E89" s="343">
        <f>IF(ISNUMBER(Regressions!E99),ROUND(Regressions!E99, 1), NA())</f>
        <v>100</v>
      </c>
      <c r="F89" s="344" t="e">
        <f>IF(ISNUMBER(Regressions!F99),ROUND(Regressions!F99, 1), NA())</f>
        <v>#N/A</v>
      </c>
      <c r="G89" s="345" t="e">
        <f>IF(ISNUMBER(Regressions!G99),ROUND(Regressions!G99, 1), NA())</f>
        <v>#N/A</v>
      </c>
      <c r="H89" s="346" t="e">
        <f>IF(ISNUMBER(Regressions!H99),ROUND(Regressions!H99, 1), NA())</f>
        <v>#N/A</v>
      </c>
      <c r="I89" s="347">
        <f>IF(ISNUMBER(Regressions!I99),ROUND(Regressions!I99, 1), NA())</f>
        <v>0</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Indonesia</v>
      </c>
      <c r="B90" s="333">
        <f>IF(ISBLANK(Regressions!B100), " ", Regressions!B100)</f>
        <v>2024</v>
      </c>
      <c r="C90" s="338" t="str">
        <f>IF(ISBLANK(Regressions!C100), " ", Regressions!C100)</f>
        <v>Rural</v>
      </c>
      <c r="D90" s="334" t="str">
        <f>IF(ISBLANK(Regressions!D100), " ", Regressions!D100)</f>
        <v> </v>
      </c>
      <c r="E90" s="212" t="e">
        <f>IF(ISNUMBER(Regressions!E100),ROUND(Regressions!E100, 1), NA())</f>
        <v>#N/A</v>
      </c>
      <c r="F90" s="335" t="e">
        <f>IF(ISNUMBER(Regressions!F100),ROUND(Regressions!F100, 1), NA())</f>
        <v>#N/A</v>
      </c>
      <c r="G90" s="234" t="e">
        <f>IF(ISNUMBER(Regressions!G100),ROUND(Regressions!G100, 1), NA())</f>
        <v>#N/A</v>
      </c>
      <c r="H90" s="336" t="e">
        <f>IF(ISNUMBER(Regressions!H100),ROUND(Regressions!H100, 1), NA())</f>
        <v>#N/A</v>
      </c>
      <c r="I90" s="235" t="e">
        <f>IF(ISNUMBER(Regressions!I100),ROUND(Regressions!I100, 1), NA())</f>
        <v>#N/A</v>
      </c>
      <c r="J90" s="337" t="e">
        <f>IF(ISNUMBER(Regressions!K100),ROUND(Regressions!K100, 1), NA())</f>
        <v>#N/A</v>
      </c>
      <c r="K90" s="335" t="e">
        <f>IF(ISNUMBER(Regressions!L100),ROUND(Regressions!L100, 1), NA())</f>
        <v>#N/A</v>
      </c>
      <c r="L90" s="236" t="e">
        <f>IF(ISNUMBER(Regressions!M100),ROUND(Regressions!M100, 1), NA())</f>
        <v>#N/A</v>
      </c>
      <c r="M90" s="336" t="e">
        <f>IF(ISNUMBER(Regressions!N100),ROUND(Regressions!N100, 1), NA())</f>
        <v>#N/A</v>
      </c>
      <c r="N90" s="235" t="e">
        <f>IF(ISNUMBER(Regressions!O100),ROUND(Regressions!O100, 1), NA())</f>
        <v>#N/A</v>
      </c>
      <c r="O90" s="337" t="e">
        <f>IF(ISNUMBER(Regressions!Q100),ROUND(Regressions!Q100, 1), NA())</f>
        <v>#N/A</v>
      </c>
      <c r="P90" s="335" t="e">
        <f>IF(ISNUMBER(Regressions!R100),ROUND(Regressions!R100, 1), NA())</f>
        <v>#N/A</v>
      </c>
      <c r="Q90" s="213" t="e">
        <f>IF(ISNUMBER(Regressions!S100),ROUND(Regressions!S100, 1), NA())</f>
        <v>#N/A</v>
      </c>
      <c r="R90" s="336" t="e">
        <f>IF(ISNUMBER(Regressions!T100),ROUND(Regressions!T100, 1), NA())</f>
        <v>#N/A</v>
      </c>
      <c r="S90" s="235" t="e">
        <f>IF(ISNUMBER(Regressions!U100),ROUND(Regressions!U100, 1), NA())</f>
        <v>#N/A</v>
      </c>
    </row>
    <row xmlns:x14ac="http://schemas.microsoft.com/office/spreadsheetml/2009/9/ac" r="91" hidden="true" x14ac:dyDescent="0.2">
      <c r="A91" s="332" t="str">
        <f>IF(ISBLANK(Regressions!A101), " ", Regressions!A101)</f>
        <v>Indonesia</v>
      </c>
      <c r="B91" s="333">
        <f>IF(ISBLANK(Regressions!B101), " ", Regressions!B101)</f>
        <v>2025</v>
      </c>
      <c r="C91" s="338" t="str">
        <f>IF(ISBLANK(Regressions!C101), " ", Regressions!C101)</f>
        <v>Rural</v>
      </c>
      <c r="D91" s="334" t="str">
        <f>IF(ISBLANK(Regressions!D101), " ", Regressions!D101)</f>
        <v> </v>
      </c>
      <c r="E91" s="212" t="e">
        <f>IF(ISNUMBER(Regressions!E101),ROUND(Regressions!E101, 1), NA())</f>
        <v>#N/A</v>
      </c>
      <c r="F91" s="335" t="e">
        <f>IF(ISNUMBER(Regressions!F101),ROUND(Regressions!F101, 1), NA())</f>
        <v>#N/A</v>
      </c>
      <c r="G91" s="234" t="e">
        <f>IF(ISNUMBER(Regressions!G101),ROUND(Regressions!G101, 1), NA())</f>
        <v>#N/A</v>
      </c>
      <c r="H91" s="336" t="e">
        <f>IF(ISNUMBER(Regressions!H101),ROUND(Regressions!H101, 1), NA())</f>
        <v>#N/A</v>
      </c>
      <c r="I91" s="235" t="e">
        <f>IF(ISNUMBER(Regressions!I101),ROUND(Regressions!I101, 1), NA())</f>
        <v>#N/A</v>
      </c>
      <c r="J91" s="337" t="e">
        <f>IF(ISNUMBER(Regressions!K101),ROUND(Regressions!K101, 1), NA())</f>
        <v>#N/A</v>
      </c>
      <c r="K91" s="335" t="e">
        <f>IF(ISNUMBER(Regressions!L101),ROUND(Regressions!L101, 1), NA())</f>
        <v>#N/A</v>
      </c>
      <c r="L91" s="236" t="e">
        <f>IF(ISNUMBER(Regressions!M101),ROUND(Regressions!M101, 1), NA())</f>
        <v>#N/A</v>
      </c>
      <c r="M91" s="336" t="e">
        <f>IF(ISNUMBER(Regressions!N101),ROUND(Regressions!N101, 1), NA())</f>
        <v>#N/A</v>
      </c>
      <c r="N91" s="235" t="e">
        <f>IF(ISNUMBER(Regressions!O101),ROUND(Regressions!O101, 1), NA())</f>
        <v>#N/A</v>
      </c>
      <c r="O91" s="337" t="e">
        <f>IF(ISNUMBER(Regressions!Q101),ROUND(Regressions!Q101, 1), NA())</f>
        <v>#N/A</v>
      </c>
      <c r="P91" s="335" t="e">
        <f>IF(ISNUMBER(Regressions!R101),ROUND(Regressions!R101, 1), NA())</f>
        <v>#N/A</v>
      </c>
      <c r="Q91" s="213" t="e">
        <f>IF(ISNUMBER(Regressions!S101),ROUND(Regressions!S101, 1), NA())</f>
        <v>#N/A</v>
      </c>
      <c r="R91" s="336" t="e">
        <f>IF(ISNUMBER(Regressions!T101),ROUND(Regressions!T101, 1), NA())</f>
        <v>#N/A</v>
      </c>
      <c r="S91" s="235" t="e">
        <f>IF(ISNUMBER(Regressions!U101),ROUND(Regressions!U101, 1), NA())</f>
        <v>#N/A</v>
      </c>
    </row>
    <row xmlns:x14ac="http://schemas.microsoft.com/office/spreadsheetml/2009/9/ac" r="92" hidden="true" x14ac:dyDescent="0.2">
      <c r="A92" s="332" t="str">
        <f>IF(ISBLANK(Regressions!A102), " ", Regressions!A102)</f>
        <v>Indonesia</v>
      </c>
      <c r="B92" s="333">
        <f>IF(ISBLANK(Regressions!B102), " ", Regressions!B102)</f>
        <v>2026</v>
      </c>
      <c r="C92" s="338" t="str">
        <f>IF(ISBLANK(Regressions!C102), " ", Regressions!C102)</f>
        <v>Rural</v>
      </c>
      <c r="D92" s="334" t="str">
        <f>IF(ISBLANK(Regressions!D102), " ", Regressions!D102)</f>
        <v> </v>
      </c>
      <c r="E92" s="212" t="e">
        <f>IF(ISNUMBER(Regressions!E102),ROUND(Regressions!E102, 1), NA())</f>
        <v>#N/A</v>
      </c>
      <c r="F92" s="335" t="e">
        <f>IF(ISNUMBER(Regressions!F102),ROUND(Regressions!F102, 1), NA())</f>
        <v>#N/A</v>
      </c>
      <c r="G92" s="234" t="e">
        <f>IF(ISNUMBER(Regressions!G102),ROUND(Regressions!G102, 1), NA())</f>
        <v>#N/A</v>
      </c>
      <c r="H92" s="336" t="e">
        <f>IF(ISNUMBER(Regressions!H102),ROUND(Regressions!H102, 1), NA())</f>
        <v>#N/A</v>
      </c>
      <c r="I92" s="235" t="e">
        <f>IF(ISNUMBER(Regressions!I102),ROUND(Regressions!I102, 1), NA())</f>
        <v>#N/A</v>
      </c>
      <c r="J92" s="337" t="e">
        <f>IF(ISNUMBER(Regressions!K102),ROUND(Regressions!K102, 1), NA())</f>
        <v>#N/A</v>
      </c>
      <c r="K92" s="335" t="e">
        <f>IF(ISNUMBER(Regressions!L102),ROUND(Regressions!L102, 1), NA())</f>
        <v>#N/A</v>
      </c>
      <c r="L92" s="236" t="e">
        <f>IF(ISNUMBER(Regressions!M102),ROUND(Regressions!M102, 1), NA())</f>
        <v>#N/A</v>
      </c>
      <c r="M92" s="336" t="e">
        <f>IF(ISNUMBER(Regressions!N102),ROUND(Regressions!N102, 1), NA())</f>
        <v>#N/A</v>
      </c>
      <c r="N92" s="235" t="e">
        <f>IF(ISNUMBER(Regressions!O102),ROUND(Regressions!O102, 1), NA())</f>
        <v>#N/A</v>
      </c>
      <c r="O92" s="337" t="e">
        <f>IF(ISNUMBER(Regressions!Q102),ROUND(Regressions!Q102, 1), NA())</f>
        <v>#N/A</v>
      </c>
      <c r="P92" s="335" t="e">
        <f>IF(ISNUMBER(Regressions!R102),ROUND(Regressions!R102, 1), NA())</f>
        <v>#N/A</v>
      </c>
      <c r="Q92" s="213" t="e">
        <f>IF(ISNUMBER(Regressions!S102),ROUND(Regressions!S102, 1), NA())</f>
        <v>#N/A</v>
      </c>
      <c r="R92" s="336" t="e">
        <f>IF(ISNUMBER(Regressions!T102),ROUND(Regressions!T102, 1), NA())</f>
        <v>#N/A</v>
      </c>
      <c r="S92" s="235" t="e">
        <f>IF(ISNUMBER(Regressions!U102),ROUND(Regressions!U102, 1), NA())</f>
        <v>#N/A</v>
      </c>
    </row>
    <row xmlns:x14ac="http://schemas.microsoft.com/office/spreadsheetml/2009/9/ac" r="93" hidden="true" x14ac:dyDescent="0.2">
      <c r="A93" s="332" t="str">
        <f>IF(ISBLANK(Regressions!A103), " ", Regressions!A103)</f>
        <v>Indonesia</v>
      </c>
      <c r="B93" s="333">
        <f>IF(ISBLANK(Regressions!B103), " ", Regressions!B103)</f>
        <v>2027</v>
      </c>
      <c r="C93" s="338" t="str">
        <f>IF(ISBLANK(Regressions!C103), " ", Regressions!C103)</f>
        <v>Rural</v>
      </c>
      <c r="D93" s="334" t="str">
        <f>IF(ISBLANK(Regressions!D103), " ", Regressions!D103)</f>
        <v> </v>
      </c>
      <c r="E93" s="212" t="e">
        <f>IF(ISNUMBER(Regressions!E103),ROUND(Regressions!E103, 1), NA())</f>
        <v>#N/A</v>
      </c>
      <c r="F93" s="335" t="e">
        <f>IF(ISNUMBER(Regressions!F103),ROUND(Regressions!F103, 1), NA())</f>
        <v>#N/A</v>
      </c>
      <c r="G93" s="234" t="e">
        <f>IF(ISNUMBER(Regressions!G103),ROUND(Regressions!G103, 1), NA())</f>
        <v>#N/A</v>
      </c>
      <c r="H93" s="336" t="e">
        <f>IF(ISNUMBER(Regressions!H103),ROUND(Regressions!H103, 1), NA())</f>
        <v>#N/A</v>
      </c>
      <c r="I93" s="235" t="e">
        <f>IF(ISNUMBER(Regressions!I103),ROUND(Regressions!I103, 1), NA())</f>
        <v>#N/A</v>
      </c>
      <c r="J93" s="337" t="e">
        <f>IF(ISNUMBER(Regressions!K103),ROUND(Regressions!K103, 1), NA())</f>
        <v>#N/A</v>
      </c>
      <c r="K93" s="335" t="e">
        <f>IF(ISNUMBER(Regressions!L103),ROUND(Regressions!L103, 1), NA())</f>
        <v>#N/A</v>
      </c>
      <c r="L93" s="236" t="e">
        <f>IF(ISNUMBER(Regressions!M103),ROUND(Regressions!M103, 1), NA())</f>
        <v>#N/A</v>
      </c>
      <c r="M93" s="336" t="e">
        <f>IF(ISNUMBER(Regressions!N103),ROUND(Regressions!N103, 1), NA())</f>
        <v>#N/A</v>
      </c>
      <c r="N93" s="235" t="e">
        <f>IF(ISNUMBER(Regressions!O103),ROUND(Regressions!O103, 1), NA())</f>
        <v>#N/A</v>
      </c>
      <c r="O93" s="337" t="e">
        <f>IF(ISNUMBER(Regressions!Q103),ROUND(Regressions!Q103, 1), NA())</f>
        <v>#N/A</v>
      </c>
      <c r="P93" s="335" t="e">
        <f>IF(ISNUMBER(Regressions!R103),ROUND(Regressions!R103, 1), NA())</f>
        <v>#N/A</v>
      </c>
      <c r="Q93" s="213" t="e">
        <f>IF(ISNUMBER(Regressions!S103),ROUND(Regressions!S103, 1), NA())</f>
        <v>#N/A</v>
      </c>
      <c r="R93" s="336" t="e">
        <f>IF(ISNUMBER(Regressions!T103),ROUND(Regressions!T103, 1), NA())</f>
        <v>#N/A</v>
      </c>
      <c r="S93" s="235" t="e">
        <f>IF(ISNUMBER(Regressions!U103),ROUND(Regressions!U103, 1), NA())</f>
        <v>#N/A</v>
      </c>
    </row>
    <row xmlns:x14ac="http://schemas.microsoft.com/office/spreadsheetml/2009/9/ac" r="94" hidden="true" x14ac:dyDescent="0.2">
      <c r="A94" s="332" t="str">
        <f>IF(ISBLANK(Regressions!A104), " ", Regressions!A104)</f>
        <v>Indonesia</v>
      </c>
      <c r="B94" s="333">
        <f>IF(ISBLANK(Regressions!B104), " ", Regressions!B104)</f>
        <v>2028</v>
      </c>
      <c r="C94" s="338" t="str">
        <f>IF(ISBLANK(Regressions!C104), " ", Regressions!C104)</f>
        <v>Rural</v>
      </c>
      <c r="D94" s="334" t="str">
        <f>IF(ISBLANK(Regressions!D104), " ", Regressions!D104)</f>
        <v> </v>
      </c>
      <c r="E94" s="212" t="e">
        <f>IF(ISNUMBER(Regressions!E104),ROUND(Regressions!E104, 1), NA())</f>
        <v>#N/A</v>
      </c>
      <c r="F94" s="335" t="e">
        <f>IF(ISNUMBER(Regressions!F104),ROUND(Regressions!F104, 1), NA())</f>
        <v>#N/A</v>
      </c>
      <c r="G94" s="234" t="e">
        <f>IF(ISNUMBER(Regressions!G104),ROUND(Regressions!G104, 1), NA())</f>
        <v>#N/A</v>
      </c>
      <c r="H94" s="336" t="e">
        <f>IF(ISNUMBER(Regressions!H104),ROUND(Regressions!H104, 1), NA())</f>
        <v>#N/A</v>
      </c>
      <c r="I94" s="235" t="e">
        <f>IF(ISNUMBER(Regressions!I104),ROUND(Regressions!I104, 1), NA())</f>
        <v>#N/A</v>
      </c>
      <c r="J94" s="337" t="e">
        <f>IF(ISNUMBER(Regressions!K104),ROUND(Regressions!K104, 1), NA())</f>
        <v>#N/A</v>
      </c>
      <c r="K94" s="335" t="e">
        <f>IF(ISNUMBER(Regressions!L104),ROUND(Regressions!L104, 1), NA())</f>
        <v>#N/A</v>
      </c>
      <c r="L94" s="236" t="e">
        <f>IF(ISNUMBER(Regressions!M104),ROUND(Regressions!M104, 1), NA())</f>
        <v>#N/A</v>
      </c>
      <c r="M94" s="336" t="e">
        <f>IF(ISNUMBER(Regressions!N104),ROUND(Regressions!N104, 1), NA())</f>
        <v>#N/A</v>
      </c>
      <c r="N94" s="235" t="e">
        <f>IF(ISNUMBER(Regressions!O104),ROUND(Regressions!O104, 1), NA())</f>
        <v>#N/A</v>
      </c>
      <c r="O94" s="337" t="e">
        <f>IF(ISNUMBER(Regressions!Q104),ROUND(Regressions!Q104, 1), NA())</f>
        <v>#N/A</v>
      </c>
      <c r="P94" s="335" t="e">
        <f>IF(ISNUMBER(Regressions!R104),ROUND(Regressions!R104, 1), NA())</f>
        <v>#N/A</v>
      </c>
      <c r="Q94" s="213" t="e">
        <f>IF(ISNUMBER(Regressions!S104),ROUND(Regressions!S104, 1), NA())</f>
        <v>#N/A</v>
      </c>
      <c r="R94" s="336" t="e">
        <f>IF(ISNUMBER(Regressions!T104),ROUND(Regressions!T104, 1), NA())</f>
        <v>#N/A</v>
      </c>
      <c r="S94" s="235" t="e">
        <f>IF(ISNUMBER(Regressions!U104),ROUND(Regressions!U104, 1), NA())</f>
        <v>#N/A</v>
      </c>
    </row>
    <row xmlns:x14ac="http://schemas.microsoft.com/office/spreadsheetml/2009/9/ac" r="95" hidden="true" x14ac:dyDescent="0.2">
      <c r="A95" s="332" t="str">
        <f>IF(ISBLANK(Regressions!A105), " ", Regressions!A105)</f>
        <v>Indonesia</v>
      </c>
      <c r="B95" s="333">
        <f>IF(ISBLANK(Regressions!B105), " ", Regressions!B105)</f>
        <v>2029</v>
      </c>
      <c r="C95" s="338" t="str">
        <f>IF(ISBLANK(Regressions!C105), " ", Regressions!C105)</f>
        <v>Rural</v>
      </c>
      <c r="D95" s="334" t="str">
        <f>IF(ISBLANK(Regressions!D105), " ", Regressions!D105)</f>
        <v> </v>
      </c>
      <c r="E95" s="212" t="e">
        <f>IF(ISNUMBER(Regressions!E105),ROUND(Regressions!E105, 1), NA())</f>
        <v>#N/A</v>
      </c>
      <c r="F95" s="335" t="e">
        <f>IF(ISNUMBER(Regressions!F105),ROUND(Regressions!F105, 1), NA())</f>
        <v>#N/A</v>
      </c>
      <c r="G95" s="234" t="e">
        <f>IF(ISNUMBER(Regressions!G105),ROUND(Regressions!G105, 1), NA())</f>
        <v>#N/A</v>
      </c>
      <c r="H95" s="336" t="e">
        <f>IF(ISNUMBER(Regressions!H105),ROUND(Regressions!H105, 1), NA())</f>
        <v>#N/A</v>
      </c>
      <c r="I95" s="235" t="e">
        <f>IF(ISNUMBER(Regressions!I105),ROUND(Regressions!I105, 1), NA())</f>
        <v>#N/A</v>
      </c>
      <c r="J95" s="337" t="e">
        <f>IF(ISNUMBER(Regressions!K105),ROUND(Regressions!K105, 1), NA())</f>
        <v>#N/A</v>
      </c>
      <c r="K95" s="335" t="e">
        <f>IF(ISNUMBER(Regressions!L105),ROUND(Regressions!L105, 1), NA())</f>
        <v>#N/A</v>
      </c>
      <c r="L95" s="236" t="e">
        <f>IF(ISNUMBER(Regressions!M105),ROUND(Regressions!M105, 1), NA())</f>
        <v>#N/A</v>
      </c>
      <c r="M95" s="336" t="e">
        <f>IF(ISNUMBER(Regressions!N105),ROUND(Regressions!N105, 1), NA())</f>
        <v>#N/A</v>
      </c>
      <c r="N95" s="235" t="e">
        <f>IF(ISNUMBER(Regressions!O105),ROUND(Regressions!O105, 1), NA())</f>
        <v>#N/A</v>
      </c>
      <c r="O95" s="337" t="e">
        <f>IF(ISNUMBER(Regressions!Q105),ROUND(Regressions!Q105, 1), NA())</f>
        <v>#N/A</v>
      </c>
      <c r="P95" s="335" t="e">
        <f>IF(ISNUMBER(Regressions!R105),ROUND(Regressions!R105, 1), NA())</f>
        <v>#N/A</v>
      </c>
      <c r="Q95" s="213" t="e">
        <f>IF(ISNUMBER(Regressions!S105),ROUND(Regressions!S105, 1), NA())</f>
        <v>#N/A</v>
      </c>
      <c r="R95" s="336" t="e">
        <f>IF(ISNUMBER(Regressions!T105),ROUND(Regressions!T105, 1), NA())</f>
        <v>#N/A</v>
      </c>
      <c r="S95" s="235" t="e">
        <f>IF(ISNUMBER(Regressions!U105),ROUND(Regressions!U105, 1), NA())</f>
        <v>#N/A</v>
      </c>
    </row>
    <row xmlns:x14ac="http://schemas.microsoft.com/office/spreadsheetml/2009/9/ac" r="96" hidden="true" x14ac:dyDescent="0.2">
      <c r="A96" s="332" t="str">
        <f>IF(ISBLANK(Regressions!A106), " ", Regressions!A106)</f>
        <v>Indonesia</v>
      </c>
      <c r="B96" s="333">
        <f>IF(ISBLANK(Regressions!B106), " ", Regressions!B106)</f>
        <v>2030</v>
      </c>
      <c r="C96" s="338" t="str">
        <f>IF(ISBLANK(Regressions!C106), " ", Regressions!C106)</f>
        <v>Rural</v>
      </c>
      <c r="D96" s="334" t="str">
        <f>IF(ISBLANK(Regressions!D106), " ", Regressions!D106)</f>
        <v> </v>
      </c>
      <c r="E96" s="212" t="e">
        <f>IF(ISNUMBER(Regressions!E106),ROUND(Regressions!E106, 1), NA())</f>
        <v>#N/A</v>
      </c>
      <c r="F96" s="335" t="e">
        <f>IF(ISNUMBER(Regressions!F106),ROUND(Regressions!F106, 1), NA())</f>
        <v>#N/A</v>
      </c>
      <c r="G96" s="234" t="e">
        <f>IF(ISNUMBER(Regressions!G106),ROUND(Regressions!G106, 1), NA())</f>
        <v>#N/A</v>
      </c>
      <c r="H96" s="336" t="e">
        <f>IF(ISNUMBER(Regressions!H106),ROUND(Regressions!H106, 1), NA())</f>
        <v>#N/A</v>
      </c>
      <c r="I96" s="235" t="e">
        <f>IF(ISNUMBER(Regressions!I106),ROUND(Regressions!I106, 1), NA())</f>
        <v>#N/A</v>
      </c>
      <c r="J96" s="337" t="e">
        <f>IF(ISNUMBER(Regressions!K106),ROUND(Regressions!K106, 1), NA())</f>
        <v>#N/A</v>
      </c>
      <c r="K96" s="335" t="e">
        <f>IF(ISNUMBER(Regressions!L106),ROUND(Regressions!L106, 1), NA())</f>
        <v>#N/A</v>
      </c>
      <c r="L96" s="236" t="e">
        <f>IF(ISNUMBER(Regressions!M106),ROUND(Regressions!M106, 1), NA())</f>
        <v>#N/A</v>
      </c>
      <c r="M96" s="336" t="e">
        <f>IF(ISNUMBER(Regressions!N106),ROUND(Regressions!N106, 1), NA())</f>
        <v>#N/A</v>
      </c>
      <c r="N96" s="235" t="e">
        <f>IF(ISNUMBER(Regressions!O106),ROUND(Regressions!O106, 1), NA())</f>
        <v>#N/A</v>
      </c>
      <c r="O96" s="337" t="e">
        <f>IF(ISNUMBER(Regressions!Q106),ROUND(Regressions!Q106, 1), NA())</f>
        <v>#N/A</v>
      </c>
      <c r="P96" s="335" t="e">
        <f>IF(ISNUMBER(Regressions!R106),ROUND(Regressions!R106, 1), NA())</f>
        <v>#N/A</v>
      </c>
      <c r="Q96" s="213" t="e">
        <f>IF(ISNUMBER(Regressions!S106),ROUND(Regressions!S106, 1), NA())</f>
        <v>#N/A</v>
      </c>
      <c r="R96" s="336" t="e">
        <f>IF(ISNUMBER(Regressions!T106),ROUND(Regressions!T106, 1), NA())</f>
        <v>#N/A</v>
      </c>
      <c r="S96" s="235" t="e">
        <f>IF(ISNUMBER(Regressions!U106),ROUND(Regressions!U106, 1), NA())</f>
        <v>#N/A</v>
      </c>
    </row>
    <row xmlns:x14ac="http://schemas.microsoft.com/office/spreadsheetml/2009/9/ac" r="97" x14ac:dyDescent="0.2">
      <c r="A97" s="332" t="str">
        <f>IF(ISBLANK(Regressions!A107), " ", Regressions!A107)</f>
        <v>Indonesia</v>
      </c>
      <c r="B97" s="333">
        <f>IF(ISBLANK(Regressions!B107), " ", Regressions!B107)</f>
        <v>2000</v>
      </c>
      <c r="C97" s="338" t="str">
        <f>IF(ISBLANK(Regressions!C107), " ", Regressions!C107)</f>
        <v>Pre-primary</v>
      </c>
      <c r="D97" s="334">
        <f>IF(ISBLANK(Regressions!D107), " ", Regressions!D107)</f>
        <v>8690259</v>
      </c>
      <c r="E97" s="212" t="e">
        <f>IF(ISNUMBER(Regressions!E107),ROUND(Regressions!E107, 1), NA())</f>
        <v>#N/A</v>
      </c>
      <c r="F97" s="335" t="e">
        <f>IF(ISNUMBER(Regressions!F107),ROUND(Regressions!F107, 1), NA())</f>
        <v>#N/A</v>
      </c>
      <c r="G97" s="234" t="e">
        <f>IF(ISNUMBER(Regressions!G107),ROUND(Regressions!G107, 1), NA())</f>
        <v>#N/A</v>
      </c>
      <c r="H97" s="336" t="e">
        <f>IF(ISNUMBER(Regressions!H107),ROUND(Regressions!H107, 1), NA())</f>
        <v>#N/A</v>
      </c>
      <c r="I97" s="235" t="e">
        <f>IF(ISNUMBER(Regressions!I107),ROUND(Regressions!I107, 1), NA())</f>
        <v>#N/A</v>
      </c>
      <c r="J97" s="337" t="e">
        <f>IF(ISNUMBER(Regressions!K107),ROUND(Regressions!K107, 1), NA())</f>
        <v>#N/A</v>
      </c>
      <c r="K97" s="335" t="e">
        <f>IF(ISNUMBER(Regressions!L107),ROUND(Regressions!L107, 1), NA())</f>
        <v>#N/A</v>
      </c>
      <c r="L97" s="236" t="e">
        <f>IF(ISNUMBER(Regressions!M107),ROUND(Regressions!M107, 1), NA())</f>
        <v>#N/A</v>
      </c>
      <c r="M97" s="336" t="e">
        <f>IF(ISNUMBER(Regressions!N107),ROUND(Regressions!N107, 1), NA())</f>
        <v>#N/A</v>
      </c>
      <c r="N97" s="235" t="e">
        <f>IF(ISNUMBER(Regressions!O107),ROUND(Regressions!O107, 1), NA())</f>
        <v>#N/A</v>
      </c>
      <c r="O97" s="337" t="e">
        <f>IF(ISNUMBER(Regressions!Q107),ROUND(Regressions!Q107, 1), NA())</f>
        <v>#N/A</v>
      </c>
      <c r="P97" s="335" t="e">
        <f>IF(ISNUMBER(Regressions!R107),ROUND(Regressions!R107, 1), NA())</f>
        <v>#N/A</v>
      </c>
      <c r="Q97" s="213" t="e">
        <f>IF(ISNUMBER(Regressions!S107),ROUND(Regressions!S107, 1), NA())</f>
        <v>#N/A</v>
      </c>
      <c r="R97" s="336" t="e">
        <f>IF(ISNUMBER(Regressions!T107),ROUND(Regressions!T107, 1), NA())</f>
        <v>#N/A</v>
      </c>
      <c r="S97" s="235" t="e">
        <f>IF(ISNUMBER(Regressions!U107),ROUND(Regressions!U107, 1), NA())</f>
        <v>#N/A</v>
      </c>
    </row>
    <row xmlns:x14ac="http://schemas.microsoft.com/office/spreadsheetml/2009/9/ac" r="98" x14ac:dyDescent="0.2">
      <c r="A98" s="332" t="str">
        <f>IF(ISBLANK(Regressions!A108), " ", Regressions!A108)</f>
        <v>Indonesia</v>
      </c>
      <c r="B98" s="333">
        <f>IF(ISBLANK(Regressions!B108), " ", Regressions!B108)</f>
        <v>2001</v>
      </c>
      <c r="C98" s="338" t="str">
        <f>IF(ISBLANK(Regressions!C108), " ", Regressions!C108)</f>
        <v>Pre-primary</v>
      </c>
      <c r="D98" s="334">
        <f>IF(ISBLANK(Regressions!D108), " ", Regressions!D108)</f>
        <v>8776955</v>
      </c>
      <c r="E98" s="212" t="e">
        <f>IF(ISNUMBER(Regressions!E108),ROUND(Regressions!E108, 1), NA())</f>
        <v>#N/A</v>
      </c>
      <c r="F98" s="335" t="e">
        <f>IF(ISNUMBER(Regressions!F108),ROUND(Regressions!F108, 1), NA())</f>
        <v>#N/A</v>
      </c>
      <c r="G98" s="234" t="e">
        <f>IF(ISNUMBER(Regressions!G108),ROUND(Regressions!G108, 1), NA())</f>
        <v>#N/A</v>
      </c>
      <c r="H98" s="336" t="e">
        <f>IF(ISNUMBER(Regressions!H108),ROUND(Regressions!H108, 1), NA())</f>
        <v>#N/A</v>
      </c>
      <c r="I98" s="235" t="e">
        <f>IF(ISNUMBER(Regressions!I108),ROUND(Regressions!I108, 1), NA())</f>
        <v>#N/A</v>
      </c>
      <c r="J98" s="337" t="e">
        <f>IF(ISNUMBER(Regressions!K108),ROUND(Regressions!K108, 1), NA())</f>
        <v>#N/A</v>
      </c>
      <c r="K98" s="335" t="e">
        <f>IF(ISNUMBER(Regressions!L108),ROUND(Regressions!L108, 1), NA())</f>
        <v>#N/A</v>
      </c>
      <c r="L98" s="236" t="e">
        <f>IF(ISNUMBER(Regressions!M108),ROUND(Regressions!M108, 1), NA())</f>
        <v>#N/A</v>
      </c>
      <c r="M98" s="336" t="e">
        <f>IF(ISNUMBER(Regressions!N108),ROUND(Regressions!N108, 1), NA())</f>
        <v>#N/A</v>
      </c>
      <c r="N98" s="235" t="e">
        <f>IF(ISNUMBER(Regressions!O108),ROUND(Regressions!O108, 1), NA())</f>
        <v>#N/A</v>
      </c>
      <c r="O98" s="337" t="e">
        <f>IF(ISNUMBER(Regressions!Q108),ROUND(Regressions!Q108, 1), NA())</f>
        <v>#N/A</v>
      </c>
      <c r="P98" s="335" t="e">
        <f>IF(ISNUMBER(Regressions!R108),ROUND(Regressions!R108, 1), NA())</f>
        <v>#N/A</v>
      </c>
      <c r="Q98" s="213" t="e">
        <f>IF(ISNUMBER(Regressions!S108),ROUND(Regressions!S108, 1), NA())</f>
        <v>#N/A</v>
      </c>
      <c r="R98" s="336" t="e">
        <f>IF(ISNUMBER(Regressions!T108),ROUND(Regressions!T108, 1), NA())</f>
        <v>#N/A</v>
      </c>
      <c r="S98" s="235" t="e">
        <f>IF(ISNUMBER(Regressions!U108),ROUND(Regressions!U108, 1), NA())</f>
        <v>#N/A</v>
      </c>
    </row>
    <row xmlns:x14ac="http://schemas.microsoft.com/office/spreadsheetml/2009/9/ac" r="99" x14ac:dyDescent="0.2">
      <c r="A99" s="332" t="str">
        <f>IF(ISBLANK(Regressions!A109), " ", Regressions!A109)</f>
        <v>Indonesia</v>
      </c>
      <c r="B99" s="333">
        <f>IF(ISBLANK(Regressions!B109), " ", Regressions!B109)</f>
        <v>2002</v>
      </c>
      <c r="C99" s="338" t="str">
        <f>IF(ISBLANK(Regressions!C109), " ", Regressions!C109)</f>
        <v>Pre-primary</v>
      </c>
      <c r="D99" s="334">
        <f>IF(ISBLANK(Regressions!D109), " ", Regressions!D109)</f>
        <v>8880174</v>
      </c>
      <c r="E99" s="212" t="e">
        <f>IF(ISNUMBER(Regressions!E109),ROUND(Regressions!E109, 1), NA())</f>
        <v>#N/A</v>
      </c>
      <c r="F99" s="335" t="e">
        <f>IF(ISNUMBER(Regressions!F109),ROUND(Regressions!F109, 1), NA())</f>
        <v>#N/A</v>
      </c>
      <c r="G99" s="234" t="e">
        <f>IF(ISNUMBER(Regressions!G109),ROUND(Regressions!G109, 1), NA())</f>
        <v>#N/A</v>
      </c>
      <c r="H99" s="336" t="e">
        <f>IF(ISNUMBER(Regressions!H109),ROUND(Regressions!H109, 1), NA())</f>
        <v>#N/A</v>
      </c>
      <c r="I99" s="235" t="e">
        <f>IF(ISNUMBER(Regressions!I109),ROUND(Regressions!I109, 1), NA())</f>
        <v>#N/A</v>
      </c>
      <c r="J99" s="337" t="e">
        <f>IF(ISNUMBER(Regressions!K109),ROUND(Regressions!K109, 1), NA())</f>
        <v>#N/A</v>
      </c>
      <c r="K99" s="335" t="e">
        <f>IF(ISNUMBER(Regressions!L109),ROUND(Regressions!L109, 1), NA())</f>
        <v>#N/A</v>
      </c>
      <c r="L99" s="236" t="e">
        <f>IF(ISNUMBER(Regressions!M109),ROUND(Regressions!M109, 1), NA())</f>
        <v>#N/A</v>
      </c>
      <c r="M99" s="336" t="e">
        <f>IF(ISNUMBER(Regressions!N109),ROUND(Regressions!N109, 1), NA())</f>
        <v>#N/A</v>
      </c>
      <c r="N99" s="235" t="e">
        <f>IF(ISNUMBER(Regressions!O109),ROUND(Regressions!O109, 1), NA())</f>
        <v>#N/A</v>
      </c>
      <c r="O99" s="337" t="e">
        <f>IF(ISNUMBER(Regressions!Q109),ROUND(Regressions!Q109, 1), NA())</f>
        <v>#N/A</v>
      </c>
      <c r="P99" s="335" t="e">
        <f>IF(ISNUMBER(Regressions!R109),ROUND(Regressions!R109, 1), NA())</f>
        <v>#N/A</v>
      </c>
      <c r="Q99" s="213" t="e">
        <f>IF(ISNUMBER(Regressions!S109),ROUND(Regressions!S109, 1), NA())</f>
        <v>#N/A</v>
      </c>
      <c r="R99" s="336" t="e">
        <f>IF(ISNUMBER(Regressions!T109),ROUND(Regressions!T109, 1), NA())</f>
        <v>#N/A</v>
      </c>
      <c r="S99" s="235" t="e">
        <f>IF(ISNUMBER(Regressions!U109),ROUND(Regressions!U109, 1), NA())</f>
        <v>#N/A</v>
      </c>
    </row>
    <row xmlns:x14ac="http://schemas.microsoft.com/office/spreadsheetml/2009/9/ac" r="100" x14ac:dyDescent="0.2">
      <c r="A100" s="332" t="str">
        <f>IF(ISBLANK(Regressions!A110), " ", Regressions!A110)</f>
        <v>Indonesia</v>
      </c>
      <c r="B100" s="333">
        <f>IF(ISBLANK(Regressions!B110), " ", Regressions!B110)</f>
        <v>2003</v>
      </c>
      <c r="C100" s="338" t="str">
        <f>IF(ISBLANK(Regressions!C110), " ", Regressions!C110)</f>
        <v>Pre-primary</v>
      </c>
      <c r="D100" s="334">
        <f>IF(ISBLANK(Regressions!D110), " ", Regressions!D110)</f>
        <v>8983536</v>
      </c>
      <c r="E100" s="212" t="e">
        <f>IF(ISNUMBER(Regressions!E110),ROUND(Regressions!E110, 1), NA())</f>
        <v>#N/A</v>
      </c>
      <c r="F100" s="335" t="e">
        <f>IF(ISNUMBER(Regressions!F110),ROUND(Regressions!F110, 1), NA())</f>
        <v>#N/A</v>
      </c>
      <c r="G100" s="234" t="e">
        <f>IF(ISNUMBER(Regressions!G110),ROUND(Regressions!G110, 1), NA())</f>
        <v>#N/A</v>
      </c>
      <c r="H100" s="336" t="e">
        <f>IF(ISNUMBER(Regressions!H110),ROUND(Regressions!H110, 1), NA())</f>
        <v>#N/A</v>
      </c>
      <c r="I100" s="235" t="e">
        <f>IF(ISNUMBER(Regressions!I110),ROUND(Regressions!I110, 1), NA())</f>
        <v>#N/A</v>
      </c>
      <c r="J100" s="337" t="e">
        <f>IF(ISNUMBER(Regressions!K110),ROUND(Regressions!K110, 1), NA())</f>
        <v>#N/A</v>
      </c>
      <c r="K100" s="335" t="e">
        <f>IF(ISNUMBER(Regressions!L110),ROUND(Regressions!L110, 1), NA())</f>
        <v>#N/A</v>
      </c>
      <c r="L100" s="236" t="e">
        <f>IF(ISNUMBER(Regressions!M110),ROUND(Regressions!M110, 1), NA())</f>
        <v>#N/A</v>
      </c>
      <c r="M100" s="336" t="e">
        <f>IF(ISNUMBER(Regressions!N110),ROUND(Regressions!N110, 1), NA())</f>
        <v>#N/A</v>
      </c>
      <c r="N100" s="235" t="e">
        <f>IF(ISNUMBER(Regressions!O110),ROUND(Regressions!O110, 1), NA())</f>
        <v>#N/A</v>
      </c>
      <c r="O100" s="337" t="e">
        <f>IF(ISNUMBER(Regressions!Q110),ROUND(Regressions!Q110, 1), NA())</f>
        <v>#N/A</v>
      </c>
      <c r="P100" s="335" t="e">
        <f>IF(ISNUMBER(Regressions!R110),ROUND(Regressions!R110, 1), NA())</f>
        <v>#N/A</v>
      </c>
      <c r="Q100" s="213" t="e">
        <f>IF(ISNUMBER(Regressions!S110),ROUND(Regressions!S110, 1), NA())</f>
        <v>#N/A</v>
      </c>
      <c r="R100" s="336" t="e">
        <f>IF(ISNUMBER(Regressions!T110),ROUND(Regressions!T110, 1), NA())</f>
        <v>#N/A</v>
      </c>
      <c r="S100" s="235" t="e">
        <f>IF(ISNUMBER(Regressions!U110),ROUND(Regressions!U110, 1), NA())</f>
        <v>#N/A</v>
      </c>
    </row>
    <row xmlns:x14ac="http://schemas.microsoft.com/office/spreadsheetml/2009/9/ac" r="101" x14ac:dyDescent="0.2">
      <c r="A101" s="332" t="str">
        <f>IF(ISBLANK(Regressions!A111), " ", Regressions!A111)</f>
        <v>Indonesia</v>
      </c>
      <c r="B101" s="333">
        <f>IF(ISBLANK(Regressions!B111), " ", Regressions!B111)</f>
        <v>2004</v>
      </c>
      <c r="C101" s="338" t="str">
        <f>IF(ISBLANK(Regressions!C111), " ", Regressions!C111)</f>
        <v>Pre-primary</v>
      </c>
      <c r="D101" s="334">
        <f>IF(ISBLANK(Regressions!D111), " ", Regressions!D111)</f>
        <v>8990501</v>
      </c>
      <c r="E101" s="212" t="e">
        <f>IF(ISNUMBER(Regressions!E111),ROUND(Regressions!E111, 1), NA())</f>
        <v>#N/A</v>
      </c>
      <c r="F101" s="335" t="e">
        <f>IF(ISNUMBER(Regressions!F111),ROUND(Regressions!F111, 1), NA())</f>
        <v>#N/A</v>
      </c>
      <c r="G101" s="234" t="e">
        <f>IF(ISNUMBER(Regressions!G111),ROUND(Regressions!G111, 1), NA())</f>
        <v>#N/A</v>
      </c>
      <c r="H101" s="336" t="e">
        <f>IF(ISNUMBER(Regressions!H111),ROUND(Regressions!H111, 1), NA())</f>
        <v>#N/A</v>
      </c>
      <c r="I101" s="235" t="e">
        <f>IF(ISNUMBER(Regressions!I111),ROUND(Regressions!I111, 1), NA())</f>
        <v>#N/A</v>
      </c>
      <c r="J101" s="337" t="e">
        <f>IF(ISNUMBER(Regressions!K111),ROUND(Regressions!K111, 1), NA())</f>
        <v>#N/A</v>
      </c>
      <c r="K101" s="335" t="e">
        <f>IF(ISNUMBER(Regressions!L111),ROUND(Regressions!L111, 1), NA())</f>
        <v>#N/A</v>
      </c>
      <c r="L101" s="236" t="e">
        <f>IF(ISNUMBER(Regressions!M111),ROUND(Regressions!M111, 1), NA())</f>
        <v>#N/A</v>
      </c>
      <c r="M101" s="336" t="e">
        <f>IF(ISNUMBER(Regressions!N111),ROUND(Regressions!N111, 1), NA())</f>
        <v>#N/A</v>
      </c>
      <c r="N101" s="235" t="e">
        <f>IF(ISNUMBER(Regressions!O111),ROUND(Regressions!O111, 1), NA())</f>
        <v>#N/A</v>
      </c>
      <c r="O101" s="337" t="e">
        <f>IF(ISNUMBER(Regressions!Q111),ROUND(Regressions!Q111, 1), NA())</f>
        <v>#N/A</v>
      </c>
      <c r="P101" s="335" t="e">
        <f>IF(ISNUMBER(Regressions!R111),ROUND(Regressions!R111, 1), NA())</f>
        <v>#N/A</v>
      </c>
      <c r="Q101" s="213" t="e">
        <f>IF(ISNUMBER(Regressions!S111),ROUND(Regressions!S111, 1), NA())</f>
        <v>#N/A</v>
      </c>
      <c r="R101" s="336" t="e">
        <f>IF(ISNUMBER(Regressions!T111),ROUND(Regressions!T111, 1), NA())</f>
        <v>#N/A</v>
      </c>
      <c r="S101" s="235" t="e">
        <f>IF(ISNUMBER(Regressions!U111),ROUND(Regressions!U111, 1), NA())</f>
        <v>#N/A</v>
      </c>
    </row>
    <row xmlns:x14ac="http://schemas.microsoft.com/office/spreadsheetml/2009/9/ac" r="102" x14ac:dyDescent="0.2">
      <c r="A102" s="332" t="str">
        <f>IF(ISBLANK(Regressions!A112), " ", Regressions!A112)</f>
        <v>Indonesia</v>
      </c>
      <c r="B102" s="333">
        <f>IF(ISBLANK(Regressions!B112), " ", Regressions!B112)</f>
        <v>2005</v>
      </c>
      <c r="C102" s="338" t="str">
        <f>IF(ISBLANK(Regressions!C112), " ", Regressions!C112)</f>
        <v>Pre-primary</v>
      </c>
      <c r="D102" s="334">
        <f>IF(ISBLANK(Regressions!D112), " ", Regressions!D112)</f>
        <v>8897096</v>
      </c>
      <c r="E102" s="212" t="e">
        <f>IF(ISNUMBER(Regressions!E112),ROUND(Regressions!E112, 1), NA())</f>
        <v>#N/A</v>
      </c>
      <c r="F102" s="335" t="e">
        <f>IF(ISNUMBER(Regressions!F112),ROUND(Regressions!F112, 1), NA())</f>
        <v>#N/A</v>
      </c>
      <c r="G102" s="234" t="e">
        <f>IF(ISNUMBER(Regressions!G112),ROUND(Regressions!G112, 1), NA())</f>
        <v>#N/A</v>
      </c>
      <c r="H102" s="336" t="e">
        <f>IF(ISNUMBER(Regressions!H112),ROUND(Regressions!H112, 1), NA())</f>
        <v>#N/A</v>
      </c>
      <c r="I102" s="235" t="e">
        <f>IF(ISNUMBER(Regressions!I112),ROUND(Regressions!I112, 1), NA())</f>
        <v>#N/A</v>
      </c>
      <c r="J102" s="337" t="e">
        <f>IF(ISNUMBER(Regressions!K112),ROUND(Regressions!K112, 1), NA())</f>
        <v>#N/A</v>
      </c>
      <c r="K102" s="335" t="e">
        <f>IF(ISNUMBER(Regressions!L112),ROUND(Regressions!L112, 1), NA())</f>
        <v>#N/A</v>
      </c>
      <c r="L102" s="236" t="e">
        <f>IF(ISNUMBER(Regressions!M112),ROUND(Regressions!M112, 1), NA())</f>
        <v>#N/A</v>
      </c>
      <c r="M102" s="336" t="e">
        <f>IF(ISNUMBER(Regressions!N112),ROUND(Regressions!N112, 1), NA())</f>
        <v>#N/A</v>
      </c>
      <c r="N102" s="235" t="e">
        <f>IF(ISNUMBER(Regressions!O112),ROUND(Regressions!O112, 1), NA())</f>
        <v>#N/A</v>
      </c>
      <c r="O102" s="337" t="e">
        <f>IF(ISNUMBER(Regressions!Q112),ROUND(Regressions!Q112, 1), NA())</f>
        <v>#N/A</v>
      </c>
      <c r="P102" s="335" t="e">
        <f>IF(ISNUMBER(Regressions!R112),ROUND(Regressions!R112, 1), NA())</f>
        <v>#N/A</v>
      </c>
      <c r="Q102" s="213" t="e">
        <f>IF(ISNUMBER(Regressions!S112),ROUND(Regressions!S112, 1), NA())</f>
        <v>#N/A</v>
      </c>
      <c r="R102" s="336" t="e">
        <f>IF(ISNUMBER(Regressions!T112),ROUND(Regressions!T112, 1), NA())</f>
        <v>#N/A</v>
      </c>
      <c r="S102" s="235" t="e">
        <f>IF(ISNUMBER(Regressions!U112),ROUND(Regressions!U112, 1), NA())</f>
        <v>#N/A</v>
      </c>
    </row>
    <row xmlns:x14ac="http://schemas.microsoft.com/office/spreadsheetml/2009/9/ac" r="103" x14ac:dyDescent="0.2">
      <c r="A103" s="332" t="str">
        <f>IF(ISBLANK(Regressions!A113), " ", Regressions!A113)</f>
        <v>Indonesia</v>
      </c>
      <c r="B103" s="333">
        <f>IF(ISBLANK(Regressions!B113), " ", Regressions!B113)</f>
        <v>2006</v>
      </c>
      <c r="C103" s="338" t="str">
        <f>IF(ISBLANK(Regressions!C113), " ", Regressions!C113)</f>
        <v>Pre-primary</v>
      </c>
      <c r="D103" s="334">
        <f>IF(ISBLANK(Regressions!D113), " ", Regressions!D113)</f>
        <v>8856581</v>
      </c>
      <c r="E103" s="212" t="e">
        <f>IF(ISNUMBER(Regressions!E113),ROUND(Regressions!E113, 1), NA())</f>
        <v>#N/A</v>
      </c>
      <c r="F103" s="335" t="e">
        <f>IF(ISNUMBER(Regressions!F113),ROUND(Regressions!F113, 1), NA())</f>
        <v>#N/A</v>
      </c>
      <c r="G103" s="234" t="e">
        <f>IF(ISNUMBER(Regressions!G113),ROUND(Regressions!G113, 1), NA())</f>
        <v>#N/A</v>
      </c>
      <c r="H103" s="336" t="e">
        <f>IF(ISNUMBER(Regressions!H113),ROUND(Regressions!H113, 1), NA())</f>
        <v>#N/A</v>
      </c>
      <c r="I103" s="235" t="e">
        <f>IF(ISNUMBER(Regressions!I113),ROUND(Regressions!I113, 1), NA())</f>
        <v>#N/A</v>
      </c>
      <c r="J103" s="337" t="e">
        <f>IF(ISNUMBER(Regressions!K113),ROUND(Regressions!K113, 1), NA())</f>
        <v>#N/A</v>
      </c>
      <c r="K103" s="335" t="e">
        <f>IF(ISNUMBER(Regressions!L113),ROUND(Regressions!L113, 1), NA())</f>
        <v>#N/A</v>
      </c>
      <c r="L103" s="236" t="e">
        <f>IF(ISNUMBER(Regressions!M113),ROUND(Regressions!M113, 1), NA())</f>
        <v>#N/A</v>
      </c>
      <c r="M103" s="336" t="e">
        <f>IF(ISNUMBER(Regressions!N113),ROUND(Regressions!N113, 1), NA())</f>
        <v>#N/A</v>
      </c>
      <c r="N103" s="235" t="e">
        <f>IF(ISNUMBER(Regressions!O113),ROUND(Regressions!O113, 1), NA())</f>
        <v>#N/A</v>
      </c>
      <c r="O103" s="337" t="e">
        <f>IF(ISNUMBER(Regressions!Q113),ROUND(Regressions!Q113, 1), NA())</f>
        <v>#N/A</v>
      </c>
      <c r="P103" s="335" t="e">
        <f>IF(ISNUMBER(Regressions!R113),ROUND(Regressions!R113, 1), NA())</f>
        <v>#N/A</v>
      </c>
      <c r="Q103" s="213" t="e">
        <f>IF(ISNUMBER(Regressions!S113),ROUND(Regressions!S113, 1), NA())</f>
        <v>#N/A</v>
      </c>
      <c r="R103" s="336" t="e">
        <f>IF(ISNUMBER(Regressions!T113),ROUND(Regressions!T113, 1), NA())</f>
        <v>#N/A</v>
      </c>
      <c r="S103" s="235" t="e">
        <f>IF(ISNUMBER(Regressions!U113),ROUND(Regressions!U113, 1), NA())</f>
        <v>#N/A</v>
      </c>
    </row>
    <row xmlns:x14ac="http://schemas.microsoft.com/office/spreadsheetml/2009/9/ac" r="104" x14ac:dyDescent="0.2">
      <c r="A104" s="332" t="str">
        <f>IF(ISBLANK(Regressions!A114), " ", Regressions!A114)</f>
        <v>Indonesia</v>
      </c>
      <c r="B104" s="333">
        <f>IF(ISBLANK(Regressions!B114), " ", Regressions!B114)</f>
        <v>2007</v>
      </c>
      <c r="C104" s="338" t="str">
        <f>IF(ISBLANK(Regressions!C114), " ", Regressions!C114)</f>
        <v>Pre-primary</v>
      </c>
      <c r="D104" s="334">
        <f>IF(ISBLANK(Regressions!D114), " ", Regressions!D114)</f>
        <v>8872044</v>
      </c>
      <c r="E104" s="212" t="e">
        <f>IF(ISNUMBER(Regressions!E114),ROUND(Regressions!E114, 1), NA())</f>
        <v>#N/A</v>
      </c>
      <c r="F104" s="335" t="e">
        <f>IF(ISNUMBER(Regressions!F114),ROUND(Regressions!F114, 1), NA())</f>
        <v>#N/A</v>
      </c>
      <c r="G104" s="234" t="e">
        <f>IF(ISNUMBER(Regressions!G114),ROUND(Regressions!G114, 1), NA())</f>
        <v>#N/A</v>
      </c>
      <c r="H104" s="336" t="e">
        <f>IF(ISNUMBER(Regressions!H114),ROUND(Regressions!H114, 1), NA())</f>
        <v>#N/A</v>
      </c>
      <c r="I104" s="235" t="e">
        <f>IF(ISNUMBER(Regressions!I114),ROUND(Regressions!I114, 1), NA())</f>
        <v>#N/A</v>
      </c>
      <c r="J104" s="337" t="e">
        <f>IF(ISNUMBER(Regressions!K114),ROUND(Regressions!K114, 1), NA())</f>
        <v>#N/A</v>
      </c>
      <c r="K104" s="335" t="e">
        <f>IF(ISNUMBER(Regressions!L114),ROUND(Regressions!L114, 1), NA())</f>
        <v>#N/A</v>
      </c>
      <c r="L104" s="236" t="e">
        <f>IF(ISNUMBER(Regressions!M114),ROUND(Regressions!M114, 1), NA())</f>
        <v>#N/A</v>
      </c>
      <c r="M104" s="336" t="e">
        <f>IF(ISNUMBER(Regressions!N114),ROUND(Regressions!N114, 1), NA())</f>
        <v>#N/A</v>
      </c>
      <c r="N104" s="235" t="e">
        <f>IF(ISNUMBER(Regressions!O114),ROUND(Regressions!O114, 1), NA())</f>
        <v>#N/A</v>
      </c>
      <c r="O104" s="337" t="e">
        <f>IF(ISNUMBER(Regressions!Q114),ROUND(Regressions!Q114, 1), NA())</f>
        <v>#N/A</v>
      </c>
      <c r="P104" s="335" t="e">
        <f>IF(ISNUMBER(Regressions!R114),ROUND(Regressions!R114, 1), NA())</f>
        <v>#N/A</v>
      </c>
      <c r="Q104" s="213" t="e">
        <f>IF(ISNUMBER(Regressions!S114),ROUND(Regressions!S114, 1), NA())</f>
        <v>#N/A</v>
      </c>
      <c r="R104" s="336" t="e">
        <f>IF(ISNUMBER(Regressions!T114),ROUND(Regressions!T114, 1), NA())</f>
        <v>#N/A</v>
      </c>
      <c r="S104" s="235" t="e">
        <f>IF(ISNUMBER(Regressions!U114),ROUND(Regressions!U114, 1), NA())</f>
        <v>#N/A</v>
      </c>
    </row>
    <row xmlns:x14ac="http://schemas.microsoft.com/office/spreadsheetml/2009/9/ac" r="105" x14ac:dyDescent="0.2">
      <c r="A105" s="332" t="str">
        <f>IF(ISBLANK(Regressions!A115), " ", Regressions!A115)</f>
        <v>Indonesia</v>
      </c>
      <c r="B105" s="333">
        <f>IF(ISBLANK(Regressions!B115), " ", Regressions!B115)</f>
        <v>2008</v>
      </c>
      <c r="C105" s="338" t="str">
        <f>IF(ISBLANK(Regressions!C115), " ", Regressions!C115)</f>
        <v>Pre-primary</v>
      </c>
      <c r="D105" s="334">
        <f>IF(ISBLANK(Regressions!D115), " ", Regressions!D115)</f>
        <v>8871483</v>
      </c>
      <c r="E105" s="212" t="e">
        <f>IF(ISNUMBER(Regressions!E115),ROUND(Regressions!E115, 1), NA())</f>
        <v>#N/A</v>
      </c>
      <c r="F105" s="335" t="e">
        <f>IF(ISNUMBER(Regressions!F115),ROUND(Regressions!F115, 1), NA())</f>
        <v>#N/A</v>
      </c>
      <c r="G105" s="234" t="e">
        <f>IF(ISNUMBER(Regressions!G115),ROUND(Regressions!G115, 1), NA())</f>
        <v>#N/A</v>
      </c>
      <c r="H105" s="336" t="e">
        <f>IF(ISNUMBER(Regressions!H115),ROUND(Regressions!H115, 1), NA())</f>
        <v>#N/A</v>
      </c>
      <c r="I105" s="235" t="e">
        <f>IF(ISNUMBER(Regressions!I115),ROUND(Regressions!I115, 1), NA())</f>
        <v>#N/A</v>
      </c>
      <c r="J105" s="337" t="e">
        <f>IF(ISNUMBER(Regressions!K115),ROUND(Regressions!K115, 1), NA())</f>
        <v>#N/A</v>
      </c>
      <c r="K105" s="335" t="e">
        <f>IF(ISNUMBER(Regressions!L115),ROUND(Regressions!L115, 1), NA())</f>
        <v>#N/A</v>
      </c>
      <c r="L105" s="236" t="e">
        <f>IF(ISNUMBER(Regressions!M115),ROUND(Regressions!M115, 1), NA())</f>
        <v>#N/A</v>
      </c>
      <c r="M105" s="336" t="e">
        <f>IF(ISNUMBER(Regressions!N115),ROUND(Regressions!N115, 1), NA())</f>
        <v>#N/A</v>
      </c>
      <c r="N105" s="235" t="e">
        <f>IF(ISNUMBER(Regressions!O115),ROUND(Regressions!O115, 1), NA())</f>
        <v>#N/A</v>
      </c>
      <c r="O105" s="337" t="e">
        <f>IF(ISNUMBER(Regressions!Q115),ROUND(Regressions!Q115, 1), NA())</f>
        <v>#N/A</v>
      </c>
      <c r="P105" s="335" t="e">
        <f>IF(ISNUMBER(Regressions!R115),ROUND(Regressions!R115, 1), NA())</f>
        <v>#N/A</v>
      </c>
      <c r="Q105" s="213" t="e">
        <f>IF(ISNUMBER(Regressions!S115),ROUND(Regressions!S115, 1), NA())</f>
        <v>#N/A</v>
      </c>
      <c r="R105" s="336" t="e">
        <f>IF(ISNUMBER(Regressions!T115),ROUND(Regressions!T115, 1), NA())</f>
        <v>#N/A</v>
      </c>
      <c r="S105" s="235" t="e">
        <f>IF(ISNUMBER(Regressions!U115),ROUND(Regressions!U115, 1), NA())</f>
        <v>#N/A</v>
      </c>
    </row>
    <row xmlns:x14ac="http://schemas.microsoft.com/office/spreadsheetml/2009/9/ac" r="106" x14ac:dyDescent="0.2">
      <c r="A106" s="332" t="str">
        <f>IF(ISBLANK(Regressions!A116), " ", Regressions!A116)</f>
        <v>Indonesia</v>
      </c>
      <c r="B106" s="333">
        <f>IF(ISBLANK(Regressions!B116), " ", Regressions!B116)</f>
        <v>2009</v>
      </c>
      <c r="C106" s="338" t="str">
        <f>IF(ISBLANK(Regressions!C116), " ", Regressions!C116)</f>
        <v>Pre-primary</v>
      </c>
      <c r="D106" s="334">
        <f>IF(ISBLANK(Regressions!D116), " ", Regressions!D116)</f>
        <v>8867177</v>
      </c>
      <c r="E106" s="212" t="e">
        <f>IF(ISNUMBER(Regressions!E116),ROUND(Regressions!E116, 1), NA())</f>
        <v>#N/A</v>
      </c>
      <c r="F106" s="335" t="e">
        <f>IF(ISNUMBER(Regressions!F116),ROUND(Regressions!F116, 1), NA())</f>
        <v>#N/A</v>
      </c>
      <c r="G106" s="234" t="e">
        <f>IF(ISNUMBER(Regressions!G116),ROUND(Regressions!G116, 1), NA())</f>
        <v>#N/A</v>
      </c>
      <c r="H106" s="336" t="e">
        <f>IF(ISNUMBER(Regressions!H116),ROUND(Regressions!H116, 1), NA())</f>
        <v>#N/A</v>
      </c>
      <c r="I106" s="235" t="e">
        <f>IF(ISNUMBER(Regressions!I116),ROUND(Regressions!I116, 1), NA())</f>
        <v>#N/A</v>
      </c>
      <c r="J106" s="337" t="e">
        <f>IF(ISNUMBER(Regressions!K116),ROUND(Regressions!K116, 1), NA())</f>
        <v>#N/A</v>
      </c>
      <c r="K106" s="335" t="e">
        <f>IF(ISNUMBER(Regressions!L116),ROUND(Regressions!L116, 1), NA())</f>
        <v>#N/A</v>
      </c>
      <c r="L106" s="236" t="e">
        <f>IF(ISNUMBER(Regressions!M116),ROUND(Regressions!M116, 1), NA())</f>
        <v>#N/A</v>
      </c>
      <c r="M106" s="336" t="e">
        <f>IF(ISNUMBER(Regressions!N116),ROUND(Regressions!N116, 1), NA())</f>
        <v>#N/A</v>
      </c>
      <c r="N106" s="235" t="e">
        <f>IF(ISNUMBER(Regressions!O116),ROUND(Regressions!O116, 1), NA())</f>
        <v>#N/A</v>
      </c>
      <c r="O106" s="337" t="e">
        <f>IF(ISNUMBER(Regressions!Q116),ROUND(Regressions!Q116, 1), NA())</f>
        <v>#N/A</v>
      </c>
      <c r="P106" s="335" t="e">
        <f>IF(ISNUMBER(Regressions!R116),ROUND(Regressions!R116, 1), NA())</f>
        <v>#N/A</v>
      </c>
      <c r="Q106" s="213" t="e">
        <f>IF(ISNUMBER(Regressions!S116),ROUND(Regressions!S116, 1), NA())</f>
        <v>#N/A</v>
      </c>
      <c r="R106" s="336" t="e">
        <f>IF(ISNUMBER(Regressions!T116),ROUND(Regressions!T116, 1), NA())</f>
        <v>#N/A</v>
      </c>
      <c r="S106" s="235" t="e">
        <f>IF(ISNUMBER(Regressions!U116),ROUND(Regressions!U116, 1), NA())</f>
        <v>#N/A</v>
      </c>
    </row>
    <row xmlns:x14ac="http://schemas.microsoft.com/office/spreadsheetml/2009/9/ac" r="107" x14ac:dyDescent="0.2">
      <c r="A107" s="332" t="str">
        <f>IF(ISBLANK(Regressions!A117), " ", Regressions!A117)</f>
        <v>Indonesia</v>
      </c>
      <c r="B107" s="333">
        <f>IF(ISBLANK(Regressions!B117), " ", Regressions!B117)</f>
        <v>2010</v>
      </c>
      <c r="C107" s="338" t="str">
        <f>IF(ISBLANK(Regressions!C117), " ", Regressions!C117)</f>
        <v>Pre-primary</v>
      </c>
      <c r="D107" s="334">
        <f>IF(ISBLANK(Regressions!D117), " ", Regressions!D117)</f>
        <v>8900089</v>
      </c>
      <c r="E107" s="212" t="e">
        <f>IF(ISNUMBER(Regressions!E117),ROUND(Regressions!E117, 1), NA())</f>
        <v>#N/A</v>
      </c>
      <c r="F107" s="335" t="e">
        <f>IF(ISNUMBER(Regressions!F117),ROUND(Regressions!F117, 1), NA())</f>
        <v>#N/A</v>
      </c>
      <c r="G107" s="234" t="e">
        <f>IF(ISNUMBER(Regressions!G117),ROUND(Regressions!G117, 1), NA())</f>
        <v>#N/A</v>
      </c>
      <c r="H107" s="336" t="e">
        <f>IF(ISNUMBER(Regressions!H117),ROUND(Regressions!H117, 1), NA())</f>
        <v>#N/A</v>
      </c>
      <c r="I107" s="235" t="e">
        <f>IF(ISNUMBER(Regressions!I117),ROUND(Regressions!I117, 1), NA())</f>
        <v>#N/A</v>
      </c>
      <c r="J107" s="337" t="e">
        <f>IF(ISNUMBER(Regressions!K117),ROUND(Regressions!K117, 1), NA())</f>
        <v>#N/A</v>
      </c>
      <c r="K107" s="335" t="e">
        <f>IF(ISNUMBER(Regressions!L117),ROUND(Regressions!L117, 1), NA())</f>
        <v>#N/A</v>
      </c>
      <c r="L107" s="236" t="e">
        <f>IF(ISNUMBER(Regressions!M117),ROUND(Regressions!M117, 1), NA())</f>
        <v>#N/A</v>
      </c>
      <c r="M107" s="336" t="e">
        <f>IF(ISNUMBER(Regressions!N117),ROUND(Regressions!N117, 1), NA())</f>
        <v>#N/A</v>
      </c>
      <c r="N107" s="235" t="e">
        <f>IF(ISNUMBER(Regressions!O117),ROUND(Regressions!O117, 1), NA())</f>
        <v>#N/A</v>
      </c>
      <c r="O107" s="337" t="e">
        <f>IF(ISNUMBER(Regressions!Q117),ROUND(Regressions!Q117, 1), NA())</f>
        <v>#N/A</v>
      </c>
      <c r="P107" s="335" t="e">
        <f>IF(ISNUMBER(Regressions!R117),ROUND(Regressions!R117, 1), NA())</f>
        <v>#N/A</v>
      </c>
      <c r="Q107" s="213" t="e">
        <f>IF(ISNUMBER(Regressions!S117),ROUND(Regressions!S117, 1), NA())</f>
        <v>#N/A</v>
      </c>
      <c r="R107" s="336" t="e">
        <f>IF(ISNUMBER(Regressions!T117),ROUND(Regressions!T117, 1), NA())</f>
        <v>#N/A</v>
      </c>
      <c r="S107" s="235" t="e">
        <f>IF(ISNUMBER(Regressions!U117),ROUND(Regressions!U117, 1), NA())</f>
        <v>#N/A</v>
      </c>
    </row>
    <row xmlns:x14ac="http://schemas.microsoft.com/office/spreadsheetml/2009/9/ac" r="108" x14ac:dyDescent="0.2">
      <c r="A108" s="332" t="str">
        <f>IF(ISBLANK(Regressions!A118), " ", Regressions!A118)</f>
        <v>Indonesia</v>
      </c>
      <c r="B108" s="333">
        <f>IF(ISBLANK(Regressions!B118), " ", Regressions!B118)</f>
        <v>2011</v>
      </c>
      <c r="C108" s="338" t="str">
        <f>IF(ISBLANK(Regressions!C118), " ", Regressions!C118)</f>
        <v>Pre-primary</v>
      </c>
      <c r="D108" s="334">
        <f>IF(ISBLANK(Regressions!D118), " ", Regressions!D118)</f>
        <v>9008061</v>
      </c>
      <c r="E108" s="212" t="e">
        <f>IF(ISNUMBER(Regressions!E118),ROUND(Regressions!E118, 1), NA())</f>
        <v>#N/A</v>
      </c>
      <c r="F108" s="335" t="e">
        <f>IF(ISNUMBER(Regressions!F118),ROUND(Regressions!F118, 1), NA())</f>
        <v>#N/A</v>
      </c>
      <c r="G108" s="234" t="e">
        <f>IF(ISNUMBER(Regressions!G118),ROUND(Regressions!G118, 1), NA())</f>
        <v>#N/A</v>
      </c>
      <c r="H108" s="336" t="e">
        <f>IF(ISNUMBER(Regressions!H118),ROUND(Regressions!H118, 1), NA())</f>
        <v>#N/A</v>
      </c>
      <c r="I108" s="235" t="e">
        <f>IF(ISNUMBER(Regressions!I118),ROUND(Regressions!I118, 1), NA())</f>
        <v>#N/A</v>
      </c>
      <c r="J108" s="337" t="e">
        <f>IF(ISNUMBER(Regressions!K118),ROUND(Regressions!K118, 1), NA())</f>
        <v>#N/A</v>
      </c>
      <c r="K108" s="335" t="e">
        <f>IF(ISNUMBER(Regressions!L118),ROUND(Regressions!L118, 1), NA())</f>
        <v>#N/A</v>
      </c>
      <c r="L108" s="236" t="e">
        <f>IF(ISNUMBER(Regressions!M118),ROUND(Regressions!M118, 1), NA())</f>
        <v>#N/A</v>
      </c>
      <c r="M108" s="336" t="e">
        <f>IF(ISNUMBER(Regressions!N118),ROUND(Regressions!N118, 1), NA())</f>
        <v>#N/A</v>
      </c>
      <c r="N108" s="235" t="e">
        <f>IF(ISNUMBER(Regressions!O118),ROUND(Regressions!O118, 1), NA())</f>
        <v>#N/A</v>
      </c>
      <c r="O108" s="337" t="e">
        <f>IF(ISNUMBER(Regressions!Q118),ROUND(Regressions!Q118, 1), NA())</f>
        <v>#N/A</v>
      </c>
      <c r="P108" s="335" t="e">
        <f>IF(ISNUMBER(Regressions!R118),ROUND(Regressions!R118, 1), NA())</f>
        <v>#N/A</v>
      </c>
      <c r="Q108" s="213" t="e">
        <f>IF(ISNUMBER(Regressions!S118),ROUND(Regressions!S118, 1), NA())</f>
        <v>#N/A</v>
      </c>
      <c r="R108" s="336" t="e">
        <f>IF(ISNUMBER(Regressions!T118),ROUND(Regressions!T118, 1), NA())</f>
        <v>#N/A</v>
      </c>
      <c r="S108" s="235" t="e">
        <f>IF(ISNUMBER(Regressions!U118),ROUND(Regressions!U118, 1), NA())</f>
        <v>#N/A</v>
      </c>
    </row>
    <row xmlns:x14ac="http://schemas.microsoft.com/office/spreadsheetml/2009/9/ac" r="109" x14ac:dyDescent="0.2">
      <c r="A109" s="332" t="str">
        <f>IF(ISBLANK(Regressions!A119), " ", Regressions!A119)</f>
        <v>Indonesia</v>
      </c>
      <c r="B109" s="333">
        <f>IF(ISBLANK(Regressions!B119), " ", Regressions!B119)</f>
        <v>2012</v>
      </c>
      <c r="C109" s="338" t="str">
        <f>IF(ISBLANK(Regressions!C119), " ", Regressions!C119)</f>
        <v>Pre-primary</v>
      </c>
      <c r="D109" s="334">
        <f>IF(ISBLANK(Regressions!D119), " ", Regressions!D119)</f>
        <v>9166682</v>
      </c>
      <c r="E109" s="212" t="e">
        <f>IF(ISNUMBER(Regressions!E119),ROUND(Regressions!E119, 1), NA())</f>
        <v>#N/A</v>
      </c>
      <c r="F109" s="335" t="e">
        <f>IF(ISNUMBER(Regressions!F119),ROUND(Regressions!F119, 1), NA())</f>
        <v>#N/A</v>
      </c>
      <c r="G109" s="234" t="e">
        <f>IF(ISNUMBER(Regressions!G119),ROUND(Regressions!G119, 1), NA())</f>
        <v>#N/A</v>
      </c>
      <c r="H109" s="336" t="e">
        <f>IF(ISNUMBER(Regressions!H119),ROUND(Regressions!H119, 1), NA())</f>
        <v>#N/A</v>
      </c>
      <c r="I109" s="235" t="e">
        <f>IF(ISNUMBER(Regressions!I119),ROUND(Regressions!I119, 1), NA())</f>
        <v>#N/A</v>
      </c>
      <c r="J109" s="337" t="e">
        <f>IF(ISNUMBER(Regressions!K119),ROUND(Regressions!K119, 1), NA())</f>
        <v>#N/A</v>
      </c>
      <c r="K109" s="335" t="e">
        <f>IF(ISNUMBER(Regressions!L119),ROUND(Regressions!L119, 1), NA())</f>
        <v>#N/A</v>
      </c>
      <c r="L109" s="236" t="e">
        <f>IF(ISNUMBER(Regressions!M119),ROUND(Regressions!M119, 1), NA())</f>
        <v>#N/A</v>
      </c>
      <c r="M109" s="336" t="e">
        <f>IF(ISNUMBER(Regressions!N119),ROUND(Regressions!N119, 1), NA())</f>
        <v>#N/A</v>
      </c>
      <c r="N109" s="235" t="e">
        <f>IF(ISNUMBER(Regressions!O119),ROUND(Regressions!O119, 1), NA())</f>
        <v>#N/A</v>
      </c>
      <c r="O109" s="337" t="e">
        <f>IF(ISNUMBER(Regressions!Q119),ROUND(Regressions!Q119, 1), NA())</f>
        <v>#N/A</v>
      </c>
      <c r="P109" s="335" t="e">
        <f>IF(ISNUMBER(Regressions!R119),ROUND(Regressions!R119, 1), NA())</f>
        <v>#N/A</v>
      </c>
      <c r="Q109" s="213" t="e">
        <f>IF(ISNUMBER(Regressions!S119),ROUND(Regressions!S119, 1), NA())</f>
        <v>#N/A</v>
      </c>
      <c r="R109" s="336" t="e">
        <f>IF(ISNUMBER(Regressions!T119),ROUND(Regressions!T119, 1), NA())</f>
        <v>#N/A</v>
      </c>
      <c r="S109" s="235" t="e">
        <f>IF(ISNUMBER(Regressions!U119),ROUND(Regressions!U119, 1), NA())</f>
        <v>#N/A</v>
      </c>
    </row>
    <row xmlns:x14ac="http://schemas.microsoft.com/office/spreadsheetml/2009/9/ac" r="110" x14ac:dyDescent="0.2">
      <c r="A110" s="332" t="str">
        <f>IF(ISBLANK(Regressions!A120), " ", Regressions!A120)</f>
        <v>Indonesia</v>
      </c>
      <c r="B110" s="333">
        <f>IF(ISBLANK(Regressions!B120), " ", Regressions!B120)</f>
        <v>2013</v>
      </c>
      <c r="C110" s="338" t="str">
        <f>IF(ISBLANK(Regressions!C120), " ", Regressions!C120)</f>
        <v>Pre-primary</v>
      </c>
      <c r="D110" s="334">
        <f>IF(ISBLANK(Regressions!D120), " ", Regressions!D120)</f>
        <v>9353911</v>
      </c>
      <c r="E110" s="212" t="e">
        <f>IF(ISNUMBER(Regressions!E120),ROUND(Regressions!E120, 1), NA())</f>
        <v>#N/A</v>
      </c>
      <c r="F110" s="335" t="e">
        <f>IF(ISNUMBER(Regressions!F120),ROUND(Regressions!F120, 1), NA())</f>
        <v>#N/A</v>
      </c>
      <c r="G110" s="234" t="e">
        <f>IF(ISNUMBER(Regressions!G120),ROUND(Regressions!G120, 1), NA())</f>
        <v>#N/A</v>
      </c>
      <c r="H110" s="336" t="e">
        <f>IF(ISNUMBER(Regressions!H120),ROUND(Regressions!H120, 1), NA())</f>
        <v>#N/A</v>
      </c>
      <c r="I110" s="235" t="e">
        <f>IF(ISNUMBER(Regressions!I120),ROUND(Regressions!I120, 1), NA())</f>
        <v>#N/A</v>
      </c>
      <c r="J110" s="337" t="e">
        <f>IF(ISNUMBER(Regressions!K120),ROUND(Regressions!K120, 1), NA())</f>
        <v>#N/A</v>
      </c>
      <c r="K110" s="335" t="e">
        <f>IF(ISNUMBER(Regressions!L120),ROUND(Regressions!L120, 1), NA())</f>
        <v>#N/A</v>
      </c>
      <c r="L110" s="236" t="e">
        <f>IF(ISNUMBER(Regressions!M120),ROUND(Regressions!M120, 1), NA())</f>
        <v>#N/A</v>
      </c>
      <c r="M110" s="336" t="e">
        <f>IF(ISNUMBER(Regressions!N120),ROUND(Regressions!N120, 1), NA())</f>
        <v>#N/A</v>
      </c>
      <c r="N110" s="235" t="e">
        <f>IF(ISNUMBER(Regressions!O120),ROUND(Regressions!O120, 1), NA())</f>
        <v>#N/A</v>
      </c>
      <c r="O110" s="337" t="e">
        <f>IF(ISNUMBER(Regressions!Q120),ROUND(Regressions!Q120, 1), NA())</f>
        <v>#N/A</v>
      </c>
      <c r="P110" s="335" t="e">
        <f>IF(ISNUMBER(Regressions!R120),ROUND(Regressions!R120, 1), NA())</f>
        <v>#N/A</v>
      </c>
      <c r="Q110" s="213" t="e">
        <f>IF(ISNUMBER(Regressions!S120),ROUND(Regressions!S120, 1), NA())</f>
        <v>#N/A</v>
      </c>
      <c r="R110" s="336" t="e">
        <f>IF(ISNUMBER(Regressions!T120),ROUND(Regressions!T120, 1), NA())</f>
        <v>#N/A</v>
      </c>
      <c r="S110" s="235" t="e">
        <f>IF(ISNUMBER(Regressions!U120),ROUND(Regressions!U120, 1), NA())</f>
        <v>#N/A</v>
      </c>
    </row>
    <row xmlns:x14ac="http://schemas.microsoft.com/office/spreadsheetml/2009/9/ac" r="111" x14ac:dyDescent="0.2">
      <c r="A111" s="332" t="str">
        <f>IF(ISBLANK(Regressions!A121), " ", Regressions!A121)</f>
        <v>Indonesia</v>
      </c>
      <c r="B111" s="333">
        <f>IF(ISBLANK(Regressions!B121), " ", Regressions!B121)</f>
        <v>2014</v>
      </c>
      <c r="C111" s="338" t="str">
        <f>IF(ISBLANK(Regressions!C121), " ", Regressions!C121)</f>
        <v>Pre-primary</v>
      </c>
      <c r="D111" s="334">
        <f>IF(ISBLANK(Regressions!D121), " ", Regressions!D121)</f>
        <v>9474058</v>
      </c>
      <c r="E111" s="212" t="e">
        <f>IF(ISNUMBER(Regressions!E121),ROUND(Regressions!E121, 1), NA())</f>
        <v>#N/A</v>
      </c>
      <c r="F111" s="335" t="e">
        <f>IF(ISNUMBER(Regressions!F121),ROUND(Regressions!F121, 1), NA())</f>
        <v>#N/A</v>
      </c>
      <c r="G111" s="234" t="e">
        <f>IF(ISNUMBER(Regressions!G121),ROUND(Regressions!G121, 1), NA())</f>
        <v>#N/A</v>
      </c>
      <c r="H111" s="336" t="e">
        <f>IF(ISNUMBER(Regressions!H121),ROUND(Regressions!H121, 1), NA())</f>
        <v>#N/A</v>
      </c>
      <c r="I111" s="235" t="e">
        <f>IF(ISNUMBER(Regressions!I121),ROUND(Regressions!I121, 1), NA())</f>
        <v>#N/A</v>
      </c>
      <c r="J111" s="337" t="e">
        <f>IF(ISNUMBER(Regressions!K121),ROUND(Regressions!K121, 1), NA())</f>
        <v>#N/A</v>
      </c>
      <c r="K111" s="335" t="e">
        <f>IF(ISNUMBER(Regressions!L121),ROUND(Regressions!L121, 1), NA())</f>
        <v>#N/A</v>
      </c>
      <c r="L111" s="236" t="e">
        <f>IF(ISNUMBER(Regressions!M121),ROUND(Regressions!M121, 1), NA())</f>
        <v>#N/A</v>
      </c>
      <c r="M111" s="336" t="e">
        <f>IF(ISNUMBER(Regressions!N121),ROUND(Regressions!N121, 1), NA())</f>
        <v>#N/A</v>
      </c>
      <c r="N111" s="235" t="e">
        <f>IF(ISNUMBER(Regressions!O121),ROUND(Regressions!O121, 1), NA())</f>
        <v>#N/A</v>
      </c>
      <c r="O111" s="337" t="e">
        <f>IF(ISNUMBER(Regressions!Q121),ROUND(Regressions!Q121, 1), NA())</f>
        <v>#N/A</v>
      </c>
      <c r="P111" s="335" t="e">
        <f>IF(ISNUMBER(Regressions!R121),ROUND(Regressions!R121, 1), NA())</f>
        <v>#N/A</v>
      </c>
      <c r="Q111" s="213" t="e">
        <f>IF(ISNUMBER(Regressions!S121),ROUND(Regressions!S121, 1), NA())</f>
        <v>#N/A</v>
      </c>
      <c r="R111" s="336" t="e">
        <f>IF(ISNUMBER(Regressions!T121),ROUND(Regressions!T121, 1), NA())</f>
        <v>#N/A</v>
      </c>
      <c r="S111" s="235" t="e">
        <f>IF(ISNUMBER(Regressions!U121),ROUND(Regressions!U121, 1), NA())</f>
        <v>#N/A</v>
      </c>
    </row>
    <row xmlns:x14ac="http://schemas.microsoft.com/office/spreadsheetml/2009/9/ac" r="112" x14ac:dyDescent="0.2">
      <c r="A112" s="332" t="str">
        <f>IF(ISBLANK(Regressions!A122), " ", Regressions!A122)</f>
        <v>Indonesia</v>
      </c>
      <c r="B112" s="333">
        <f>IF(ISBLANK(Regressions!B122), " ", Regressions!B122)</f>
        <v>2015</v>
      </c>
      <c r="C112" s="338" t="str">
        <f>IF(ISBLANK(Regressions!C122), " ", Regressions!C122)</f>
        <v>Pre-primary</v>
      </c>
      <c r="D112" s="334">
        <f>IF(ISBLANK(Regressions!D122), " ", Regressions!D122)</f>
        <v>9480290</v>
      </c>
      <c r="E112" s="212" t="e">
        <f>IF(ISNUMBER(Regressions!E122),ROUND(Regressions!E122, 1), NA())</f>
        <v>#N/A</v>
      </c>
      <c r="F112" s="335" t="e">
        <f>IF(ISNUMBER(Regressions!F122),ROUND(Regressions!F122, 1), NA())</f>
        <v>#N/A</v>
      </c>
      <c r="G112" s="234" t="e">
        <f>IF(ISNUMBER(Regressions!G122),ROUND(Regressions!G122, 1), NA())</f>
        <v>#N/A</v>
      </c>
      <c r="H112" s="336" t="e">
        <f>IF(ISNUMBER(Regressions!H122),ROUND(Regressions!H122, 1), NA())</f>
        <v>#N/A</v>
      </c>
      <c r="I112" s="235" t="e">
        <f>IF(ISNUMBER(Regressions!I122),ROUND(Regressions!I122, 1), NA())</f>
        <v>#N/A</v>
      </c>
      <c r="J112" s="337" t="e">
        <f>IF(ISNUMBER(Regressions!K122),ROUND(Regressions!K122, 1), NA())</f>
        <v>#N/A</v>
      </c>
      <c r="K112" s="335" t="e">
        <f>IF(ISNUMBER(Regressions!L122),ROUND(Regressions!L122, 1), NA())</f>
        <v>#N/A</v>
      </c>
      <c r="L112" s="236" t="e">
        <f>IF(ISNUMBER(Regressions!M122),ROUND(Regressions!M122, 1), NA())</f>
        <v>#N/A</v>
      </c>
      <c r="M112" s="336" t="e">
        <f>IF(ISNUMBER(Regressions!N122),ROUND(Regressions!N122, 1), NA())</f>
        <v>#N/A</v>
      </c>
      <c r="N112" s="235" t="e">
        <f>IF(ISNUMBER(Regressions!O122),ROUND(Regressions!O122, 1), NA())</f>
        <v>#N/A</v>
      </c>
      <c r="O112" s="337" t="e">
        <f>IF(ISNUMBER(Regressions!Q122),ROUND(Regressions!Q122, 1), NA())</f>
        <v>#N/A</v>
      </c>
      <c r="P112" s="335" t="e">
        <f>IF(ISNUMBER(Regressions!R122),ROUND(Regressions!R122, 1), NA())</f>
        <v>#N/A</v>
      </c>
      <c r="Q112" s="213" t="e">
        <f>IF(ISNUMBER(Regressions!S122),ROUND(Regressions!S122, 1), NA())</f>
        <v>#N/A</v>
      </c>
      <c r="R112" s="336" t="e">
        <f>IF(ISNUMBER(Regressions!T122),ROUND(Regressions!T122, 1), NA())</f>
        <v>#N/A</v>
      </c>
      <c r="S112" s="235" t="e">
        <f>IF(ISNUMBER(Regressions!U122),ROUND(Regressions!U122, 1), NA())</f>
        <v>#N/A</v>
      </c>
    </row>
    <row xmlns:x14ac="http://schemas.microsoft.com/office/spreadsheetml/2009/9/ac" r="113" x14ac:dyDescent="0.2">
      <c r="A113" s="332" t="str">
        <f>IF(ISBLANK(Regressions!A123), " ", Regressions!A123)</f>
        <v>Indonesia</v>
      </c>
      <c r="B113" s="333">
        <f>IF(ISBLANK(Regressions!B123), " ", Regressions!B123)</f>
        <v>2016</v>
      </c>
      <c r="C113" s="338" t="str">
        <f>IF(ISBLANK(Regressions!C123), " ", Regressions!C123)</f>
        <v>Pre-primary</v>
      </c>
      <c r="D113" s="334">
        <f>IF(ISBLANK(Regressions!D123), " ", Regressions!D123)</f>
        <v>9488768</v>
      </c>
      <c r="E113" s="212" t="e">
        <f>IF(ISNUMBER(Regressions!E123),ROUND(Regressions!E123, 1), NA())</f>
        <v>#N/A</v>
      </c>
      <c r="F113" s="335">
        <f>IF(ISNUMBER(Regressions!F123),ROUND(Regressions!F123, 1), NA())</f>
        <v>72.5</v>
      </c>
      <c r="G113" s="234">
        <f>IF(ISNUMBER(Regressions!G123),ROUND(Regressions!G123, 1), NA())</f>
        <v>70.5</v>
      </c>
      <c r="H113" s="336">
        <f>IF(ISNUMBER(Regressions!H123),ROUND(Regressions!H123, 1), NA())</f>
        <v>2.1</v>
      </c>
      <c r="I113" s="235">
        <f>IF(ISNUMBER(Regressions!I123),ROUND(Regressions!I123, 1), NA())</f>
        <v>27.5</v>
      </c>
      <c r="J113" s="337" t="e">
        <f>IF(ISNUMBER(Regressions!K123),ROUND(Regressions!K123, 1), NA())</f>
        <v>#N/A</v>
      </c>
      <c r="K113" s="335">
        <f>IF(ISNUMBER(Regressions!L123),ROUND(Regressions!L123, 1), NA())</f>
        <v>80.599999999999994</v>
      </c>
      <c r="L113" s="236">
        <f>IF(ISNUMBER(Regressions!M123),ROUND(Regressions!M123, 1), NA())</f>
        <v>28</v>
      </c>
      <c r="M113" s="336">
        <f>IF(ISNUMBER(Regressions!N123),ROUND(Regressions!N123, 1), NA())</f>
        <v>52.6</v>
      </c>
      <c r="N113" s="235">
        <f>IF(ISNUMBER(Regressions!O123),ROUND(Regressions!O123, 1), NA())</f>
        <v>19.399999999999999</v>
      </c>
      <c r="O113" s="337">
        <f>IF(ISNUMBER(Regressions!Q123),ROUND(Regressions!Q123, 1), NA())</f>
        <v>62.1</v>
      </c>
      <c r="P113" s="335" t="e">
        <f>IF(ISNUMBER(Regressions!R123),ROUND(Regressions!R123, 1), NA())</f>
        <v>#N/A</v>
      </c>
      <c r="Q113" s="213">
        <f>IF(ISNUMBER(Regressions!S123),ROUND(Regressions!S123, 1), NA())</f>
        <v>57.5</v>
      </c>
      <c r="R113" s="336">
        <f>IF(ISNUMBER(Regressions!T123),ROUND(Regressions!T123, 1), NA())</f>
        <v>4.5999999999999996</v>
      </c>
      <c r="S113" s="235">
        <f>IF(ISNUMBER(Regressions!U123),ROUND(Regressions!U123, 1), NA())</f>
        <v>37.9</v>
      </c>
    </row>
    <row xmlns:x14ac="http://schemas.microsoft.com/office/spreadsheetml/2009/9/ac" r="114" x14ac:dyDescent="0.2">
      <c r="A114" s="332" t="str">
        <f>IF(ISBLANK(Regressions!A124), " ", Regressions!A124)</f>
        <v>Indonesia</v>
      </c>
      <c r="B114" s="333">
        <f>IF(ISBLANK(Regressions!B124), " ", Regressions!B124)</f>
        <v>2017</v>
      </c>
      <c r="C114" s="338" t="str">
        <f>IF(ISBLANK(Regressions!C124), " ", Regressions!C124)</f>
        <v>Pre-primary</v>
      </c>
      <c r="D114" s="334">
        <f>IF(ISBLANK(Regressions!D124), " ", Regressions!D124)</f>
        <v>9615195</v>
      </c>
      <c r="E114" s="212" t="e">
        <f>IF(ISNUMBER(Regressions!E124),ROUND(Regressions!E124, 1), NA())</f>
        <v>#N/A</v>
      </c>
      <c r="F114" s="335">
        <f>IF(ISNUMBER(Regressions!F124),ROUND(Regressions!F124, 1), NA())</f>
        <v>72.5</v>
      </c>
      <c r="G114" s="234">
        <f>IF(ISNUMBER(Regressions!G124),ROUND(Regressions!G124, 1), NA())</f>
        <v>70.5</v>
      </c>
      <c r="H114" s="336">
        <f>IF(ISNUMBER(Regressions!H124),ROUND(Regressions!H124, 1), NA())</f>
        <v>2.1</v>
      </c>
      <c r="I114" s="235">
        <f>IF(ISNUMBER(Regressions!I124),ROUND(Regressions!I124, 1), NA())</f>
        <v>27.5</v>
      </c>
      <c r="J114" s="337" t="e">
        <f>IF(ISNUMBER(Regressions!K124),ROUND(Regressions!K124, 1), NA())</f>
        <v>#N/A</v>
      </c>
      <c r="K114" s="335">
        <f>IF(ISNUMBER(Regressions!L124),ROUND(Regressions!L124, 1), NA())</f>
        <v>80.599999999999994</v>
      </c>
      <c r="L114" s="236">
        <f>IF(ISNUMBER(Regressions!M124),ROUND(Regressions!M124, 1), NA())</f>
        <v>28</v>
      </c>
      <c r="M114" s="336">
        <f>IF(ISNUMBER(Regressions!N124),ROUND(Regressions!N124, 1), NA())</f>
        <v>52.6</v>
      </c>
      <c r="N114" s="235">
        <f>IF(ISNUMBER(Regressions!O124),ROUND(Regressions!O124, 1), NA())</f>
        <v>19.399999999999999</v>
      </c>
      <c r="O114" s="337">
        <f>IF(ISNUMBER(Regressions!Q124),ROUND(Regressions!Q124, 1), NA())</f>
        <v>62.1</v>
      </c>
      <c r="P114" s="335" t="e">
        <f>IF(ISNUMBER(Regressions!R124),ROUND(Regressions!R124, 1), NA())</f>
        <v>#N/A</v>
      </c>
      <c r="Q114" s="213">
        <f>IF(ISNUMBER(Regressions!S124),ROUND(Regressions!S124, 1), NA())</f>
        <v>57.5</v>
      </c>
      <c r="R114" s="336">
        <f>IF(ISNUMBER(Regressions!T124),ROUND(Regressions!T124, 1), NA())</f>
        <v>4.5999999999999996</v>
      </c>
      <c r="S114" s="235">
        <f>IF(ISNUMBER(Regressions!U124),ROUND(Regressions!U124, 1), NA())</f>
        <v>37.9</v>
      </c>
    </row>
    <row xmlns:x14ac="http://schemas.microsoft.com/office/spreadsheetml/2009/9/ac" r="115" x14ac:dyDescent="0.2">
      <c r="A115" s="332" t="str">
        <f>IF(ISBLANK(Regressions!A125), " ", Regressions!A125)</f>
        <v>Indonesia</v>
      </c>
      <c r="B115" s="333">
        <f>IF(ISBLANK(Regressions!B125), " ", Regressions!B125)</f>
        <v>2018</v>
      </c>
      <c r="C115" s="338" t="str">
        <f>IF(ISBLANK(Regressions!C125), " ", Regressions!C125)</f>
        <v>Pre-primary</v>
      </c>
      <c r="D115" s="334">
        <f>IF(ISBLANK(Regressions!D125), " ", Regressions!D125)</f>
        <v>9733327</v>
      </c>
      <c r="E115" s="212" t="e">
        <f>IF(ISNUMBER(Regressions!E125),ROUND(Regressions!E125, 1), NA())</f>
        <v>#N/A</v>
      </c>
      <c r="F115" s="335">
        <f>IF(ISNUMBER(Regressions!F125),ROUND(Regressions!F125, 1), NA())</f>
        <v>72.5</v>
      </c>
      <c r="G115" s="234">
        <f>IF(ISNUMBER(Regressions!G125),ROUND(Regressions!G125, 1), NA())</f>
        <v>70.5</v>
      </c>
      <c r="H115" s="336">
        <f>IF(ISNUMBER(Regressions!H125),ROUND(Regressions!H125, 1), NA())</f>
        <v>2.1</v>
      </c>
      <c r="I115" s="235">
        <f>IF(ISNUMBER(Regressions!I125),ROUND(Regressions!I125, 1), NA())</f>
        <v>27.5</v>
      </c>
      <c r="J115" s="337" t="e">
        <f>IF(ISNUMBER(Regressions!K125),ROUND(Regressions!K125, 1), NA())</f>
        <v>#N/A</v>
      </c>
      <c r="K115" s="335">
        <f>IF(ISNUMBER(Regressions!L125),ROUND(Regressions!L125, 1), NA())</f>
        <v>80.599999999999994</v>
      </c>
      <c r="L115" s="236">
        <f>IF(ISNUMBER(Regressions!M125),ROUND(Regressions!M125, 1), NA())</f>
        <v>28</v>
      </c>
      <c r="M115" s="336">
        <f>IF(ISNUMBER(Regressions!N125),ROUND(Regressions!N125, 1), NA())</f>
        <v>52.6</v>
      </c>
      <c r="N115" s="235">
        <f>IF(ISNUMBER(Regressions!O125),ROUND(Regressions!O125, 1), NA())</f>
        <v>19.399999999999999</v>
      </c>
      <c r="O115" s="337">
        <f>IF(ISNUMBER(Regressions!Q125),ROUND(Regressions!Q125, 1), NA())</f>
        <v>62.1</v>
      </c>
      <c r="P115" s="335" t="e">
        <f>IF(ISNUMBER(Regressions!R125),ROUND(Regressions!R125, 1), NA())</f>
        <v>#N/A</v>
      </c>
      <c r="Q115" s="213">
        <f>IF(ISNUMBER(Regressions!S125),ROUND(Regressions!S125, 1), NA())</f>
        <v>57.5</v>
      </c>
      <c r="R115" s="336">
        <f>IF(ISNUMBER(Regressions!T125),ROUND(Regressions!T125, 1), NA())</f>
        <v>4.5999999999999996</v>
      </c>
      <c r="S115" s="235">
        <f>IF(ISNUMBER(Regressions!U125),ROUND(Regressions!U125, 1), NA())</f>
        <v>37.9</v>
      </c>
    </row>
    <row xmlns:x14ac="http://schemas.microsoft.com/office/spreadsheetml/2009/9/ac" r="116" x14ac:dyDescent="0.2">
      <c r="A116" s="332" t="str">
        <f>IF(ISBLANK(Regressions!A126), " ", Regressions!A126)</f>
        <v>Indonesia</v>
      </c>
      <c r="B116" s="333">
        <f>IF(ISBLANK(Regressions!B126), " ", Regressions!B126)</f>
        <v>2019</v>
      </c>
      <c r="C116" s="338" t="str">
        <f>IF(ISBLANK(Regressions!C126), " ", Regressions!C126)</f>
        <v>Pre-primary</v>
      </c>
      <c r="D116" s="334">
        <f>IF(ISBLANK(Regressions!D126), " ", Regressions!D126)</f>
        <v>9637702</v>
      </c>
      <c r="E116" s="212" t="e">
        <f>IF(ISNUMBER(Regressions!E126),ROUND(Regressions!E126, 1), NA())</f>
        <v>#N/A</v>
      </c>
      <c r="F116" s="335">
        <f>IF(ISNUMBER(Regressions!F126),ROUND(Regressions!F126, 1), NA())</f>
        <v>72.5</v>
      </c>
      <c r="G116" s="234">
        <f>IF(ISNUMBER(Regressions!G126),ROUND(Regressions!G126, 1), NA())</f>
        <v>70.5</v>
      </c>
      <c r="H116" s="336">
        <f>IF(ISNUMBER(Regressions!H126),ROUND(Regressions!H126, 1), NA())</f>
        <v>2.1</v>
      </c>
      <c r="I116" s="235">
        <f>IF(ISNUMBER(Regressions!I126),ROUND(Regressions!I126, 1), NA())</f>
        <v>27.5</v>
      </c>
      <c r="J116" s="337" t="e">
        <f>IF(ISNUMBER(Regressions!K126),ROUND(Regressions!K126, 1), NA())</f>
        <v>#N/A</v>
      </c>
      <c r="K116" s="335">
        <f>IF(ISNUMBER(Regressions!L126),ROUND(Regressions!L126, 1), NA())</f>
        <v>80.599999999999994</v>
      </c>
      <c r="L116" s="236">
        <f>IF(ISNUMBER(Regressions!M126),ROUND(Regressions!M126, 1), NA())</f>
        <v>28</v>
      </c>
      <c r="M116" s="336">
        <f>IF(ISNUMBER(Regressions!N126),ROUND(Regressions!N126, 1), NA())</f>
        <v>52.6</v>
      </c>
      <c r="N116" s="235">
        <f>IF(ISNUMBER(Regressions!O126),ROUND(Regressions!O126, 1), NA())</f>
        <v>19.399999999999999</v>
      </c>
      <c r="O116" s="337">
        <f>IF(ISNUMBER(Regressions!Q126),ROUND(Regressions!Q126, 1), NA())</f>
        <v>62.1</v>
      </c>
      <c r="P116" s="335" t="e">
        <f>IF(ISNUMBER(Regressions!R126),ROUND(Regressions!R126, 1), NA())</f>
        <v>#N/A</v>
      </c>
      <c r="Q116" s="213">
        <f>IF(ISNUMBER(Regressions!S126),ROUND(Regressions!S126, 1), NA())</f>
        <v>57.5</v>
      </c>
      <c r="R116" s="336">
        <f>IF(ISNUMBER(Regressions!T126),ROUND(Regressions!T126, 1), NA())</f>
        <v>4.5999999999999996</v>
      </c>
      <c r="S116" s="235">
        <f>IF(ISNUMBER(Regressions!U126),ROUND(Regressions!U126, 1), NA())</f>
        <v>37.9</v>
      </c>
    </row>
    <row xmlns:x14ac="http://schemas.microsoft.com/office/spreadsheetml/2009/9/ac" r="117" x14ac:dyDescent="0.2">
      <c r="A117" s="332" t="str">
        <f>IF(ISBLANK(Regressions!A127), " ", Regressions!A127)</f>
        <v>Indonesia</v>
      </c>
      <c r="B117" s="333">
        <f>IF(ISBLANK(Regressions!B127), " ", Regressions!B127)</f>
        <v>2020</v>
      </c>
      <c r="C117" s="338" t="str">
        <f>IF(ISBLANK(Regressions!C127), " ", Regressions!C127)</f>
        <v>Pre-primary</v>
      </c>
      <c r="D117" s="334">
        <f>IF(ISBLANK(Regressions!D127), " ", Regressions!D127)</f>
        <v>9482836</v>
      </c>
      <c r="E117" s="212" t="e">
        <f>IF(ISNUMBER(Regressions!E127),ROUND(Regressions!E127, 1), NA())</f>
        <v>#N/A</v>
      </c>
      <c r="F117" s="335">
        <f>IF(ISNUMBER(Regressions!F127),ROUND(Regressions!F127, 1), NA())</f>
        <v>72.5</v>
      </c>
      <c r="G117" s="234">
        <f>IF(ISNUMBER(Regressions!G127),ROUND(Regressions!G127, 1), NA())</f>
        <v>70.5</v>
      </c>
      <c r="H117" s="336">
        <f>IF(ISNUMBER(Regressions!H127),ROUND(Regressions!H127, 1), NA())</f>
        <v>2.1</v>
      </c>
      <c r="I117" s="235">
        <f>IF(ISNUMBER(Regressions!I127),ROUND(Regressions!I127, 1), NA())</f>
        <v>27.5</v>
      </c>
      <c r="J117" s="337" t="e">
        <f>IF(ISNUMBER(Regressions!K127),ROUND(Regressions!K127, 1), NA())</f>
        <v>#N/A</v>
      </c>
      <c r="K117" s="335">
        <f>IF(ISNUMBER(Regressions!L127),ROUND(Regressions!L127, 1), NA())</f>
        <v>80.599999999999994</v>
      </c>
      <c r="L117" s="236">
        <f>IF(ISNUMBER(Regressions!M127),ROUND(Regressions!M127, 1), NA())</f>
        <v>28</v>
      </c>
      <c r="M117" s="336">
        <f>IF(ISNUMBER(Regressions!N127),ROUND(Regressions!N127, 1), NA())</f>
        <v>52.6</v>
      </c>
      <c r="N117" s="235">
        <f>IF(ISNUMBER(Regressions!O127),ROUND(Regressions!O127, 1), NA())</f>
        <v>19.399999999999999</v>
      </c>
      <c r="O117" s="337">
        <f>IF(ISNUMBER(Regressions!Q127),ROUND(Regressions!Q127, 1), NA())</f>
        <v>62.1</v>
      </c>
      <c r="P117" s="335" t="e">
        <f>IF(ISNUMBER(Regressions!R127),ROUND(Regressions!R127, 1), NA())</f>
        <v>#N/A</v>
      </c>
      <c r="Q117" s="213">
        <f>IF(ISNUMBER(Regressions!S127),ROUND(Regressions!S127, 1), NA())</f>
        <v>57.5</v>
      </c>
      <c r="R117" s="336">
        <f>IF(ISNUMBER(Regressions!T127),ROUND(Regressions!T127, 1), NA())</f>
        <v>4.5999999999999996</v>
      </c>
      <c r="S117" s="235">
        <f>IF(ISNUMBER(Regressions!U127),ROUND(Regressions!U127, 1), NA())</f>
        <v>37.9</v>
      </c>
    </row>
    <row xmlns:x14ac="http://schemas.microsoft.com/office/spreadsheetml/2009/9/ac" r="118" x14ac:dyDescent="0.2">
      <c r="A118" s="386" t="str">
        <f>IF(ISBLANK(Regressions!A128), " ", Regressions!A128)</f>
        <v>Indonesia</v>
      </c>
      <c r="B118" s="387">
        <f>IF(ISBLANK(Regressions!B128), " ", Regressions!B128)</f>
        <v>2021</v>
      </c>
      <c r="C118" s="388" t="str">
        <f>IF(ISBLANK(Regressions!C128), " ", Regressions!C128)</f>
        <v>Pre-primary</v>
      </c>
      <c r="D118" s="389">
        <f>IF(ISBLANK(Regressions!D128), " ", Regressions!D128)</f>
        <v>9359919</v>
      </c>
      <c r="E118" s="392" t="e">
        <f>IF(ISNUMBER(Regressions!E128),ROUND(Regressions!E128, 1), NA())</f>
        <v>#N/A</v>
      </c>
      <c r="F118" s="390">
        <f>IF(ISNUMBER(Regressions!F128),ROUND(Regressions!F128, 1), NA())</f>
        <v>72.5</v>
      </c>
      <c r="G118" s="393">
        <f>IF(ISNUMBER(Regressions!G128),ROUND(Regressions!G128, 1), NA())</f>
        <v>70.5</v>
      </c>
      <c r="H118" s="391">
        <f>IF(ISNUMBER(Regressions!H128),ROUND(Regressions!H128, 1), NA())</f>
        <v>2.1</v>
      </c>
      <c r="I118" s="394">
        <f>IF(ISNUMBER(Regressions!I128),ROUND(Regressions!I128, 1), NA())</f>
        <v>27.5</v>
      </c>
      <c r="J118" s="392" t="e">
        <f>IF(ISNUMBER(Regressions!K128),ROUND(Regressions!K128, 1), NA())</f>
        <v>#N/A</v>
      </c>
      <c r="K118" s="390">
        <f>IF(ISNUMBER(Regressions!L128),ROUND(Regressions!L128, 1), NA())</f>
        <v>80.599999999999994</v>
      </c>
      <c r="L118" s="395">
        <f>IF(ISNUMBER(Regressions!M128),ROUND(Regressions!M128, 1), NA())</f>
        <v>28</v>
      </c>
      <c r="M118" s="391">
        <f>IF(ISNUMBER(Regressions!N128),ROUND(Regressions!N128, 1), NA())</f>
        <v>52.6</v>
      </c>
      <c r="N118" s="394">
        <f>IF(ISNUMBER(Regressions!O128),ROUND(Regressions!O128, 1), NA())</f>
        <v>19.399999999999999</v>
      </c>
      <c r="O118" s="392">
        <f>IF(ISNUMBER(Regressions!Q128),ROUND(Regressions!Q128, 1), NA())</f>
        <v>62.1</v>
      </c>
      <c r="P118" s="390" t="e">
        <f>IF(ISNUMBER(Regressions!R128),ROUND(Regressions!R128, 1), NA())</f>
        <v>#N/A</v>
      </c>
      <c r="Q118" s="396">
        <f>IF(ISNUMBER(Regressions!S128),ROUND(Regressions!S128, 1), NA())</f>
        <v>57.5</v>
      </c>
      <c r="R118" s="391">
        <f>IF(ISNUMBER(Regressions!T128),ROUND(Regressions!T128, 1), NA())</f>
        <v>4.5999999999999996</v>
      </c>
      <c r="S118" s="394">
        <f>IF(ISNUMBER(Regressions!U128),ROUND(Regressions!U128, 1), NA())</f>
        <v>37.9</v>
      </c>
      <c r="T118" s="385"/>
      <c r="U118" s="385"/>
      <c r="V118" s="385"/>
      <c r="W118" s="385"/>
      <c r="X118" s="385"/>
      <c r="Y118" s="385"/>
      <c r="Z118" s="385"/>
      <c r="AA118" s="385"/>
      <c r="AB118" s="385"/>
      <c r="AC118" s="385"/>
    </row>
    <row xmlns:x14ac="http://schemas.microsoft.com/office/spreadsheetml/2009/9/ac" r="119" x14ac:dyDescent="0.2">
      <c r="A119" s="332" t="str">
        <f>IF(ISBLANK(Regressions!A129), " ", Regressions!A129)</f>
        <v>Indonesia</v>
      </c>
      <c r="B119" s="333">
        <f>IF(ISBLANK(Regressions!B129), " ", Regressions!B129)</f>
        <v>2022</v>
      </c>
      <c r="C119" s="338" t="str">
        <f>IF(ISBLANK(Regressions!C129), " ", Regressions!C129)</f>
        <v>Pre-primary</v>
      </c>
      <c r="D119" s="334">
        <f>IF(ISBLANK(Regressions!D129), " ", Regressions!D129)</f>
        <v>9235070</v>
      </c>
      <c r="E119" s="212" t="e">
        <f>IF(ISNUMBER(Regressions!E129),ROUND(Regressions!E129, 1), NA())</f>
        <v>#N/A</v>
      </c>
      <c r="F119" s="335">
        <f>IF(ISNUMBER(Regressions!F129),ROUND(Regressions!F129, 1), NA())</f>
        <v>72.5</v>
      </c>
      <c r="G119" s="234">
        <f>IF(ISNUMBER(Regressions!G129),ROUND(Regressions!G129, 1), NA())</f>
        <v>70.5</v>
      </c>
      <c r="H119" s="336">
        <f>IF(ISNUMBER(Regressions!H129),ROUND(Regressions!H129, 1), NA())</f>
        <v>2.1</v>
      </c>
      <c r="I119" s="235">
        <f>IF(ISNUMBER(Regressions!I129),ROUND(Regressions!I129, 1), NA())</f>
        <v>27.5</v>
      </c>
      <c r="J119" s="337" t="e">
        <f>IF(ISNUMBER(Regressions!K129),ROUND(Regressions!K129, 1), NA())</f>
        <v>#N/A</v>
      </c>
      <c r="K119" s="335">
        <f>IF(ISNUMBER(Regressions!L129),ROUND(Regressions!L129, 1), NA())</f>
        <v>80.599999999999994</v>
      </c>
      <c r="L119" s="236">
        <f>IF(ISNUMBER(Regressions!M129),ROUND(Regressions!M129, 1), NA())</f>
        <v>28</v>
      </c>
      <c r="M119" s="336">
        <f>IF(ISNUMBER(Regressions!N129),ROUND(Regressions!N129, 1), NA())</f>
        <v>52.6</v>
      </c>
      <c r="N119" s="235">
        <f>IF(ISNUMBER(Regressions!O129),ROUND(Regressions!O129, 1), NA())</f>
        <v>19.399999999999999</v>
      </c>
      <c r="O119" s="337">
        <f>IF(ISNUMBER(Regressions!Q129),ROUND(Regressions!Q129, 1), NA())</f>
        <v>62.1</v>
      </c>
      <c r="P119" s="335" t="e">
        <f>IF(ISNUMBER(Regressions!R129),ROUND(Regressions!R129, 1), NA())</f>
        <v>#N/A</v>
      </c>
      <c r="Q119" s="213">
        <f>IF(ISNUMBER(Regressions!S129),ROUND(Regressions!S129, 1), NA())</f>
        <v>57.5</v>
      </c>
      <c r="R119" s="336">
        <f>IF(ISNUMBER(Regressions!T129),ROUND(Regressions!T129, 1), NA())</f>
        <v>4.5999999999999996</v>
      </c>
      <c r="S119" s="235">
        <f>IF(ISNUMBER(Regressions!U129),ROUND(Regressions!U129, 1), NA())</f>
        <v>37.9</v>
      </c>
    </row>
    <row xmlns:x14ac="http://schemas.microsoft.com/office/spreadsheetml/2009/9/ac" r="120" x14ac:dyDescent="0.2">
      <c r="A120" s="339" t="str">
        <f>IF(ISBLANK(Regressions!A130), " ", Regressions!A130)</f>
        <v>Indonesia</v>
      </c>
      <c r="B120" s="340">
        <f>IF(ISBLANK(Regressions!B130), " ", Regressions!B130)</f>
        <v>2023</v>
      </c>
      <c r="C120" s="341" t="str">
        <f>IF(ISBLANK(Regressions!C130), " ", Regressions!C130)</f>
        <v>Pre-primary</v>
      </c>
      <c r="D120" s="342">
        <f>IF(ISBLANK(Regressions!D130), " ", Regressions!D130)</f>
        <v>9102016</v>
      </c>
      <c r="E120" s="343" t="e">
        <f>IF(ISNUMBER(Regressions!E130),ROUND(Regressions!E130, 1), NA())</f>
        <v>#N/A</v>
      </c>
      <c r="F120" s="344">
        <f>IF(ISNUMBER(Regressions!F130),ROUND(Regressions!F130, 1), NA())</f>
        <v>72.5</v>
      </c>
      <c r="G120" s="345">
        <f>IF(ISNUMBER(Regressions!G130),ROUND(Regressions!G130, 1), NA())</f>
        <v>70.5</v>
      </c>
      <c r="H120" s="346">
        <f>IF(ISNUMBER(Regressions!H130),ROUND(Regressions!H130, 1), NA())</f>
        <v>2.1</v>
      </c>
      <c r="I120" s="347">
        <f>IF(ISNUMBER(Regressions!I130),ROUND(Regressions!I130, 1), NA())</f>
        <v>27.5</v>
      </c>
      <c r="J120" s="348" t="e">
        <f>IF(ISNUMBER(Regressions!K130),ROUND(Regressions!K130, 1), NA())</f>
        <v>#N/A</v>
      </c>
      <c r="K120" s="344">
        <f>IF(ISNUMBER(Regressions!L130),ROUND(Regressions!L130, 1), NA())</f>
        <v>80.599999999999994</v>
      </c>
      <c r="L120" s="349">
        <f>IF(ISNUMBER(Regressions!M130),ROUND(Regressions!M130, 1), NA())</f>
        <v>28</v>
      </c>
      <c r="M120" s="346">
        <f>IF(ISNUMBER(Regressions!N130),ROUND(Regressions!N130, 1), NA())</f>
        <v>52.6</v>
      </c>
      <c r="N120" s="347">
        <f>IF(ISNUMBER(Regressions!O130),ROUND(Regressions!O130, 1), NA())</f>
        <v>19.399999999999999</v>
      </c>
      <c r="O120" s="348">
        <f>IF(ISNUMBER(Regressions!Q130),ROUND(Regressions!Q130, 1), NA())</f>
        <v>62.1</v>
      </c>
      <c r="P120" s="344" t="e">
        <f>IF(ISNUMBER(Regressions!R130),ROUND(Regressions!R130, 1), NA())</f>
        <v>#N/A</v>
      </c>
      <c r="Q120" s="350">
        <f>IF(ISNUMBER(Regressions!S130),ROUND(Regressions!S130, 1), NA())</f>
        <v>57.5</v>
      </c>
      <c r="R120" s="346">
        <f>IF(ISNUMBER(Regressions!T130),ROUND(Regressions!T130, 1), NA())</f>
        <v>4.5999999999999996</v>
      </c>
      <c r="S120" s="347">
        <f>IF(ISNUMBER(Regressions!U130),ROUND(Regressions!U130, 1), NA())</f>
        <v>37.9</v>
      </c>
    </row>
    <row xmlns:x14ac="http://schemas.microsoft.com/office/spreadsheetml/2009/9/ac" r="121" hidden="true" x14ac:dyDescent="0.2">
      <c r="A121" s="332" t="str">
        <f>IF(ISBLANK(Regressions!A131), " ", Regressions!A131)</f>
        <v>Indonesia</v>
      </c>
      <c r="B121" s="333">
        <f>IF(ISBLANK(Regressions!B131), " ", Regressions!B131)</f>
        <v>2024</v>
      </c>
      <c r="C121" s="338" t="str">
        <f>IF(ISBLANK(Regressions!C131), " ", Regressions!C131)</f>
        <v>Pre-primary</v>
      </c>
      <c r="D121" s="334" t="str">
        <f>IF(ISBLANK(Regressions!D131), " ", Regressions!D131)</f>
        <v> </v>
      </c>
      <c r="E121" s="212" t="e">
        <f>IF(ISNUMBER(Regressions!E131),ROUND(Regressions!E131, 1), NA())</f>
        <v>#N/A</v>
      </c>
      <c r="F121" s="335" t="e">
        <f>IF(ISNUMBER(Regressions!F131),ROUND(Regressions!F131, 1), NA())</f>
        <v>#N/A</v>
      </c>
      <c r="G121" s="234" t="e">
        <f>IF(ISNUMBER(Regressions!G131),ROUND(Regressions!G131, 1), NA())</f>
        <v>#N/A</v>
      </c>
      <c r="H121" s="336" t="e">
        <f>IF(ISNUMBER(Regressions!H131),ROUND(Regressions!H131, 1), NA())</f>
        <v>#N/A</v>
      </c>
      <c r="I121" s="235" t="e">
        <f>IF(ISNUMBER(Regressions!I131),ROUND(Regressions!I131, 1), NA())</f>
        <v>#N/A</v>
      </c>
      <c r="J121" s="337" t="e">
        <f>IF(ISNUMBER(Regressions!K131),ROUND(Regressions!K131, 1), NA())</f>
        <v>#N/A</v>
      </c>
      <c r="K121" s="335" t="e">
        <f>IF(ISNUMBER(Regressions!L131),ROUND(Regressions!L131, 1), NA())</f>
        <v>#N/A</v>
      </c>
      <c r="L121" s="236" t="e">
        <f>IF(ISNUMBER(Regressions!M131),ROUND(Regressions!M131, 1), NA())</f>
        <v>#N/A</v>
      </c>
      <c r="M121" s="336" t="e">
        <f>IF(ISNUMBER(Regressions!N131),ROUND(Regressions!N131, 1), NA())</f>
        <v>#N/A</v>
      </c>
      <c r="N121" s="235" t="e">
        <f>IF(ISNUMBER(Regressions!O131),ROUND(Regressions!O131, 1), NA())</f>
        <v>#N/A</v>
      </c>
      <c r="O121" s="337" t="e">
        <f>IF(ISNUMBER(Regressions!Q131),ROUND(Regressions!Q131, 1), NA())</f>
        <v>#N/A</v>
      </c>
      <c r="P121" s="335" t="e">
        <f>IF(ISNUMBER(Regressions!R131),ROUND(Regressions!R131, 1), NA())</f>
        <v>#N/A</v>
      </c>
      <c r="Q121" s="213" t="e">
        <f>IF(ISNUMBER(Regressions!S131),ROUND(Regressions!S131, 1), NA())</f>
        <v>#N/A</v>
      </c>
      <c r="R121" s="336" t="e">
        <f>IF(ISNUMBER(Regressions!T131),ROUND(Regressions!T131, 1), NA())</f>
        <v>#N/A</v>
      </c>
      <c r="S121" s="235" t="e">
        <f>IF(ISNUMBER(Regressions!U131),ROUND(Regressions!U131, 1), NA())</f>
        <v>#N/A</v>
      </c>
    </row>
    <row xmlns:x14ac="http://schemas.microsoft.com/office/spreadsheetml/2009/9/ac" r="122" hidden="true" x14ac:dyDescent="0.2">
      <c r="A122" s="332" t="str">
        <f>IF(ISBLANK(Regressions!A132), " ", Regressions!A132)</f>
        <v>Indonesia</v>
      </c>
      <c r="B122" s="333">
        <f>IF(ISBLANK(Regressions!B132), " ", Regressions!B132)</f>
        <v>2025</v>
      </c>
      <c r="C122" s="338" t="str">
        <f>IF(ISBLANK(Regressions!C132), " ", Regressions!C132)</f>
        <v>Pre-primary</v>
      </c>
      <c r="D122" s="334" t="str">
        <f>IF(ISBLANK(Regressions!D132), " ", Regressions!D132)</f>
        <v> </v>
      </c>
      <c r="E122" s="212" t="e">
        <f>IF(ISNUMBER(Regressions!E132),ROUND(Regressions!E132, 1), NA())</f>
        <v>#N/A</v>
      </c>
      <c r="F122" s="335" t="e">
        <f>IF(ISNUMBER(Regressions!F132),ROUND(Regressions!F132, 1), NA())</f>
        <v>#N/A</v>
      </c>
      <c r="G122" s="234" t="e">
        <f>IF(ISNUMBER(Regressions!G132),ROUND(Regressions!G132, 1), NA())</f>
        <v>#N/A</v>
      </c>
      <c r="H122" s="336" t="e">
        <f>IF(ISNUMBER(Regressions!H132),ROUND(Regressions!H132, 1), NA())</f>
        <v>#N/A</v>
      </c>
      <c r="I122" s="235" t="e">
        <f>IF(ISNUMBER(Regressions!I132),ROUND(Regressions!I132, 1), NA())</f>
        <v>#N/A</v>
      </c>
      <c r="J122" s="337" t="e">
        <f>IF(ISNUMBER(Regressions!K132),ROUND(Regressions!K132, 1), NA())</f>
        <v>#N/A</v>
      </c>
      <c r="K122" s="335" t="e">
        <f>IF(ISNUMBER(Regressions!L132),ROUND(Regressions!L132, 1), NA())</f>
        <v>#N/A</v>
      </c>
      <c r="L122" s="236" t="e">
        <f>IF(ISNUMBER(Regressions!M132),ROUND(Regressions!M132, 1), NA())</f>
        <v>#N/A</v>
      </c>
      <c r="M122" s="336" t="e">
        <f>IF(ISNUMBER(Regressions!N132),ROUND(Regressions!N132, 1), NA())</f>
        <v>#N/A</v>
      </c>
      <c r="N122" s="235" t="e">
        <f>IF(ISNUMBER(Regressions!O132),ROUND(Regressions!O132, 1), NA())</f>
        <v>#N/A</v>
      </c>
      <c r="O122" s="337" t="e">
        <f>IF(ISNUMBER(Regressions!Q132),ROUND(Regressions!Q132, 1), NA())</f>
        <v>#N/A</v>
      </c>
      <c r="P122" s="335" t="e">
        <f>IF(ISNUMBER(Regressions!R132),ROUND(Regressions!R132, 1), NA())</f>
        <v>#N/A</v>
      </c>
      <c r="Q122" s="213" t="e">
        <f>IF(ISNUMBER(Regressions!S132),ROUND(Regressions!S132, 1), NA())</f>
        <v>#N/A</v>
      </c>
      <c r="R122" s="336" t="e">
        <f>IF(ISNUMBER(Regressions!T132),ROUND(Regressions!T132, 1), NA())</f>
        <v>#N/A</v>
      </c>
      <c r="S122" s="235" t="e">
        <f>IF(ISNUMBER(Regressions!U132),ROUND(Regressions!U132, 1), NA())</f>
        <v>#N/A</v>
      </c>
    </row>
    <row xmlns:x14ac="http://schemas.microsoft.com/office/spreadsheetml/2009/9/ac" r="123" hidden="true" x14ac:dyDescent="0.2">
      <c r="A123" s="332" t="str">
        <f>IF(ISBLANK(Regressions!A133), " ", Regressions!A133)</f>
        <v>Indonesia</v>
      </c>
      <c r="B123" s="333">
        <f>IF(ISBLANK(Regressions!B133), " ", Regressions!B133)</f>
        <v>2026</v>
      </c>
      <c r="C123" s="338" t="str">
        <f>IF(ISBLANK(Regressions!C133), " ", Regressions!C133)</f>
        <v>Pre-primary</v>
      </c>
      <c r="D123" s="334" t="str">
        <f>IF(ISBLANK(Regressions!D133), " ", Regressions!D133)</f>
        <v> </v>
      </c>
      <c r="E123" s="212" t="e">
        <f>IF(ISNUMBER(Regressions!E133),ROUND(Regressions!E133, 1), NA())</f>
        <v>#N/A</v>
      </c>
      <c r="F123" s="335" t="e">
        <f>IF(ISNUMBER(Regressions!F133),ROUND(Regressions!F133, 1), NA())</f>
        <v>#N/A</v>
      </c>
      <c r="G123" s="234" t="e">
        <f>IF(ISNUMBER(Regressions!G133),ROUND(Regressions!G133, 1), NA())</f>
        <v>#N/A</v>
      </c>
      <c r="H123" s="336" t="e">
        <f>IF(ISNUMBER(Regressions!H133),ROUND(Regressions!H133, 1), NA())</f>
        <v>#N/A</v>
      </c>
      <c r="I123" s="235" t="e">
        <f>IF(ISNUMBER(Regressions!I133),ROUND(Regressions!I133, 1), NA())</f>
        <v>#N/A</v>
      </c>
      <c r="J123" s="337" t="e">
        <f>IF(ISNUMBER(Regressions!K133),ROUND(Regressions!K133, 1), NA())</f>
        <v>#N/A</v>
      </c>
      <c r="K123" s="335" t="e">
        <f>IF(ISNUMBER(Regressions!L133),ROUND(Regressions!L133, 1), NA())</f>
        <v>#N/A</v>
      </c>
      <c r="L123" s="236" t="e">
        <f>IF(ISNUMBER(Regressions!M133),ROUND(Regressions!M133, 1), NA())</f>
        <v>#N/A</v>
      </c>
      <c r="M123" s="336" t="e">
        <f>IF(ISNUMBER(Regressions!N133),ROUND(Regressions!N133, 1), NA())</f>
        <v>#N/A</v>
      </c>
      <c r="N123" s="235" t="e">
        <f>IF(ISNUMBER(Regressions!O133),ROUND(Regressions!O133, 1), NA())</f>
        <v>#N/A</v>
      </c>
      <c r="O123" s="337" t="e">
        <f>IF(ISNUMBER(Regressions!Q133),ROUND(Regressions!Q133, 1), NA())</f>
        <v>#N/A</v>
      </c>
      <c r="P123" s="335" t="e">
        <f>IF(ISNUMBER(Regressions!R133),ROUND(Regressions!R133, 1), NA())</f>
        <v>#N/A</v>
      </c>
      <c r="Q123" s="213" t="e">
        <f>IF(ISNUMBER(Regressions!S133),ROUND(Regressions!S133, 1), NA())</f>
        <v>#N/A</v>
      </c>
      <c r="R123" s="336" t="e">
        <f>IF(ISNUMBER(Regressions!T133),ROUND(Regressions!T133, 1), NA())</f>
        <v>#N/A</v>
      </c>
      <c r="S123" s="235" t="e">
        <f>IF(ISNUMBER(Regressions!U133),ROUND(Regressions!U133, 1), NA())</f>
        <v>#N/A</v>
      </c>
    </row>
    <row xmlns:x14ac="http://schemas.microsoft.com/office/spreadsheetml/2009/9/ac" r="124" hidden="true" x14ac:dyDescent="0.2">
      <c r="A124" s="332" t="str">
        <f>IF(ISBLANK(Regressions!A134), " ", Regressions!A134)</f>
        <v>Indonesia</v>
      </c>
      <c r="B124" s="333">
        <f>IF(ISBLANK(Regressions!B134), " ", Regressions!B134)</f>
        <v>2027</v>
      </c>
      <c r="C124" s="338" t="str">
        <f>IF(ISBLANK(Regressions!C134), " ", Regressions!C134)</f>
        <v>Pre-primary</v>
      </c>
      <c r="D124" s="334" t="str">
        <f>IF(ISBLANK(Regressions!D134), " ", Regressions!D134)</f>
        <v> </v>
      </c>
      <c r="E124" s="212" t="e">
        <f>IF(ISNUMBER(Regressions!E134),ROUND(Regressions!E134, 1), NA())</f>
        <v>#N/A</v>
      </c>
      <c r="F124" s="335" t="e">
        <f>IF(ISNUMBER(Regressions!F134),ROUND(Regressions!F134, 1), NA())</f>
        <v>#N/A</v>
      </c>
      <c r="G124" s="234" t="e">
        <f>IF(ISNUMBER(Regressions!G134),ROUND(Regressions!G134, 1), NA())</f>
        <v>#N/A</v>
      </c>
      <c r="H124" s="336" t="e">
        <f>IF(ISNUMBER(Regressions!H134),ROUND(Regressions!H134, 1), NA())</f>
        <v>#N/A</v>
      </c>
      <c r="I124" s="235" t="e">
        <f>IF(ISNUMBER(Regressions!I134),ROUND(Regressions!I134, 1), NA())</f>
        <v>#N/A</v>
      </c>
      <c r="J124" s="337" t="e">
        <f>IF(ISNUMBER(Regressions!K134),ROUND(Regressions!K134, 1), NA())</f>
        <v>#N/A</v>
      </c>
      <c r="K124" s="335" t="e">
        <f>IF(ISNUMBER(Regressions!L134),ROUND(Regressions!L134, 1), NA())</f>
        <v>#N/A</v>
      </c>
      <c r="L124" s="236" t="e">
        <f>IF(ISNUMBER(Regressions!M134),ROUND(Regressions!M134, 1), NA())</f>
        <v>#N/A</v>
      </c>
      <c r="M124" s="336" t="e">
        <f>IF(ISNUMBER(Regressions!N134),ROUND(Regressions!N134, 1), NA())</f>
        <v>#N/A</v>
      </c>
      <c r="N124" s="235" t="e">
        <f>IF(ISNUMBER(Regressions!O134),ROUND(Regressions!O134, 1), NA())</f>
        <v>#N/A</v>
      </c>
      <c r="O124" s="337" t="e">
        <f>IF(ISNUMBER(Regressions!Q134),ROUND(Regressions!Q134, 1), NA())</f>
        <v>#N/A</v>
      </c>
      <c r="P124" s="335" t="e">
        <f>IF(ISNUMBER(Regressions!R134),ROUND(Regressions!R134, 1), NA())</f>
        <v>#N/A</v>
      </c>
      <c r="Q124" s="213" t="e">
        <f>IF(ISNUMBER(Regressions!S134),ROUND(Regressions!S134, 1), NA())</f>
        <v>#N/A</v>
      </c>
      <c r="R124" s="336" t="e">
        <f>IF(ISNUMBER(Regressions!T134),ROUND(Regressions!T134, 1), NA())</f>
        <v>#N/A</v>
      </c>
      <c r="S124" s="235" t="e">
        <f>IF(ISNUMBER(Regressions!U134),ROUND(Regressions!U134, 1), NA())</f>
        <v>#N/A</v>
      </c>
    </row>
    <row xmlns:x14ac="http://schemas.microsoft.com/office/spreadsheetml/2009/9/ac" r="125" hidden="true" x14ac:dyDescent="0.2">
      <c r="A125" s="332" t="str">
        <f>IF(ISBLANK(Regressions!A135), " ", Regressions!A135)</f>
        <v>Indonesia</v>
      </c>
      <c r="B125" s="333">
        <f>IF(ISBLANK(Regressions!B135), " ", Regressions!B135)</f>
        <v>2028</v>
      </c>
      <c r="C125" s="338" t="str">
        <f>IF(ISBLANK(Regressions!C135), " ", Regressions!C135)</f>
        <v>Pre-primary</v>
      </c>
      <c r="D125" s="334" t="str">
        <f>IF(ISBLANK(Regressions!D135), " ", Regressions!D135)</f>
        <v> </v>
      </c>
      <c r="E125" s="212" t="e">
        <f>IF(ISNUMBER(Regressions!E135),ROUND(Regressions!E135, 1), NA())</f>
        <v>#N/A</v>
      </c>
      <c r="F125" s="335" t="e">
        <f>IF(ISNUMBER(Regressions!F135),ROUND(Regressions!F135, 1), NA())</f>
        <v>#N/A</v>
      </c>
      <c r="G125" s="234" t="e">
        <f>IF(ISNUMBER(Regressions!G135),ROUND(Regressions!G135, 1), NA())</f>
        <v>#N/A</v>
      </c>
      <c r="H125" s="336" t="e">
        <f>IF(ISNUMBER(Regressions!H135),ROUND(Regressions!H135, 1), NA())</f>
        <v>#N/A</v>
      </c>
      <c r="I125" s="235" t="e">
        <f>IF(ISNUMBER(Regressions!I135),ROUND(Regressions!I135, 1), NA())</f>
        <v>#N/A</v>
      </c>
      <c r="J125" s="337" t="e">
        <f>IF(ISNUMBER(Regressions!K135),ROUND(Regressions!K135, 1), NA())</f>
        <v>#N/A</v>
      </c>
      <c r="K125" s="335" t="e">
        <f>IF(ISNUMBER(Regressions!L135),ROUND(Regressions!L135, 1), NA())</f>
        <v>#N/A</v>
      </c>
      <c r="L125" s="236" t="e">
        <f>IF(ISNUMBER(Regressions!M135),ROUND(Regressions!M135, 1), NA())</f>
        <v>#N/A</v>
      </c>
      <c r="M125" s="336" t="e">
        <f>IF(ISNUMBER(Regressions!N135),ROUND(Regressions!N135, 1), NA())</f>
        <v>#N/A</v>
      </c>
      <c r="N125" s="235" t="e">
        <f>IF(ISNUMBER(Regressions!O135),ROUND(Regressions!O135, 1), NA())</f>
        <v>#N/A</v>
      </c>
      <c r="O125" s="337" t="e">
        <f>IF(ISNUMBER(Regressions!Q135),ROUND(Regressions!Q135, 1), NA())</f>
        <v>#N/A</v>
      </c>
      <c r="P125" s="335" t="e">
        <f>IF(ISNUMBER(Regressions!R135),ROUND(Regressions!R135, 1), NA())</f>
        <v>#N/A</v>
      </c>
      <c r="Q125" s="213" t="e">
        <f>IF(ISNUMBER(Regressions!S135),ROUND(Regressions!S135, 1), NA())</f>
        <v>#N/A</v>
      </c>
      <c r="R125" s="336" t="e">
        <f>IF(ISNUMBER(Regressions!T135),ROUND(Regressions!T135, 1), NA())</f>
        <v>#N/A</v>
      </c>
      <c r="S125" s="235" t="e">
        <f>IF(ISNUMBER(Regressions!U135),ROUND(Regressions!U135, 1), NA())</f>
        <v>#N/A</v>
      </c>
    </row>
    <row xmlns:x14ac="http://schemas.microsoft.com/office/spreadsheetml/2009/9/ac" r="126" hidden="true" x14ac:dyDescent="0.2">
      <c r="A126" s="332" t="str">
        <f>IF(ISBLANK(Regressions!A136), " ", Regressions!A136)</f>
        <v>Indonesia</v>
      </c>
      <c r="B126" s="333">
        <f>IF(ISBLANK(Regressions!B136), " ", Regressions!B136)</f>
        <v>2029</v>
      </c>
      <c r="C126" s="338" t="str">
        <f>IF(ISBLANK(Regressions!C136), " ", Regressions!C136)</f>
        <v>Pre-primary</v>
      </c>
      <c r="D126" s="334" t="str">
        <f>IF(ISBLANK(Regressions!D136), " ", Regressions!D136)</f>
        <v> </v>
      </c>
      <c r="E126" s="212" t="e">
        <f>IF(ISNUMBER(Regressions!E136),ROUND(Regressions!E136, 1), NA())</f>
        <v>#N/A</v>
      </c>
      <c r="F126" s="335" t="e">
        <f>IF(ISNUMBER(Regressions!F136),ROUND(Regressions!F136, 1), NA())</f>
        <v>#N/A</v>
      </c>
      <c r="G126" s="234" t="e">
        <f>IF(ISNUMBER(Regressions!G136),ROUND(Regressions!G136, 1), NA())</f>
        <v>#N/A</v>
      </c>
      <c r="H126" s="336" t="e">
        <f>IF(ISNUMBER(Regressions!H136),ROUND(Regressions!H136, 1), NA())</f>
        <v>#N/A</v>
      </c>
      <c r="I126" s="235" t="e">
        <f>IF(ISNUMBER(Regressions!I136),ROUND(Regressions!I136, 1), NA())</f>
        <v>#N/A</v>
      </c>
      <c r="J126" s="337" t="e">
        <f>IF(ISNUMBER(Regressions!K136),ROUND(Regressions!K136, 1), NA())</f>
        <v>#N/A</v>
      </c>
      <c r="K126" s="335" t="e">
        <f>IF(ISNUMBER(Regressions!L136),ROUND(Regressions!L136, 1), NA())</f>
        <v>#N/A</v>
      </c>
      <c r="L126" s="236" t="e">
        <f>IF(ISNUMBER(Regressions!M136),ROUND(Regressions!M136, 1), NA())</f>
        <v>#N/A</v>
      </c>
      <c r="M126" s="336" t="e">
        <f>IF(ISNUMBER(Regressions!N136),ROUND(Regressions!N136, 1), NA())</f>
        <v>#N/A</v>
      </c>
      <c r="N126" s="235" t="e">
        <f>IF(ISNUMBER(Regressions!O136),ROUND(Regressions!O136, 1), NA())</f>
        <v>#N/A</v>
      </c>
      <c r="O126" s="337" t="e">
        <f>IF(ISNUMBER(Regressions!Q136),ROUND(Regressions!Q136, 1), NA())</f>
        <v>#N/A</v>
      </c>
      <c r="P126" s="335" t="e">
        <f>IF(ISNUMBER(Regressions!R136),ROUND(Regressions!R136, 1), NA())</f>
        <v>#N/A</v>
      </c>
      <c r="Q126" s="213" t="e">
        <f>IF(ISNUMBER(Regressions!S136),ROUND(Regressions!S136, 1), NA())</f>
        <v>#N/A</v>
      </c>
      <c r="R126" s="336" t="e">
        <f>IF(ISNUMBER(Regressions!T136),ROUND(Regressions!T136, 1), NA())</f>
        <v>#N/A</v>
      </c>
      <c r="S126" s="235" t="e">
        <f>IF(ISNUMBER(Regressions!U136),ROUND(Regressions!U136, 1), NA())</f>
        <v>#N/A</v>
      </c>
    </row>
    <row xmlns:x14ac="http://schemas.microsoft.com/office/spreadsheetml/2009/9/ac" r="127" hidden="true" x14ac:dyDescent="0.2">
      <c r="A127" s="332" t="str">
        <f>IF(ISBLANK(Regressions!A137), " ", Regressions!A137)</f>
        <v>Indonesia</v>
      </c>
      <c r="B127" s="333">
        <f>IF(ISBLANK(Regressions!B137), " ", Regressions!B137)</f>
        <v>2030</v>
      </c>
      <c r="C127" s="338" t="str">
        <f>IF(ISBLANK(Regressions!C137), " ", Regressions!C137)</f>
        <v>Pre-primary</v>
      </c>
      <c r="D127" s="334" t="str">
        <f>IF(ISBLANK(Regressions!D137), " ", Regressions!D137)</f>
        <v> </v>
      </c>
      <c r="E127" s="212" t="e">
        <f>IF(ISNUMBER(Regressions!E137),ROUND(Regressions!E137, 1), NA())</f>
        <v>#N/A</v>
      </c>
      <c r="F127" s="335" t="e">
        <f>IF(ISNUMBER(Regressions!F137),ROUND(Regressions!F137, 1), NA())</f>
        <v>#N/A</v>
      </c>
      <c r="G127" s="234" t="e">
        <f>IF(ISNUMBER(Regressions!G137),ROUND(Regressions!G137, 1), NA())</f>
        <v>#N/A</v>
      </c>
      <c r="H127" s="336" t="e">
        <f>IF(ISNUMBER(Regressions!H137),ROUND(Regressions!H137, 1), NA())</f>
        <v>#N/A</v>
      </c>
      <c r="I127" s="235" t="e">
        <f>IF(ISNUMBER(Regressions!I137),ROUND(Regressions!I137, 1), NA())</f>
        <v>#N/A</v>
      </c>
      <c r="J127" s="337" t="e">
        <f>IF(ISNUMBER(Regressions!K137),ROUND(Regressions!K137, 1), NA())</f>
        <v>#N/A</v>
      </c>
      <c r="K127" s="335" t="e">
        <f>IF(ISNUMBER(Regressions!L137),ROUND(Regressions!L137, 1), NA())</f>
        <v>#N/A</v>
      </c>
      <c r="L127" s="236" t="e">
        <f>IF(ISNUMBER(Regressions!M137),ROUND(Regressions!M137, 1), NA())</f>
        <v>#N/A</v>
      </c>
      <c r="M127" s="336" t="e">
        <f>IF(ISNUMBER(Regressions!N137),ROUND(Regressions!N137, 1), NA())</f>
        <v>#N/A</v>
      </c>
      <c r="N127" s="235" t="e">
        <f>IF(ISNUMBER(Regressions!O137),ROUND(Regressions!O137, 1), NA())</f>
        <v>#N/A</v>
      </c>
      <c r="O127" s="337" t="e">
        <f>IF(ISNUMBER(Regressions!Q137),ROUND(Regressions!Q137, 1), NA())</f>
        <v>#N/A</v>
      </c>
      <c r="P127" s="335" t="e">
        <f>IF(ISNUMBER(Regressions!R137),ROUND(Regressions!R137, 1), NA())</f>
        <v>#N/A</v>
      </c>
      <c r="Q127" s="213" t="e">
        <f>IF(ISNUMBER(Regressions!S137),ROUND(Regressions!S137, 1), NA())</f>
        <v>#N/A</v>
      </c>
      <c r="R127" s="336" t="e">
        <f>IF(ISNUMBER(Regressions!T137),ROUND(Regressions!T137, 1), NA())</f>
        <v>#N/A</v>
      </c>
      <c r="S127" s="235" t="e">
        <f>IF(ISNUMBER(Regressions!U137),ROUND(Regressions!U137, 1), NA())</f>
        <v>#N/A</v>
      </c>
    </row>
    <row xmlns:x14ac="http://schemas.microsoft.com/office/spreadsheetml/2009/9/ac" r="128" x14ac:dyDescent="0.2">
      <c r="A128" s="332" t="str">
        <f>IF(ISBLANK(Regressions!A138), " ", Regressions!A138)</f>
        <v>Indonesia</v>
      </c>
      <c r="B128" s="333">
        <f>IF(ISBLANK(Regressions!B138), " ", Regressions!B138)</f>
        <v>2000</v>
      </c>
      <c r="C128" s="338" t="str">
        <f>IF(ISBLANK(Regressions!C138), " ", Regressions!C138)</f>
        <v>Primary</v>
      </c>
      <c r="D128" s="334">
        <f>IF(ISBLANK(Regressions!D138), " ", Regressions!D138)</f>
        <v>25733684</v>
      </c>
      <c r="E128" s="212">
        <f>IF(ISNUMBER(Regressions!E138),ROUND(Regressions!E138, 1), NA())</f>
        <v>97.3</v>
      </c>
      <c r="F128" s="335" t="e">
        <f>IF(ISNUMBER(Regressions!F138),ROUND(Regressions!F138, 1), NA())</f>
        <v>#N/A</v>
      </c>
      <c r="G128" s="234" t="e">
        <f>IF(ISNUMBER(Regressions!G138),ROUND(Regressions!G138, 1), NA())</f>
        <v>#N/A</v>
      </c>
      <c r="H128" s="336" t="e">
        <f>IF(ISNUMBER(Regressions!H138),ROUND(Regressions!H138, 1), NA())</f>
        <v>#N/A</v>
      </c>
      <c r="I128" s="235" t="e">
        <f>IF(ISNUMBER(Regressions!I138),ROUND(Regressions!I138, 1), NA())</f>
        <v>#N/A</v>
      </c>
      <c r="J128" s="337" t="e">
        <f>IF(ISNUMBER(Regressions!K138),ROUND(Regressions!K138, 1), NA())</f>
        <v>#N/A</v>
      </c>
      <c r="K128" s="335" t="e">
        <f>IF(ISNUMBER(Regressions!L138),ROUND(Regressions!L138, 1), NA())</f>
        <v>#N/A</v>
      </c>
      <c r="L128" s="236" t="e">
        <f>IF(ISNUMBER(Regressions!M138),ROUND(Regressions!M138, 1), NA())</f>
        <v>#N/A</v>
      </c>
      <c r="M128" s="336" t="e">
        <f>IF(ISNUMBER(Regressions!N138),ROUND(Regressions!N138, 1), NA())</f>
        <v>#N/A</v>
      </c>
      <c r="N128" s="235" t="e">
        <f>IF(ISNUMBER(Regressions!O138),ROUND(Regressions!O138, 1), NA())</f>
        <v>#N/A</v>
      </c>
      <c r="O128" s="337" t="e">
        <f>IF(ISNUMBER(Regressions!Q138),ROUND(Regressions!Q138, 1), NA())</f>
        <v>#N/A</v>
      </c>
      <c r="P128" s="335" t="e">
        <f>IF(ISNUMBER(Regressions!R138),ROUND(Regressions!R138, 1), NA())</f>
        <v>#N/A</v>
      </c>
      <c r="Q128" s="213" t="e">
        <f>IF(ISNUMBER(Regressions!S138),ROUND(Regressions!S138, 1), NA())</f>
        <v>#N/A</v>
      </c>
      <c r="R128" s="336" t="e">
        <f>IF(ISNUMBER(Regressions!T138),ROUND(Regressions!T138, 1), NA())</f>
        <v>#N/A</v>
      </c>
      <c r="S128" s="235" t="e">
        <f>IF(ISNUMBER(Regressions!U138),ROUND(Regressions!U138, 1), NA())</f>
        <v>#N/A</v>
      </c>
    </row>
    <row xmlns:x14ac="http://schemas.microsoft.com/office/spreadsheetml/2009/9/ac" r="129" x14ac:dyDescent="0.2">
      <c r="A129" s="332" t="str">
        <f>IF(ISBLANK(Regressions!A139), " ", Regressions!A139)</f>
        <v>Indonesia</v>
      </c>
      <c r="B129" s="333">
        <f>IF(ISBLANK(Regressions!B139), " ", Regressions!B139)</f>
        <v>2001</v>
      </c>
      <c r="C129" s="338" t="str">
        <f>IF(ISBLANK(Regressions!C139), " ", Regressions!C139)</f>
        <v>Primary</v>
      </c>
      <c r="D129" s="334">
        <f>IF(ISBLANK(Regressions!D139), " ", Regressions!D139)</f>
        <v>25762270</v>
      </c>
      <c r="E129" s="212">
        <f>IF(ISNUMBER(Regressions!E139),ROUND(Regressions!E139, 1), NA())</f>
        <v>97.5</v>
      </c>
      <c r="F129" s="335" t="e">
        <f>IF(ISNUMBER(Regressions!F139),ROUND(Regressions!F139, 1), NA())</f>
        <v>#N/A</v>
      </c>
      <c r="G129" s="234" t="e">
        <f>IF(ISNUMBER(Regressions!G139),ROUND(Regressions!G139, 1), NA())</f>
        <v>#N/A</v>
      </c>
      <c r="H129" s="336" t="e">
        <f>IF(ISNUMBER(Regressions!H139),ROUND(Regressions!H139, 1), NA())</f>
        <v>#N/A</v>
      </c>
      <c r="I129" s="235" t="e">
        <f>IF(ISNUMBER(Regressions!I139),ROUND(Regressions!I139, 1), NA())</f>
        <v>#N/A</v>
      </c>
      <c r="J129" s="337">
        <f>IF(ISNUMBER(Regressions!K139),ROUND(Regressions!K139, 1), NA())</f>
        <v>96.8</v>
      </c>
      <c r="K129" s="335" t="e">
        <f>IF(ISNUMBER(Regressions!L139),ROUND(Regressions!L139, 1), NA())</f>
        <v>#N/A</v>
      </c>
      <c r="L129" s="236" t="e">
        <f>IF(ISNUMBER(Regressions!M139),ROUND(Regressions!M139, 1), NA())</f>
        <v>#N/A</v>
      </c>
      <c r="M129" s="336" t="e">
        <f>IF(ISNUMBER(Regressions!N139),ROUND(Regressions!N139, 1), NA())</f>
        <v>#N/A</v>
      </c>
      <c r="N129" s="235" t="e">
        <f>IF(ISNUMBER(Regressions!O139),ROUND(Regressions!O139, 1), NA())</f>
        <v>#N/A</v>
      </c>
      <c r="O129" s="337" t="e">
        <f>IF(ISNUMBER(Regressions!Q139),ROUND(Regressions!Q139, 1), NA())</f>
        <v>#N/A</v>
      </c>
      <c r="P129" s="335" t="e">
        <f>IF(ISNUMBER(Regressions!R139),ROUND(Regressions!R139, 1), NA())</f>
        <v>#N/A</v>
      </c>
      <c r="Q129" s="213" t="e">
        <f>IF(ISNUMBER(Regressions!S139),ROUND(Regressions!S139, 1), NA())</f>
        <v>#N/A</v>
      </c>
      <c r="R129" s="336" t="e">
        <f>IF(ISNUMBER(Regressions!T139),ROUND(Regressions!T139, 1), NA())</f>
        <v>#N/A</v>
      </c>
      <c r="S129" s="235" t="e">
        <f>IF(ISNUMBER(Regressions!U139),ROUND(Regressions!U139, 1), NA())</f>
        <v>#N/A</v>
      </c>
    </row>
    <row xmlns:x14ac="http://schemas.microsoft.com/office/spreadsheetml/2009/9/ac" r="130" x14ac:dyDescent="0.2">
      <c r="A130" s="332" t="str">
        <f>IF(ISBLANK(Regressions!A140), " ", Regressions!A140)</f>
        <v>Indonesia</v>
      </c>
      <c r="B130" s="333">
        <f>IF(ISBLANK(Regressions!B140), " ", Regressions!B140)</f>
        <v>2002</v>
      </c>
      <c r="C130" s="338" t="str">
        <f>IF(ISBLANK(Regressions!C140), " ", Regressions!C140)</f>
        <v>Primary</v>
      </c>
      <c r="D130" s="334">
        <f>IF(ISBLANK(Regressions!D140), " ", Regressions!D140)</f>
        <v>25809436</v>
      </c>
      <c r="E130" s="212">
        <f>IF(ISNUMBER(Regressions!E140),ROUND(Regressions!E140, 1), NA())</f>
        <v>97.6</v>
      </c>
      <c r="F130" s="335" t="e">
        <f>IF(ISNUMBER(Regressions!F140),ROUND(Regressions!F140, 1), NA())</f>
        <v>#N/A</v>
      </c>
      <c r="G130" s="234" t="e">
        <f>IF(ISNUMBER(Regressions!G140),ROUND(Regressions!G140, 1), NA())</f>
        <v>#N/A</v>
      </c>
      <c r="H130" s="336" t="e">
        <f>IF(ISNUMBER(Regressions!H140),ROUND(Regressions!H140, 1), NA())</f>
        <v>#N/A</v>
      </c>
      <c r="I130" s="235" t="e">
        <f>IF(ISNUMBER(Regressions!I140),ROUND(Regressions!I140, 1), NA())</f>
        <v>#N/A</v>
      </c>
      <c r="J130" s="337">
        <f>IF(ISNUMBER(Regressions!K140),ROUND(Regressions!K140, 1), NA())</f>
        <v>96.8</v>
      </c>
      <c r="K130" s="335" t="e">
        <f>IF(ISNUMBER(Regressions!L140),ROUND(Regressions!L140, 1), NA())</f>
        <v>#N/A</v>
      </c>
      <c r="L130" s="236" t="e">
        <f>IF(ISNUMBER(Regressions!M140),ROUND(Regressions!M140, 1), NA())</f>
        <v>#N/A</v>
      </c>
      <c r="M130" s="336" t="e">
        <f>IF(ISNUMBER(Regressions!N140),ROUND(Regressions!N140, 1), NA())</f>
        <v>#N/A</v>
      </c>
      <c r="N130" s="235" t="e">
        <f>IF(ISNUMBER(Regressions!O140),ROUND(Regressions!O140, 1), NA())</f>
        <v>#N/A</v>
      </c>
      <c r="O130" s="337" t="e">
        <f>IF(ISNUMBER(Regressions!Q140),ROUND(Regressions!Q140, 1), NA())</f>
        <v>#N/A</v>
      </c>
      <c r="P130" s="335" t="e">
        <f>IF(ISNUMBER(Regressions!R140),ROUND(Regressions!R140, 1), NA())</f>
        <v>#N/A</v>
      </c>
      <c r="Q130" s="213" t="e">
        <f>IF(ISNUMBER(Regressions!S140),ROUND(Regressions!S140, 1), NA())</f>
        <v>#N/A</v>
      </c>
      <c r="R130" s="336" t="e">
        <f>IF(ISNUMBER(Regressions!T140),ROUND(Regressions!T140, 1), NA())</f>
        <v>#N/A</v>
      </c>
      <c r="S130" s="235" t="e">
        <f>IF(ISNUMBER(Regressions!U140),ROUND(Regressions!U140, 1), NA())</f>
        <v>#N/A</v>
      </c>
    </row>
    <row xmlns:x14ac="http://schemas.microsoft.com/office/spreadsheetml/2009/9/ac" r="131" x14ac:dyDescent="0.2">
      <c r="A131" s="332" t="str">
        <f>IF(ISBLANK(Regressions!A141), " ", Regressions!A141)</f>
        <v>Indonesia</v>
      </c>
      <c r="B131" s="333">
        <f>IF(ISBLANK(Regressions!B141), " ", Regressions!B141)</f>
        <v>2003</v>
      </c>
      <c r="C131" s="338" t="str">
        <f>IF(ISBLANK(Regressions!C141), " ", Regressions!C141)</f>
        <v>Primary</v>
      </c>
      <c r="D131" s="334">
        <f>IF(ISBLANK(Regressions!D141), " ", Regressions!D141)</f>
        <v>25912396</v>
      </c>
      <c r="E131" s="212">
        <f>IF(ISNUMBER(Regressions!E141),ROUND(Regressions!E141, 1), NA())</f>
        <v>97.8</v>
      </c>
      <c r="F131" s="335" t="e">
        <f>IF(ISNUMBER(Regressions!F141),ROUND(Regressions!F141, 1), NA())</f>
        <v>#N/A</v>
      </c>
      <c r="G131" s="234" t="e">
        <f>IF(ISNUMBER(Regressions!G141),ROUND(Regressions!G141, 1), NA())</f>
        <v>#N/A</v>
      </c>
      <c r="H131" s="336" t="e">
        <f>IF(ISNUMBER(Regressions!H141),ROUND(Regressions!H141, 1), NA())</f>
        <v>#N/A</v>
      </c>
      <c r="I131" s="235" t="e">
        <f>IF(ISNUMBER(Regressions!I141),ROUND(Regressions!I141, 1), NA())</f>
        <v>#N/A</v>
      </c>
      <c r="J131" s="337">
        <f>IF(ISNUMBER(Regressions!K141),ROUND(Regressions!K141, 1), NA())</f>
        <v>96.8</v>
      </c>
      <c r="K131" s="335" t="e">
        <f>IF(ISNUMBER(Regressions!L141),ROUND(Regressions!L141, 1), NA())</f>
        <v>#N/A</v>
      </c>
      <c r="L131" s="236" t="e">
        <f>IF(ISNUMBER(Regressions!M141),ROUND(Regressions!M141, 1), NA())</f>
        <v>#N/A</v>
      </c>
      <c r="M131" s="336" t="e">
        <f>IF(ISNUMBER(Regressions!N141),ROUND(Regressions!N141, 1), NA())</f>
        <v>#N/A</v>
      </c>
      <c r="N131" s="235" t="e">
        <f>IF(ISNUMBER(Regressions!O141),ROUND(Regressions!O141, 1), NA())</f>
        <v>#N/A</v>
      </c>
      <c r="O131" s="337" t="e">
        <f>IF(ISNUMBER(Regressions!Q141),ROUND(Regressions!Q141, 1), NA())</f>
        <v>#N/A</v>
      </c>
      <c r="P131" s="335" t="e">
        <f>IF(ISNUMBER(Regressions!R141),ROUND(Regressions!R141, 1), NA())</f>
        <v>#N/A</v>
      </c>
      <c r="Q131" s="213" t="e">
        <f>IF(ISNUMBER(Regressions!S141),ROUND(Regressions!S141, 1), NA())</f>
        <v>#N/A</v>
      </c>
      <c r="R131" s="336" t="e">
        <f>IF(ISNUMBER(Regressions!T141),ROUND(Regressions!T141, 1), NA())</f>
        <v>#N/A</v>
      </c>
      <c r="S131" s="235" t="e">
        <f>IF(ISNUMBER(Regressions!U141),ROUND(Regressions!U141, 1), NA())</f>
        <v>#N/A</v>
      </c>
    </row>
    <row xmlns:x14ac="http://schemas.microsoft.com/office/spreadsheetml/2009/9/ac" r="132" x14ac:dyDescent="0.2">
      <c r="A132" s="332" t="str">
        <f>IF(ISBLANK(Regressions!A142), " ", Regressions!A142)</f>
        <v>Indonesia</v>
      </c>
      <c r="B132" s="333">
        <f>IF(ISBLANK(Regressions!B142), " ", Regressions!B142)</f>
        <v>2004</v>
      </c>
      <c r="C132" s="338" t="str">
        <f>IF(ISBLANK(Regressions!C142), " ", Regressions!C142)</f>
        <v>Primary</v>
      </c>
      <c r="D132" s="334">
        <f>IF(ISBLANK(Regressions!D142), " ", Regressions!D142)</f>
        <v>26111540</v>
      </c>
      <c r="E132" s="212">
        <f>IF(ISNUMBER(Regressions!E142),ROUND(Regressions!E142, 1), NA())</f>
        <v>97.9</v>
      </c>
      <c r="F132" s="335" t="e">
        <f>IF(ISNUMBER(Regressions!F142),ROUND(Regressions!F142, 1), NA())</f>
        <v>#N/A</v>
      </c>
      <c r="G132" s="234" t="e">
        <f>IF(ISNUMBER(Regressions!G142),ROUND(Regressions!G142, 1), NA())</f>
        <v>#N/A</v>
      </c>
      <c r="H132" s="336" t="e">
        <f>IF(ISNUMBER(Regressions!H142),ROUND(Regressions!H142, 1), NA())</f>
        <v>#N/A</v>
      </c>
      <c r="I132" s="235" t="e">
        <f>IF(ISNUMBER(Regressions!I142),ROUND(Regressions!I142, 1), NA())</f>
        <v>#N/A</v>
      </c>
      <c r="J132" s="337">
        <f>IF(ISNUMBER(Regressions!K142),ROUND(Regressions!K142, 1), NA())</f>
        <v>96.8</v>
      </c>
      <c r="K132" s="335" t="e">
        <f>IF(ISNUMBER(Regressions!L142),ROUND(Regressions!L142, 1), NA())</f>
        <v>#N/A</v>
      </c>
      <c r="L132" s="236" t="e">
        <f>IF(ISNUMBER(Regressions!M142),ROUND(Regressions!M142, 1), NA())</f>
        <v>#N/A</v>
      </c>
      <c r="M132" s="336" t="e">
        <f>IF(ISNUMBER(Regressions!N142),ROUND(Regressions!N142, 1), NA())</f>
        <v>#N/A</v>
      </c>
      <c r="N132" s="235" t="e">
        <f>IF(ISNUMBER(Regressions!O142),ROUND(Regressions!O142, 1), NA())</f>
        <v>#N/A</v>
      </c>
      <c r="O132" s="337" t="e">
        <f>IF(ISNUMBER(Regressions!Q142),ROUND(Regressions!Q142, 1), NA())</f>
        <v>#N/A</v>
      </c>
      <c r="P132" s="335" t="e">
        <f>IF(ISNUMBER(Regressions!R142),ROUND(Regressions!R142, 1), NA())</f>
        <v>#N/A</v>
      </c>
      <c r="Q132" s="213" t="e">
        <f>IF(ISNUMBER(Regressions!S142),ROUND(Regressions!S142, 1), NA())</f>
        <v>#N/A</v>
      </c>
      <c r="R132" s="336" t="e">
        <f>IF(ISNUMBER(Regressions!T142),ROUND(Regressions!T142, 1), NA())</f>
        <v>#N/A</v>
      </c>
      <c r="S132" s="235" t="e">
        <f>IF(ISNUMBER(Regressions!U142),ROUND(Regressions!U142, 1), NA())</f>
        <v>#N/A</v>
      </c>
    </row>
    <row xmlns:x14ac="http://schemas.microsoft.com/office/spreadsheetml/2009/9/ac" r="133" x14ac:dyDescent="0.2">
      <c r="A133" s="332" t="str">
        <f>IF(ISBLANK(Regressions!A143), " ", Regressions!A143)</f>
        <v>Indonesia</v>
      </c>
      <c r="B133" s="333">
        <f>IF(ISBLANK(Regressions!B143), " ", Regressions!B143)</f>
        <v>2005</v>
      </c>
      <c r="C133" s="338" t="str">
        <f>IF(ISBLANK(Regressions!C143), " ", Regressions!C143)</f>
        <v>Primary</v>
      </c>
      <c r="D133" s="334">
        <f>IF(ISBLANK(Regressions!D143), " ", Regressions!D143)</f>
        <v>26270720</v>
      </c>
      <c r="E133" s="212">
        <f>IF(ISNUMBER(Regressions!E143),ROUND(Regressions!E143, 1), NA())</f>
        <v>98</v>
      </c>
      <c r="F133" s="335" t="e">
        <f>IF(ISNUMBER(Regressions!F143),ROUND(Regressions!F143, 1), NA())</f>
        <v>#N/A</v>
      </c>
      <c r="G133" s="234" t="e">
        <f>IF(ISNUMBER(Regressions!G143),ROUND(Regressions!G143, 1), NA())</f>
        <v>#N/A</v>
      </c>
      <c r="H133" s="336" t="e">
        <f>IF(ISNUMBER(Regressions!H143),ROUND(Regressions!H143, 1), NA())</f>
        <v>#N/A</v>
      </c>
      <c r="I133" s="235" t="e">
        <f>IF(ISNUMBER(Regressions!I143),ROUND(Regressions!I143, 1), NA())</f>
        <v>#N/A</v>
      </c>
      <c r="J133" s="337">
        <f>IF(ISNUMBER(Regressions!K143),ROUND(Regressions!K143, 1), NA())</f>
        <v>96.8</v>
      </c>
      <c r="K133" s="335" t="e">
        <f>IF(ISNUMBER(Regressions!L143),ROUND(Regressions!L143, 1), NA())</f>
        <v>#N/A</v>
      </c>
      <c r="L133" s="236" t="e">
        <f>IF(ISNUMBER(Regressions!M143),ROUND(Regressions!M143, 1), NA())</f>
        <v>#N/A</v>
      </c>
      <c r="M133" s="336" t="e">
        <f>IF(ISNUMBER(Regressions!N143),ROUND(Regressions!N143, 1), NA())</f>
        <v>#N/A</v>
      </c>
      <c r="N133" s="235" t="e">
        <f>IF(ISNUMBER(Regressions!O143),ROUND(Regressions!O143, 1), NA())</f>
        <v>#N/A</v>
      </c>
      <c r="O133" s="337" t="e">
        <f>IF(ISNUMBER(Regressions!Q143),ROUND(Regressions!Q143, 1), NA())</f>
        <v>#N/A</v>
      </c>
      <c r="P133" s="335" t="e">
        <f>IF(ISNUMBER(Regressions!R143),ROUND(Regressions!R143, 1), NA())</f>
        <v>#N/A</v>
      </c>
      <c r="Q133" s="213" t="e">
        <f>IF(ISNUMBER(Regressions!S143),ROUND(Regressions!S143, 1), NA())</f>
        <v>#N/A</v>
      </c>
      <c r="R133" s="336" t="e">
        <f>IF(ISNUMBER(Regressions!T143),ROUND(Regressions!T143, 1), NA())</f>
        <v>#N/A</v>
      </c>
      <c r="S133" s="235" t="e">
        <f>IF(ISNUMBER(Regressions!U143),ROUND(Regressions!U143, 1), NA())</f>
        <v>#N/A</v>
      </c>
    </row>
    <row xmlns:x14ac="http://schemas.microsoft.com/office/spreadsheetml/2009/9/ac" r="134" x14ac:dyDescent="0.2">
      <c r="A134" s="332" t="str">
        <f>IF(ISBLANK(Regressions!A144), " ", Regressions!A144)</f>
        <v>Indonesia</v>
      </c>
      <c r="B134" s="333">
        <f>IF(ISBLANK(Regressions!B144), " ", Regressions!B144)</f>
        <v>2006</v>
      </c>
      <c r="C134" s="338" t="str">
        <f>IF(ISBLANK(Regressions!C144), " ", Regressions!C144)</f>
        <v>Primary</v>
      </c>
      <c r="D134" s="334">
        <f>IF(ISBLANK(Regressions!D144), " ", Regressions!D144)</f>
        <v>26445866</v>
      </c>
      <c r="E134" s="212">
        <f>IF(ISNUMBER(Regressions!E144),ROUND(Regressions!E144, 1), NA())</f>
        <v>98.2</v>
      </c>
      <c r="F134" s="335" t="e">
        <f>IF(ISNUMBER(Regressions!F144),ROUND(Regressions!F144, 1), NA())</f>
        <v>#N/A</v>
      </c>
      <c r="G134" s="234" t="e">
        <f>IF(ISNUMBER(Regressions!G144),ROUND(Regressions!G144, 1), NA())</f>
        <v>#N/A</v>
      </c>
      <c r="H134" s="336" t="e">
        <f>IF(ISNUMBER(Regressions!H144),ROUND(Regressions!H144, 1), NA())</f>
        <v>#N/A</v>
      </c>
      <c r="I134" s="235" t="e">
        <f>IF(ISNUMBER(Regressions!I144),ROUND(Regressions!I144, 1), NA())</f>
        <v>#N/A</v>
      </c>
      <c r="J134" s="337">
        <f>IF(ISNUMBER(Regressions!K144),ROUND(Regressions!K144, 1), NA())</f>
        <v>96.3</v>
      </c>
      <c r="K134" s="335" t="e">
        <f>IF(ISNUMBER(Regressions!L144),ROUND(Regressions!L144, 1), NA())</f>
        <v>#N/A</v>
      </c>
      <c r="L134" s="236" t="e">
        <f>IF(ISNUMBER(Regressions!M144),ROUND(Regressions!M144, 1), NA())</f>
        <v>#N/A</v>
      </c>
      <c r="M134" s="336" t="e">
        <f>IF(ISNUMBER(Regressions!N144),ROUND(Regressions!N144, 1), NA())</f>
        <v>#N/A</v>
      </c>
      <c r="N134" s="235" t="e">
        <f>IF(ISNUMBER(Regressions!O144),ROUND(Regressions!O144, 1), NA())</f>
        <v>#N/A</v>
      </c>
      <c r="O134" s="337" t="e">
        <f>IF(ISNUMBER(Regressions!Q144),ROUND(Regressions!Q144, 1), NA())</f>
        <v>#N/A</v>
      </c>
      <c r="P134" s="335" t="e">
        <f>IF(ISNUMBER(Regressions!R144),ROUND(Regressions!R144, 1), NA())</f>
        <v>#N/A</v>
      </c>
      <c r="Q134" s="213" t="e">
        <f>IF(ISNUMBER(Regressions!S144),ROUND(Regressions!S144, 1), NA())</f>
        <v>#N/A</v>
      </c>
      <c r="R134" s="336" t="e">
        <f>IF(ISNUMBER(Regressions!T144),ROUND(Regressions!T144, 1), NA())</f>
        <v>#N/A</v>
      </c>
      <c r="S134" s="235" t="e">
        <f>IF(ISNUMBER(Regressions!U144),ROUND(Regressions!U144, 1), NA())</f>
        <v>#N/A</v>
      </c>
    </row>
    <row xmlns:x14ac="http://schemas.microsoft.com/office/spreadsheetml/2009/9/ac" r="135" x14ac:dyDescent="0.2">
      <c r="A135" s="332" t="str">
        <f>IF(ISBLANK(Regressions!A145), " ", Regressions!A145)</f>
        <v>Indonesia</v>
      </c>
      <c r="B135" s="333">
        <f>IF(ISBLANK(Regressions!B145), " ", Regressions!B145)</f>
        <v>2007</v>
      </c>
      <c r="C135" s="338" t="str">
        <f>IF(ISBLANK(Regressions!C145), " ", Regressions!C145)</f>
        <v>Primary</v>
      </c>
      <c r="D135" s="334">
        <f>IF(ISBLANK(Regressions!D145), " ", Regressions!D145)</f>
        <v>26550024</v>
      </c>
      <c r="E135" s="212">
        <f>IF(ISNUMBER(Regressions!E145),ROUND(Regressions!E145, 1), NA())</f>
        <v>98.3</v>
      </c>
      <c r="F135" s="335" t="e">
        <f>IF(ISNUMBER(Regressions!F145),ROUND(Regressions!F145, 1), NA())</f>
        <v>#N/A</v>
      </c>
      <c r="G135" s="234" t="e">
        <f>IF(ISNUMBER(Regressions!G145),ROUND(Regressions!G145, 1), NA())</f>
        <v>#N/A</v>
      </c>
      <c r="H135" s="336" t="e">
        <f>IF(ISNUMBER(Regressions!H145),ROUND(Regressions!H145, 1), NA())</f>
        <v>#N/A</v>
      </c>
      <c r="I135" s="235" t="e">
        <f>IF(ISNUMBER(Regressions!I145),ROUND(Regressions!I145, 1), NA())</f>
        <v>#N/A</v>
      </c>
      <c r="J135" s="337">
        <f>IF(ISNUMBER(Regressions!K145),ROUND(Regressions!K145, 1), NA())</f>
        <v>95.8</v>
      </c>
      <c r="K135" s="335" t="e">
        <f>IF(ISNUMBER(Regressions!L145),ROUND(Regressions!L145, 1), NA())</f>
        <v>#N/A</v>
      </c>
      <c r="L135" s="236" t="e">
        <f>IF(ISNUMBER(Regressions!M145),ROUND(Regressions!M145, 1), NA())</f>
        <v>#N/A</v>
      </c>
      <c r="M135" s="336" t="e">
        <f>IF(ISNUMBER(Regressions!N145),ROUND(Regressions!N145, 1), NA())</f>
        <v>#N/A</v>
      </c>
      <c r="N135" s="235" t="e">
        <f>IF(ISNUMBER(Regressions!O145),ROUND(Regressions!O145, 1), NA())</f>
        <v>#N/A</v>
      </c>
      <c r="O135" s="337" t="e">
        <f>IF(ISNUMBER(Regressions!Q145),ROUND(Regressions!Q145, 1), NA())</f>
        <v>#N/A</v>
      </c>
      <c r="P135" s="335" t="e">
        <f>IF(ISNUMBER(Regressions!R145),ROUND(Regressions!R145, 1), NA())</f>
        <v>#N/A</v>
      </c>
      <c r="Q135" s="213" t="e">
        <f>IF(ISNUMBER(Regressions!S145),ROUND(Regressions!S145, 1), NA())</f>
        <v>#N/A</v>
      </c>
      <c r="R135" s="336" t="e">
        <f>IF(ISNUMBER(Regressions!T145),ROUND(Regressions!T145, 1), NA())</f>
        <v>#N/A</v>
      </c>
      <c r="S135" s="235" t="e">
        <f>IF(ISNUMBER(Regressions!U145),ROUND(Regressions!U145, 1), NA())</f>
        <v>#N/A</v>
      </c>
    </row>
    <row xmlns:x14ac="http://schemas.microsoft.com/office/spreadsheetml/2009/9/ac" r="136" x14ac:dyDescent="0.2">
      <c r="A136" s="332" t="str">
        <f>IF(ISBLANK(Regressions!A146), " ", Regressions!A146)</f>
        <v>Indonesia</v>
      </c>
      <c r="B136" s="333">
        <f>IF(ISBLANK(Regressions!B146), " ", Regressions!B146)</f>
        <v>2008</v>
      </c>
      <c r="C136" s="338" t="str">
        <f>IF(ISBLANK(Regressions!C146), " ", Regressions!C146)</f>
        <v>Primary</v>
      </c>
      <c r="D136" s="334">
        <f>IF(ISBLANK(Regressions!D146), " ", Regressions!D146)</f>
        <v>26620608</v>
      </c>
      <c r="E136" s="212">
        <f>IF(ISNUMBER(Regressions!E146),ROUND(Regressions!E146, 1), NA())</f>
        <v>98.5</v>
      </c>
      <c r="F136" s="335" t="e">
        <f>IF(ISNUMBER(Regressions!F146),ROUND(Regressions!F146, 1), NA())</f>
        <v>#N/A</v>
      </c>
      <c r="G136" s="234" t="e">
        <f>IF(ISNUMBER(Regressions!G146),ROUND(Regressions!G146, 1), NA())</f>
        <v>#N/A</v>
      </c>
      <c r="H136" s="336" t="e">
        <f>IF(ISNUMBER(Regressions!H146),ROUND(Regressions!H146, 1), NA())</f>
        <v>#N/A</v>
      </c>
      <c r="I136" s="235" t="e">
        <f>IF(ISNUMBER(Regressions!I146),ROUND(Regressions!I146, 1), NA())</f>
        <v>#N/A</v>
      </c>
      <c r="J136" s="337">
        <f>IF(ISNUMBER(Regressions!K146),ROUND(Regressions!K146, 1), NA())</f>
        <v>95.4</v>
      </c>
      <c r="K136" s="335" t="e">
        <f>IF(ISNUMBER(Regressions!L146),ROUND(Regressions!L146, 1), NA())</f>
        <v>#N/A</v>
      </c>
      <c r="L136" s="236" t="e">
        <f>IF(ISNUMBER(Regressions!M146),ROUND(Regressions!M146, 1), NA())</f>
        <v>#N/A</v>
      </c>
      <c r="M136" s="336" t="e">
        <f>IF(ISNUMBER(Regressions!N146),ROUND(Regressions!N146, 1), NA())</f>
        <v>#N/A</v>
      </c>
      <c r="N136" s="235" t="e">
        <f>IF(ISNUMBER(Regressions!O146),ROUND(Regressions!O146, 1), NA())</f>
        <v>#N/A</v>
      </c>
      <c r="O136" s="337" t="e">
        <f>IF(ISNUMBER(Regressions!Q146),ROUND(Regressions!Q146, 1), NA())</f>
        <v>#N/A</v>
      </c>
      <c r="P136" s="335" t="e">
        <f>IF(ISNUMBER(Regressions!R146),ROUND(Regressions!R146, 1), NA())</f>
        <v>#N/A</v>
      </c>
      <c r="Q136" s="213" t="e">
        <f>IF(ISNUMBER(Regressions!S146),ROUND(Regressions!S146, 1), NA())</f>
        <v>#N/A</v>
      </c>
      <c r="R136" s="336" t="e">
        <f>IF(ISNUMBER(Regressions!T146),ROUND(Regressions!T146, 1), NA())</f>
        <v>#N/A</v>
      </c>
      <c r="S136" s="235" t="e">
        <f>IF(ISNUMBER(Regressions!U146),ROUND(Regressions!U146, 1), NA())</f>
        <v>#N/A</v>
      </c>
    </row>
    <row xmlns:x14ac="http://schemas.microsoft.com/office/spreadsheetml/2009/9/ac" r="137" x14ac:dyDescent="0.2">
      <c r="A137" s="332" t="str">
        <f>IF(ISBLANK(Regressions!A147), " ", Regressions!A147)</f>
        <v>Indonesia</v>
      </c>
      <c r="B137" s="333">
        <f>IF(ISBLANK(Regressions!B147), " ", Regressions!B147)</f>
        <v>2009</v>
      </c>
      <c r="C137" s="338" t="str">
        <f>IF(ISBLANK(Regressions!C147), " ", Regressions!C147)</f>
        <v>Primary</v>
      </c>
      <c r="D137" s="334">
        <f>IF(ISBLANK(Regressions!D147), " ", Regressions!D147)</f>
        <v>26654760</v>
      </c>
      <c r="E137" s="212">
        <f>IF(ISNUMBER(Regressions!E147),ROUND(Regressions!E147, 1), NA())</f>
        <v>98.6</v>
      </c>
      <c r="F137" s="335" t="e">
        <f>IF(ISNUMBER(Regressions!F147),ROUND(Regressions!F147, 1), NA())</f>
        <v>#N/A</v>
      </c>
      <c r="G137" s="234" t="e">
        <f>IF(ISNUMBER(Regressions!G147),ROUND(Regressions!G147, 1), NA())</f>
        <v>#N/A</v>
      </c>
      <c r="H137" s="336" t="e">
        <f>IF(ISNUMBER(Regressions!H147),ROUND(Regressions!H147, 1), NA())</f>
        <v>#N/A</v>
      </c>
      <c r="I137" s="235" t="e">
        <f>IF(ISNUMBER(Regressions!I147),ROUND(Regressions!I147, 1), NA())</f>
        <v>#N/A</v>
      </c>
      <c r="J137" s="337">
        <f>IF(ISNUMBER(Regressions!K147),ROUND(Regressions!K147, 1), NA())</f>
        <v>94.9</v>
      </c>
      <c r="K137" s="335" t="e">
        <f>IF(ISNUMBER(Regressions!L147),ROUND(Regressions!L147, 1), NA())</f>
        <v>#N/A</v>
      </c>
      <c r="L137" s="236" t="e">
        <f>IF(ISNUMBER(Regressions!M147),ROUND(Regressions!M147, 1), NA())</f>
        <v>#N/A</v>
      </c>
      <c r="M137" s="336" t="e">
        <f>IF(ISNUMBER(Regressions!N147),ROUND(Regressions!N147, 1), NA())</f>
        <v>#N/A</v>
      </c>
      <c r="N137" s="235" t="e">
        <f>IF(ISNUMBER(Regressions!O147),ROUND(Regressions!O147, 1), NA())</f>
        <v>#N/A</v>
      </c>
      <c r="O137" s="337" t="e">
        <f>IF(ISNUMBER(Regressions!Q147),ROUND(Regressions!Q147, 1), NA())</f>
        <v>#N/A</v>
      </c>
      <c r="P137" s="335" t="e">
        <f>IF(ISNUMBER(Regressions!R147),ROUND(Regressions!R147, 1), NA())</f>
        <v>#N/A</v>
      </c>
      <c r="Q137" s="213" t="e">
        <f>IF(ISNUMBER(Regressions!S147),ROUND(Regressions!S147, 1), NA())</f>
        <v>#N/A</v>
      </c>
      <c r="R137" s="336" t="e">
        <f>IF(ISNUMBER(Regressions!T147),ROUND(Regressions!T147, 1), NA())</f>
        <v>#N/A</v>
      </c>
      <c r="S137" s="235" t="e">
        <f>IF(ISNUMBER(Regressions!U147),ROUND(Regressions!U147, 1), NA())</f>
        <v>#N/A</v>
      </c>
    </row>
    <row xmlns:x14ac="http://schemas.microsoft.com/office/spreadsheetml/2009/9/ac" r="138" x14ac:dyDescent="0.2">
      <c r="A138" s="332" t="str">
        <f>IF(ISBLANK(Regressions!A148), " ", Regressions!A148)</f>
        <v>Indonesia</v>
      </c>
      <c r="B138" s="333">
        <f>IF(ISBLANK(Regressions!B148), " ", Regressions!B148)</f>
        <v>2010</v>
      </c>
      <c r="C138" s="338" t="str">
        <f>IF(ISBLANK(Regressions!C148), " ", Regressions!C148)</f>
        <v>Primary</v>
      </c>
      <c r="D138" s="334">
        <f>IF(ISBLANK(Regressions!D148), " ", Regressions!D148)</f>
        <v>26622772</v>
      </c>
      <c r="E138" s="212">
        <f>IF(ISNUMBER(Regressions!E148),ROUND(Regressions!E148, 1), NA())</f>
        <v>98.7</v>
      </c>
      <c r="F138" s="335">
        <f>IF(ISNUMBER(Regressions!F148),ROUND(Regressions!F148, 1), NA())</f>
        <v>84</v>
      </c>
      <c r="G138" s="234" t="e">
        <f>IF(ISNUMBER(Regressions!G148),ROUND(Regressions!G148, 1), NA())</f>
        <v>#N/A</v>
      </c>
      <c r="H138" s="336" t="e">
        <f>IF(ISNUMBER(Regressions!H148),ROUND(Regressions!H148, 1), NA())</f>
        <v>#N/A</v>
      </c>
      <c r="I138" s="235">
        <f>IF(ISNUMBER(Regressions!I148),ROUND(Regressions!I148, 1), NA())</f>
        <v>16</v>
      </c>
      <c r="J138" s="337">
        <f>IF(ISNUMBER(Regressions!K148),ROUND(Regressions!K148, 1), NA())</f>
        <v>94.4</v>
      </c>
      <c r="K138" s="335" t="e">
        <f>IF(ISNUMBER(Regressions!L148),ROUND(Regressions!L148, 1), NA())</f>
        <v>#N/A</v>
      </c>
      <c r="L138" s="236" t="e">
        <f>IF(ISNUMBER(Regressions!M148),ROUND(Regressions!M148, 1), NA())</f>
        <v>#N/A</v>
      </c>
      <c r="M138" s="336" t="e">
        <f>IF(ISNUMBER(Regressions!N148),ROUND(Regressions!N148, 1), NA())</f>
        <v>#N/A</v>
      </c>
      <c r="N138" s="235" t="e">
        <f>IF(ISNUMBER(Regressions!O148),ROUND(Regressions!O148, 1), NA())</f>
        <v>#N/A</v>
      </c>
      <c r="O138" s="337" t="e">
        <f>IF(ISNUMBER(Regressions!Q148),ROUND(Regressions!Q148, 1), NA())</f>
        <v>#N/A</v>
      </c>
      <c r="P138" s="335" t="e">
        <f>IF(ISNUMBER(Regressions!R148),ROUND(Regressions!R148, 1), NA())</f>
        <v>#N/A</v>
      </c>
      <c r="Q138" s="213">
        <f>IF(ISNUMBER(Regressions!S148),ROUND(Regressions!S148, 1), NA())</f>
        <v>42.3</v>
      </c>
      <c r="R138" s="336" t="e">
        <f>IF(ISNUMBER(Regressions!T148),ROUND(Regressions!T148, 1), NA())</f>
        <v>#N/A</v>
      </c>
      <c r="S138" s="235" t="e">
        <f>IF(ISNUMBER(Regressions!U148),ROUND(Regressions!U148, 1), NA())</f>
        <v>#N/A</v>
      </c>
    </row>
    <row xmlns:x14ac="http://schemas.microsoft.com/office/spreadsheetml/2009/9/ac" r="139" x14ac:dyDescent="0.2">
      <c r="A139" s="332" t="str">
        <f>IF(ISBLANK(Regressions!A149), " ", Regressions!A149)</f>
        <v>Indonesia</v>
      </c>
      <c r="B139" s="333">
        <f>IF(ISBLANK(Regressions!B149), " ", Regressions!B149)</f>
        <v>2011</v>
      </c>
      <c r="C139" s="338" t="str">
        <f>IF(ISBLANK(Regressions!C149), " ", Regressions!C149)</f>
        <v>Primary</v>
      </c>
      <c r="D139" s="334">
        <f>IF(ISBLANK(Regressions!D149), " ", Regressions!D149)</f>
        <v>26551332</v>
      </c>
      <c r="E139" s="212">
        <f>IF(ISNUMBER(Regressions!E149),ROUND(Regressions!E149, 1), NA())</f>
        <v>98.9</v>
      </c>
      <c r="F139" s="335">
        <f>IF(ISNUMBER(Regressions!F149),ROUND(Regressions!F149, 1), NA())</f>
        <v>84</v>
      </c>
      <c r="G139" s="234">
        <f>IF(ISNUMBER(Regressions!G149),ROUND(Regressions!G149, 1), NA())</f>
        <v>67.599999999999994</v>
      </c>
      <c r="H139" s="336">
        <f>IF(ISNUMBER(Regressions!H149),ROUND(Regressions!H149, 1), NA())</f>
        <v>16.399999999999999</v>
      </c>
      <c r="I139" s="235">
        <f>IF(ISNUMBER(Regressions!I149),ROUND(Regressions!I149, 1), NA())</f>
        <v>16</v>
      </c>
      <c r="J139" s="337">
        <f>IF(ISNUMBER(Regressions!K149),ROUND(Regressions!K149, 1), NA())</f>
        <v>93.9</v>
      </c>
      <c r="K139" s="335">
        <f>IF(ISNUMBER(Regressions!L149),ROUND(Regressions!L149, 1), NA())</f>
        <v>87</v>
      </c>
      <c r="L139" s="236">
        <f>IF(ISNUMBER(Regressions!M149),ROUND(Regressions!M149, 1), NA())</f>
        <v>25.4</v>
      </c>
      <c r="M139" s="336">
        <f>IF(ISNUMBER(Regressions!N149),ROUND(Regressions!N149, 1), NA())</f>
        <v>61.6</v>
      </c>
      <c r="N139" s="235">
        <f>IF(ISNUMBER(Regressions!O149),ROUND(Regressions!O149, 1), NA())</f>
        <v>13</v>
      </c>
      <c r="O139" s="337">
        <f>IF(ISNUMBER(Regressions!Q149),ROUND(Regressions!Q149, 1), NA())</f>
        <v>70.099999999999994</v>
      </c>
      <c r="P139" s="335" t="e">
        <f>IF(ISNUMBER(Regressions!R149),ROUND(Regressions!R149, 1), NA())</f>
        <v>#N/A</v>
      </c>
      <c r="Q139" s="213">
        <f>IF(ISNUMBER(Regressions!S149),ROUND(Regressions!S149, 1), NA())</f>
        <v>42.3</v>
      </c>
      <c r="R139" s="336">
        <f>IF(ISNUMBER(Regressions!T149),ROUND(Regressions!T149, 1), NA())</f>
        <v>27.9</v>
      </c>
      <c r="S139" s="235">
        <f>IF(ISNUMBER(Regressions!U149),ROUND(Regressions!U149, 1), NA())</f>
        <v>29.9</v>
      </c>
    </row>
    <row xmlns:x14ac="http://schemas.microsoft.com/office/spreadsheetml/2009/9/ac" r="140" x14ac:dyDescent="0.2">
      <c r="A140" s="332" t="str">
        <f>IF(ISBLANK(Regressions!A150), " ", Regressions!A150)</f>
        <v>Indonesia</v>
      </c>
      <c r="B140" s="333">
        <f>IF(ISBLANK(Regressions!B150), " ", Regressions!B150)</f>
        <v>2012</v>
      </c>
      <c r="C140" s="338" t="str">
        <f>IF(ISBLANK(Regressions!C150), " ", Regressions!C150)</f>
        <v>Primary</v>
      </c>
      <c r="D140" s="334">
        <f>IF(ISBLANK(Regressions!D150), " ", Regressions!D150)</f>
        <v>26546584</v>
      </c>
      <c r="E140" s="212">
        <f>IF(ISNUMBER(Regressions!E150),ROUND(Regressions!E150, 1), NA())</f>
        <v>99</v>
      </c>
      <c r="F140" s="335">
        <f>IF(ISNUMBER(Regressions!F150),ROUND(Regressions!F150, 1), NA())</f>
        <v>84</v>
      </c>
      <c r="G140" s="234">
        <f>IF(ISNUMBER(Regressions!G150),ROUND(Regressions!G150, 1), NA())</f>
        <v>67.599999999999994</v>
      </c>
      <c r="H140" s="336">
        <f>IF(ISNUMBER(Regressions!H150),ROUND(Regressions!H150, 1), NA())</f>
        <v>16.399999999999999</v>
      </c>
      <c r="I140" s="235">
        <f>IF(ISNUMBER(Regressions!I150),ROUND(Regressions!I150, 1), NA())</f>
        <v>16</v>
      </c>
      <c r="J140" s="337">
        <f>IF(ISNUMBER(Regressions!K150),ROUND(Regressions!K150, 1), NA())</f>
        <v>93.4</v>
      </c>
      <c r="K140" s="335">
        <f>IF(ISNUMBER(Regressions!L150),ROUND(Regressions!L150, 1), NA())</f>
        <v>87</v>
      </c>
      <c r="L140" s="236">
        <f>IF(ISNUMBER(Regressions!M150),ROUND(Regressions!M150, 1), NA())</f>
        <v>25.4</v>
      </c>
      <c r="M140" s="336">
        <f>IF(ISNUMBER(Regressions!N150),ROUND(Regressions!N150, 1), NA())</f>
        <v>61.6</v>
      </c>
      <c r="N140" s="235">
        <f>IF(ISNUMBER(Regressions!O150),ROUND(Regressions!O150, 1), NA())</f>
        <v>13</v>
      </c>
      <c r="O140" s="337">
        <f>IF(ISNUMBER(Regressions!Q150),ROUND(Regressions!Q150, 1), NA())</f>
        <v>70.099999999999994</v>
      </c>
      <c r="P140" s="335" t="e">
        <f>IF(ISNUMBER(Regressions!R150),ROUND(Regressions!R150, 1), NA())</f>
        <v>#N/A</v>
      </c>
      <c r="Q140" s="213">
        <f>IF(ISNUMBER(Regressions!S150),ROUND(Regressions!S150, 1), NA())</f>
        <v>42.3</v>
      </c>
      <c r="R140" s="336">
        <f>IF(ISNUMBER(Regressions!T150),ROUND(Regressions!T150, 1), NA())</f>
        <v>27.9</v>
      </c>
      <c r="S140" s="235">
        <f>IF(ISNUMBER(Regressions!U150),ROUND(Regressions!U150, 1), NA())</f>
        <v>29.9</v>
      </c>
    </row>
    <row xmlns:x14ac="http://schemas.microsoft.com/office/spreadsheetml/2009/9/ac" r="141" x14ac:dyDescent="0.2">
      <c r="A141" s="332" t="str">
        <f>IF(ISBLANK(Regressions!A151), " ", Regressions!A151)</f>
        <v>Indonesia</v>
      </c>
      <c r="B141" s="333">
        <f>IF(ISBLANK(Regressions!B151), " ", Regressions!B151)</f>
        <v>2013</v>
      </c>
      <c r="C141" s="338" t="str">
        <f>IF(ISBLANK(Regressions!C151), " ", Regressions!C151)</f>
        <v>Primary</v>
      </c>
      <c r="D141" s="334">
        <f>IF(ISBLANK(Regressions!D151), " ", Regressions!D151)</f>
        <v>26669192</v>
      </c>
      <c r="E141" s="212">
        <f>IF(ISNUMBER(Regressions!E151),ROUND(Regressions!E151, 1), NA())</f>
        <v>99.2</v>
      </c>
      <c r="F141" s="335">
        <f>IF(ISNUMBER(Regressions!F151),ROUND(Regressions!F151, 1), NA())</f>
        <v>84</v>
      </c>
      <c r="G141" s="234">
        <f>IF(ISNUMBER(Regressions!G151),ROUND(Regressions!G151, 1), NA())</f>
        <v>67.599999999999994</v>
      </c>
      <c r="H141" s="336">
        <f>IF(ISNUMBER(Regressions!H151),ROUND(Regressions!H151, 1), NA())</f>
        <v>16.399999999999999</v>
      </c>
      <c r="I141" s="235">
        <f>IF(ISNUMBER(Regressions!I151),ROUND(Regressions!I151, 1), NA())</f>
        <v>16</v>
      </c>
      <c r="J141" s="337">
        <f>IF(ISNUMBER(Regressions!K151),ROUND(Regressions!K151, 1), NA())</f>
        <v>93</v>
      </c>
      <c r="K141" s="335">
        <f>IF(ISNUMBER(Regressions!L151),ROUND(Regressions!L151, 1), NA())</f>
        <v>87</v>
      </c>
      <c r="L141" s="236">
        <f>IF(ISNUMBER(Regressions!M151),ROUND(Regressions!M151, 1), NA())</f>
        <v>25.4</v>
      </c>
      <c r="M141" s="336">
        <f>IF(ISNUMBER(Regressions!N151),ROUND(Regressions!N151, 1), NA())</f>
        <v>61.6</v>
      </c>
      <c r="N141" s="235">
        <f>IF(ISNUMBER(Regressions!O151),ROUND(Regressions!O151, 1), NA())</f>
        <v>13</v>
      </c>
      <c r="O141" s="337">
        <f>IF(ISNUMBER(Regressions!Q151),ROUND(Regressions!Q151, 1), NA())</f>
        <v>70.099999999999994</v>
      </c>
      <c r="P141" s="335" t="e">
        <f>IF(ISNUMBER(Regressions!R151),ROUND(Regressions!R151, 1), NA())</f>
        <v>#N/A</v>
      </c>
      <c r="Q141" s="213">
        <f>IF(ISNUMBER(Regressions!S151),ROUND(Regressions!S151, 1), NA())</f>
        <v>42.3</v>
      </c>
      <c r="R141" s="336">
        <f>IF(ISNUMBER(Regressions!T151),ROUND(Regressions!T151, 1), NA())</f>
        <v>27.9</v>
      </c>
      <c r="S141" s="235">
        <f>IF(ISNUMBER(Regressions!U151),ROUND(Regressions!U151, 1), NA())</f>
        <v>29.9</v>
      </c>
    </row>
    <row xmlns:x14ac="http://schemas.microsoft.com/office/spreadsheetml/2009/9/ac" r="142" x14ac:dyDescent="0.2">
      <c r="A142" s="332" t="str">
        <f>IF(ISBLANK(Regressions!A152), " ", Regressions!A152)</f>
        <v>Indonesia</v>
      </c>
      <c r="B142" s="333">
        <f>IF(ISBLANK(Regressions!B152), " ", Regressions!B152)</f>
        <v>2014</v>
      </c>
      <c r="C142" s="338" t="str">
        <f>IF(ISBLANK(Regressions!C152), " ", Regressions!C152)</f>
        <v>Primary</v>
      </c>
      <c r="D142" s="334">
        <f>IF(ISBLANK(Regressions!D152), " ", Regressions!D152)</f>
        <v>26863444</v>
      </c>
      <c r="E142" s="212">
        <f>IF(ISNUMBER(Regressions!E152),ROUND(Regressions!E152, 1), NA())</f>
        <v>99.3</v>
      </c>
      <c r="F142" s="335">
        <f>IF(ISNUMBER(Regressions!F152),ROUND(Regressions!F152, 1), NA())</f>
        <v>84</v>
      </c>
      <c r="G142" s="234">
        <f>IF(ISNUMBER(Regressions!G152),ROUND(Regressions!G152, 1), NA())</f>
        <v>67.599999999999994</v>
      </c>
      <c r="H142" s="336">
        <f>IF(ISNUMBER(Regressions!H152),ROUND(Regressions!H152, 1), NA())</f>
        <v>16.399999999999999</v>
      </c>
      <c r="I142" s="235">
        <f>IF(ISNUMBER(Regressions!I152),ROUND(Regressions!I152, 1), NA())</f>
        <v>16</v>
      </c>
      <c r="J142" s="337">
        <f>IF(ISNUMBER(Regressions!K152),ROUND(Regressions!K152, 1), NA())</f>
        <v>92.5</v>
      </c>
      <c r="K142" s="335">
        <f>IF(ISNUMBER(Regressions!L152),ROUND(Regressions!L152, 1), NA())</f>
        <v>87</v>
      </c>
      <c r="L142" s="236">
        <f>IF(ISNUMBER(Regressions!M152),ROUND(Regressions!M152, 1), NA())</f>
        <v>25.4</v>
      </c>
      <c r="M142" s="336">
        <f>IF(ISNUMBER(Regressions!N152),ROUND(Regressions!N152, 1), NA())</f>
        <v>61.6</v>
      </c>
      <c r="N142" s="235">
        <f>IF(ISNUMBER(Regressions!O152),ROUND(Regressions!O152, 1), NA())</f>
        <v>13</v>
      </c>
      <c r="O142" s="337">
        <f>IF(ISNUMBER(Regressions!Q152),ROUND(Regressions!Q152, 1), NA())</f>
        <v>70.099999999999994</v>
      </c>
      <c r="P142" s="335" t="e">
        <f>IF(ISNUMBER(Regressions!R152),ROUND(Regressions!R152, 1), NA())</f>
        <v>#N/A</v>
      </c>
      <c r="Q142" s="213">
        <f>IF(ISNUMBER(Regressions!S152),ROUND(Regressions!S152, 1), NA())</f>
        <v>42.3</v>
      </c>
      <c r="R142" s="336">
        <f>IF(ISNUMBER(Regressions!T152),ROUND(Regressions!T152, 1), NA())</f>
        <v>27.9</v>
      </c>
      <c r="S142" s="235">
        <f>IF(ISNUMBER(Regressions!U152),ROUND(Regressions!U152, 1), NA())</f>
        <v>29.9</v>
      </c>
    </row>
    <row xmlns:x14ac="http://schemas.microsoft.com/office/spreadsheetml/2009/9/ac" r="143" x14ac:dyDescent="0.2">
      <c r="A143" s="332" t="str">
        <f>IF(ISBLANK(Regressions!A153), " ", Regressions!A153)</f>
        <v>Indonesia</v>
      </c>
      <c r="B143" s="333">
        <f>IF(ISBLANK(Regressions!B153), " ", Regressions!B153)</f>
        <v>2015</v>
      </c>
      <c r="C143" s="338" t="str">
        <f>IF(ISBLANK(Regressions!C153), " ", Regressions!C153)</f>
        <v>Primary</v>
      </c>
      <c r="D143" s="334">
        <f>IF(ISBLANK(Regressions!D153), " ", Regressions!D153)</f>
        <v>27157308</v>
      </c>
      <c r="E143" s="212">
        <f>IF(ISNUMBER(Regressions!E153),ROUND(Regressions!E153, 1), NA())</f>
        <v>99.5</v>
      </c>
      <c r="F143" s="335">
        <f>IF(ISNUMBER(Regressions!F153),ROUND(Regressions!F153, 1), NA())</f>
        <v>84.2</v>
      </c>
      <c r="G143" s="234">
        <f>IF(ISNUMBER(Regressions!G153),ROUND(Regressions!G153, 1), NA())</f>
        <v>67.599999999999994</v>
      </c>
      <c r="H143" s="336">
        <f>IF(ISNUMBER(Regressions!H153),ROUND(Regressions!H153, 1), NA())</f>
        <v>16.7</v>
      </c>
      <c r="I143" s="235">
        <f>IF(ISNUMBER(Regressions!I153),ROUND(Regressions!I153, 1), NA())</f>
        <v>15.8</v>
      </c>
      <c r="J143" s="337">
        <f>IF(ISNUMBER(Regressions!K153),ROUND(Regressions!K153, 1), NA())</f>
        <v>92</v>
      </c>
      <c r="K143" s="335">
        <f>IF(ISNUMBER(Regressions!L153),ROUND(Regressions!L153, 1), NA())</f>
        <v>87</v>
      </c>
      <c r="L143" s="236">
        <f>IF(ISNUMBER(Regressions!M153),ROUND(Regressions!M153, 1), NA())</f>
        <v>25.4</v>
      </c>
      <c r="M143" s="336">
        <f>IF(ISNUMBER(Regressions!N153),ROUND(Regressions!N153, 1), NA())</f>
        <v>61.6</v>
      </c>
      <c r="N143" s="235">
        <f>IF(ISNUMBER(Regressions!O153),ROUND(Regressions!O153, 1), NA())</f>
        <v>13</v>
      </c>
      <c r="O143" s="337">
        <f>IF(ISNUMBER(Regressions!Q153),ROUND(Regressions!Q153, 1), NA())</f>
        <v>70.099999999999994</v>
      </c>
      <c r="P143" s="335" t="e">
        <f>IF(ISNUMBER(Regressions!R153),ROUND(Regressions!R153, 1), NA())</f>
        <v>#N/A</v>
      </c>
      <c r="Q143" s="213">
        <f>IF(ISNUMBER(Regressions!S153),ROUND(Regressions!S153, 1), NA())</f>
        <v>45.7</v>
      </c>
      <c r="R143" s="336">
        <f>IF(ISNUMBER(Regressions!T153),ROUND(Regressions!T153, 1), NA())</f>
        <v>24.4</v>
      </c>
      <c r="S143" s="235">
        <f>IF(ISNUMBER(Regressions!U153),ROUND(Regressions!U153, 1), NA())</f>
        <v>29.9</v>
      </c>
    </row>
    <row xmlns:x14ac="http://schemas.microsoft.com/office/spreadsheetml/2009/9/ac" r="144" x14ac:dyDescent="0.2">
      <c r="A144" s="332" t="str">
        <f>IF(ISBLANK(Regressions!A154), " ", Regressions!A154)</f>
        <v>Indonesia</v>
      </c>
      <c r="B144" s="333">
        <f>IF(ISBLANK(Regressions!B154), " ", Regressions!B154)</f>
        <v>2016</v>
      </c>
      <c r="C144" s="338" t="str">
        <f>IF(ISBLANK(Regressions!C154), " ", Regressions!C154)</f>
        <v>Primary</v>
      </c>
      <c r="D144" s="334">
        <f>IF(ISBLANK(Regressions!D154), " ", Regressions!D154)</f>
        <v>27471260</v>
      </c>
      <c r="E144" s="212">
        <f>IF(ISNUMBER(Regressions!E154),ROUND(Regressions!E154, 1), NA())</f>
        <v>99.6</v>
      </c>
      <c r="F144" s="335">
        <f>IF(ISNUMBER(Regressions!F154),ROUND(Regressions!F154, 1), NA())</f>
        <v>84.5</v>
      </c>
      <c r="G144" s="234">
        <f>IF(ISNUMBER(Regressions!G154),ROUND(Regressions!G154, 1), NA())</f>
        <v>68.599999999999994</v>
      </c>
      <c r="H144" s="336">
        <f>IF(ISNUMBER(Regressions!H154),ROUND(Regressions!H154, 1), NA())</f>
        <v>15.9</v>
      </c>
      <c r="I144" s="235">
        <f>IF(ISNUMBER(Regressions!I154),ROUND(Regressions!I154, 1), NA())</f>
        <v>15.5</v>
      </c>
      <c r="J144" s="337">
        <f>IF(ISNUMBER(Regressions!K154),ROUND(Regressions!K154, 1), NA())</f>
        <v>91.5</v>
      </c>
      <c r="K144" s="335">
        <f>IF(ISNUMBER(Regressions!L154),ROUND(Regressions!L154, 1), NA())</f>
        <v>87</v>
      </c>
      <c r="L144" s="236">
        <f>IF(ISNUMBER(Regressions!M154),ROUND(Regressions!M154, 1), NA())</f>
        <v>30.2</v>
      </c>
      <c r="M144" s="336">
        <f>IF(ISNUMBER(Regressions!N154),ROUND(Regressions!N154, 1), NA())</f>
        <v>56.8</v>
      </c>
      <c r="N144" s="235">
        <f>IF(ISNUMBER(Regressions!O154),ROUND(Regressions!O154, 1), NA())</f>
        <v>13</v>
      </c>
      <c r="O144" s="337">
        <f>IF(ISNUMBER(Regressions!Q154),ROUND(Regressions!Q154, 1), NA())</f>
        <v>70.099999999999994</v>
      </c>
      <c r="P144" s="335" t="e">
        <f>IF(ISNUMBER(Regressions!R154),ROUND(Regressions!R154, 1), NA())</f>
        <v>#N/A</v>
      </c>
      <c r="Q144" s="213">
        <f>IF(ISNUMBER(Regressions!S154),ROUND(Regressions!S154, 1), NA())</f>
        <v>49.2</v>
      </c>
      <c r="R144" s="336">
        <f>IF(ISNUMBER(Regressions!T154),ROUND(Regressions!T154, 1), NA())</f>
        <v>20.9</v>
      </c>
      <c r="S144" s="235">
        <f>IF(ISNUMBER(Regressions!U154),ROUND(Regressions!U154, 1), NA())</f>
        <v>29.9</v>
      </c>
    </row>
    <row xmlns:x14ac="http://schemas.microsoft.com/office/spreadsheetml/2009/9/ac" r="145" x14ac:dyDescent="0.2">
      <c r="A145" s="332" t="str">
        <f>IF(ISBLANK(Regressions!A155), " ", Regressions!A155)</f>
        <v>Indonesia</v>
      </c>
      <c r="B145" s="333">
        <f>IF(ISBLANK(Regressions!B155), " ", Regressions!B155)</f>
        <v>2017</v>
      </c>
      <c r="C145" s="338" t="str">
        <f>IF(ISBLANK(Regressions!C155), " ", Regressions!C155)</f>
        <v>Primary</v>
      </c>
      <c r="D145" s="334">
        <f>IF(ISBLANK(Regressions!D155), " ", Regressions!D155)</f>
        <v>27774308</v>
      </c>
      <c r="E145" s="212">
        <f>IF(ISNUMBER(Regressions!E155),ROUND(Regressions!E155, 1), NA())</f>
        <v>99.7</v>
      </c>
      <c r="F145" s="335">
        <f>IF(ISNUMBER(Regressions!F155),ROUND(Regressions!F155, 1), NA())</f>
        <v>84.7</v>
      </c>
      <c r="G145" s="234">
        <f>IF(ISNUMBER(Regressions!G155),ROUND(Regressions!G155, 1), NA())</f>
        <v>69.599999999999994</v>
      </c>
      <c r="H145" s="336">
        <f>IF(ISNUMBER(Regressions!H155),ROUND(Regressions!H155, 1), NA())</f>
        <v>15.2</v>
      </c>
      <c r="I145" s="235">
        <f>IF(ISNUMBER(Regressions!I155),ROUND(Regressions!I155, 1), NA())</f>
        <v>15.3</v>
      </c>
      <c r="J145" s="337">
        <f>IF(ISNUMBER(Regressions!K155),ROUND(Regressions!K155, 1), NA())</f>
        <v>91</v>
      </c>
      <c r="K145" s="335">
        <f>IF(ISNUMBER(Regressions!L155),ROUND(Regressions!L155, 1), NA())</f>
        <v>87</v>
      </c>
      <c r="L145" s="236">
        <f>IF(ISNUMBER(Regressions!M155),ROUND(Regressions!M155, 1), NA())</f>
        <v>35</v>
      </c>
      <c r="M145" s="336">
        <f>IF(ISNUMBER(Regressions!N155),ROUND(Regressions!N155, 1), NA())</f>
        <v>51.9</v>
      </c>
      <c r="N145" s="235">
        <f>IF(ISNUMBER(Regressions!O155),ROUND(Regressions!O155, 1), NA())</f>
        <v>13</v>
      </c>
      <c r="O145" s="337">
        <f>IF(ISNUMBER(Regressions!Q155),ROUND(Regressions!Q155, 1), NA())</f>
        <v>70.099999999999994</v>
      </c>
      <c r="P145" s="335" t="e">
        <f>IF(ISNUMBER(Regressions!R155),ROUND(Regressions!R155, 1), NA())</f>
        <v>#N/A</v>
      </c>
      <c r="Q145" s="213">
        <f>IF(ISNUMBER(Regressions!S155),ROUND(Regressions!S155, 1), NA())</f>
        <v>52.7</v>
      </c>
      <c r="R145" s="336">
        <f>IF(ISNUMBER(Regressions!T155),ROUND(Regressions!T155, 1), NA())</f>
        <v>17.5</v>
      </c>
      <c r="S145" s="235">
        <f>IF(ISNUMBER(Regressions!U155),ROUND(Regressions!U155, 1), NA())</f>
        <v>29.9</v>
      </c>
    </row>
    <row xmlns:x14ac="http://schemas.microsoft.com/office/spreadsheetml/2009/9/ac" r="146" x14ac:dyDescent="0.2">
      <c r="A146" s="332" t="str">
        <f>IF(ISBLANK(Regressions!A156), " ", Regressions!A156)</f>
        <v>Indonesia</v>
      </c>
      <c r="B146" s="333">
        <f>IF(ISBLANK(Regressions!B156), " ", Regressions!B156)</f>
        <v>2018</v>
      </c>
      <c r="C146" s="338" t="str">
        <f>IF(ISBLANK(Regressions!C156), " ", Regressions!C156)</f>
        <v>Primary</v>
      </c>
      <c r="D146" s="334">
        <f>IF(ISBLANK(Regressions!D156), " ", Regressions!D156)</f>
        <v>28062702</v>
      </c>
      <c r="E146" s="212">
        <f>IF(ISNUMBER(Regressions!E156),ROUND(Regressions!E156, 1), NA())</f>
        <v>99.9</v>
      </c>
      <c r="F146" s="335">
        <f>IF(ISNUMBER(Regressions!F156),ROUND(Regressions!F156, 1), NA())</f>
        <v>85</v>
      </c>
      <c r="G146" s="234">
        <f>IF(ISNUMBER(Regressions!G156),ROUND(Regressions!G156, 1), NA())</f>
        <v>70.5</v>
      </c>
      <c r="H146" s="336">
        <f>IF(ISNUMBER(Regressions!H156),ROUND(Regressions!H156, 1), NA())</f>
        <v>14.5</v>
      </c>
      <c r="I146" s="235">
        <f>IF(ISNUMBER(Regressions!I156),ROUND(Regressions!I156, 1), NA())</f>
        <v>15</v>
      </c>
      <c r="J146" s="337">
        <f>IF(ISNUMBER(Regressions!K156),ROUND(Regressions!K156, 1), NA())</f>
        <v>90.6</v>
      </c>
      <c r="K146" s="335">
        <f>IF(ISNUMBER(Regressions!L156),ROUND(Regressions!L156, 1), NA())</f>
        <v>87</v>
      </c>
      <c r="L146" s="236">
        <f>IF(ISNUMBER(Regressions!M156),ROUND(Regressions!M156, 1), NA())</f>
        <v>39.9</v>
      </c>
      <c r="M146" s="336">
        <f>IF(ISNUMBER(Regressions!N156),ROUND(Regressions!N156, 1), NA())</f>
        <v>47.1</v>
      </c>
      <c r="N146" s="235">
        <f>IF(ISNUMBER(Regressions!O156),ROUND(Regressions!O156, 1), NA())</f>
        <v>13</v>
      </c>
      <c r="O146" s="337">
        <f>IF(ISNUMBER(Regressions!Q156),ROUND(Regressions!Q156, 1), NA())</f>
        <v>70.099999999999994</v>
      </c>
      <c r="P146" s="335" t="e">
        <f>IF(ISNUMBER(Regressions!R156),ROUND(Regressions!R156, 1), NA())</f>
        <v>#N/A</v>
      </c>
      <c r="Q146" s="213">
        <f>IF(ISNUMBER(Regressions!S156),ROUND(Regressions!S156, 1), NA())</f>
        <v>56.1</v>
      </c>
      <c r="R146" s="336">
        <f>IF(ISNUMBER(Regressions!T156),ROUND(Regressions!T156, 1), NA())</f>
        <v>14</v>
      </c>
      <c r="S146" s="235">
        <f>IF(ISNUMBER(Regressions!U156),ROUND(Regressions!U156, 1), NA())</f>
        <v>29.9</v>
      </c>
    </row>
    <row xmlns:x14ac="http://schemas.microsoft.com/office/spreadsheetml/2009/9/ac" r="147" x14ac:dyDescent="0.2">
      <c r="A147" s="332" t="str">
        <f>IF(ISBLANK(Regressions!A157), " ", Regressions!A157)</f>
        <v>Indonesia</v>
      </c>
      <c r="B147" s="333">
        <f>IF(ISBLANK(Regressions!B157), " ", Regressions!B157)</f>
        <v>2019</v>
      </c>
      <c r="C147" s="338" t="str">
        <f>IF(ISBLANK(Regressions!C157), " ", Regressions!C157)</f>
        <v>Primary</v>
      </c>
      <c r="D147" s="334">
        <f>IF(ISBLANK(Regressions!D157), " ", Regressions!D157)</f>
        <v>28383664</v>
      </c>
      <c r="E147" s="212">
        <f>IF(ISNUMBER(Regressions!E157),ROUND(Regressions!E157, 1), NA())</f>
        <v>100</v>
      </c>
      <c r="F147" s="335">
        <f>IF(ISNUMBER(Regressions!F157),ROUND(Regressions!F157, 1), NA())</f>
        <v>85.2</v>
      </c>
      <c r="G147" s="234">
        <f>IF(ISNUMBER(Regressions!G157),ROUND(Regressions!G157, 1), NA())</f>
        <v>71.5</v>
      </c>
      <c r="H147" s="336">
        <f>IF(ISNUMBER(Regressions!H157),ROUND(Regressions!H157, 1), NA())</f>
        <v>13.7</v>
      </c>
      <c r="I147" s="235">
        <f>IF(ISNUMBER(Regressions!I157),ROUND(Regressions!I157, 1), NA())</f>
        <v>14.8</v>
      </c>
      <c r="J147" s="337">
        <f>IF(ISNUMBER(Regressions!K157),ROUND(Regressions!K157, 1), NA())</f>
        <v>90.1</v>
      </c>
      <c r="K147" s="335">
        <f>IF(ISNUMBER(Regressions!L157),ROUND(Regressions!L157, 1), NA())</f>
        <v>87</v>
      </c>
      <c r="L147" s="236">
        <f>IF(ISNUMBER(Regressions!M157),ROUND(Regressions!M157, 1), NA())</f>
        <v>44.7</v>
      </c>
      <c r="M147" s="336">
        <f>IF(ISNUMBER(Regressions!N157),ROUND(Regressions!N157, 1), NA())</f>
        <v>42.3</v>
      </c>
      <c r="N147" s="235">
        <f>IF(ISNUMBER(Regressions!O157),ROUND(Regressions!O157, 1), NA())</f>
        <v>13</v>
      </c>
      <c r="O147" s="337">
        <f>IF(ISNUMBER(Regressions!Q157),ROUND(Regressions!Q157, 1), NA())</f>
        <v>70.099999999999994</v>
      </c>
      <c r="P147" s="335" t="e">
        <f>IF(ISNUMBER(Regressions!R157),ROUND(Regressions!R157, 1), NA())</f>
        <v>#N/A</v>
      </c>
      <c r="Q147" s="213">
        <f>IF(ISNUMBER(Regressions!S157),ROUND(Regressions!S157, 1), NA())</f>
        <v>59.6</v>
      </c>
      <c r="R147" s="336">
        <f>IF(ISNUMBER(Regressions!T157),ROUND(Regressions!T157, 1), NA())</f>
        <v>10.5</v>
      </c>
      <c r="S147" s="235">
        <f>IF(ISNUMBER(Regressions!U157),ROUND(Regressions!U157, 1), NA())</f>
        <v>29.9</v>
      </c>
    </row>
    <row xmlns:x14ac="http://schemas.microsoft.com/office/spreadsheetml/2009/9/ac" r="148" x14ac:dyDescent="0.2">
      <c r="A148" s="332" t="str">
        <f>IF(ISBLANK(Regressions!A158), " ", Regressions!A158)</f>
        <v>Indonesia</v>
      </c>
      <c r="B148" s="333">
        <f>IF(ISBLANK(Regressions!B158), " ", Regressions!B158)</f>
        <v>2020</v>
      </c>
      <c r="C148" s="338" t="str">
        <f>IF(ISBLANK(Regressions!C158), " ", Regressions!C158)</f>
        <v>Primary</v>
      </c>
      <c r="D148" s="334">
        <f>IF(ISBLANK(Regressions!D158), " ", Regressions!D158)</f>
        <v>28631924</v>
      </c>
      <c r="E148" s="212">
        <f>IF(ISNUMBER(Regressions!E158),ROUND(Regressions!E158, 1), NA())</f>
        <v>100</v>
      </c>
      <c r="F148" s="335">
        <f>IF(ISNUMBER(Regressions!F158),ROUND(Regressions!F158, 1), NA())</f>
        <v>85.5</v>
      </c>
      <c r="G148" s="234">
        <f>IF(ISNUMBER(Regressions!G158),ROUND(Regressions!G158, 1), NA())</f>
        <v>72.5</v>
      </c>
      <c r="H148" s="336">
        <f>IF(ISNUMBER(Regressions!H158),ROUND(Regressions!H158, 1), NA())</f>
        <v>13</v>
      </c>
      <c r="I148" s="235">
        <f>IF(ISNUMBER(Regressions!I158),ROUND(Regressions!I158, 1), NA())</f>
        <v>14.5</v>
      </c>
      <c r="J148" s="337">
        <f>IF(ISNUMBER(Regressions!K158),ROUND(Regressions!K158, 1), NA())</f>
        <v>89.6</v>
      </c>
      <c r="K148" s="335">
        <f>IF(ISNUMBER(Regressions!L158),ROUND(Regressions!L158, 1), NA())</f>
        <v>87</v>
      </c>
      <c r="L148" s="236">
        <f>IF(ISNUMBER(Regressions!M158),ROUND(Regressions!M158, 1), NA())</f>
        <v>49.5</v>
      </c>
      <c r="M148" s="336">
        <f>IF(ISNUMBER(Regressions!N158),ROUND(Regressions!N158, 1), NA())</f>
        <v>37.5</v>
      </c>
      <c r="N148" s="235">
        <f>IF(ISNUMBER(Regressions!O158),ROUND(Regressions!O158, 1), NA())</f>
        <v>13</v>
      </c>
      <c r="O148" s="337">
        <f>IF(ISNUMBER(Regressions!Q158),ROUND(Regressions!Q158, 1), NA())</f>
        <v>70.099999999999994</v>
      </c>
      <c r="P148" s="335" t="e">
        <f>IF(ISNUMBER(Regressions!R158),ROUND(Regressions!R158, 1), NA())</f>
        <v>#N/A</v>
      </c>
      <c r="Q148" s="213">
        <f>IF(ISNUMBER(Regressions!S158),ROUND(Regressions!S158, 1), NA())</f>
        <v>63.1</v>
      </c>
      <c r="R148" s="336">
        <f>IF(ISNUMBER(Regressions!T158),ROUND(Regressions!T158, 1), NA())</f>
        <v>7.1</v>
      </c>
      <c r="S148" s="235">
        <f>IF(ISNUMBER(Regressions!U158),ROUND(Regressions!U158, 1), NA())</f>
        <v>29.9</v>
      </c>
    </row>
    <row xmlns:x14ac="http://schemas.microsoft.com/office/spreadsheetml/2009/9/ac" r="149" x14ac:dyDescent="0.2">
      <c r="A149" s="386" t="str">
        <f>IF(ISBLANK(Regressions!A159), " ", Regressions!A159)</f>
        <v>Indonesia</v>
      </c>
      <c r="B149" s="387">
        <f>IF(ISBLANK(Regressions!B159), " ", Regressions!B159)</f>
        <v>2021</v>
      </c>
      <c r="C149" s="388" t="str">
        <f>IF(ISBLANK(Regressions!C159), " ", Regressions!C159)</f>
        <v>Primary</v>
      </c>
      <c r="D149" s="389">
        <f>IF(ISBLANK(Regressions!D159), " ", Regressions!D159)</f>
        <v>28671068</v>
      </c>
      <c r="E149" s="392">
        <f>IF(ISNUMBER(Regressions!E159),ROUND(Regressions!E159, 1), NA())</f>
        <v>100</v>
      </c>
      <c r="F149" s="390">
        <f>IF(ISNUMBER(Regressions!F159),ROUND(Regressions!F159, 1), NA())</f>
        <v>85.7</v>
      </c>
      <c r="G149" s="393">
        <f>IF(ISNUMBER(Regressions!G159),ROUND(Regressions!G159, 1), NA())</f>
        <v>73.5</v>
      </c>
      <c r="H149" s="391">
        <f>IF(ISNUMBER(Regressions!H159),ROUND(Regressions!H159, 1), NA())</f>
        <v>12.3</v>
      </c>
      <c r="I149" s="394">
        <f>IF(ISNUMBER(Regressions!I159),ROUND(Regressions!I159, 1), NA())</f>
        <v>14.3</v>
      </c>
      <c r="J149" s="392">
        <f>IF(ISNUMBER(Regressions!K159),ROUND(Regressions!K159, 1), NA())</f>
        <v>89.1</v>
      </c>
      <c r="K149" s="390">
        <f>IF(ISNUMBER(Regressions!L159),ROUND(Regressions!L159, 1), NA())</f>
        <v>87</v>
      </c>
      <c r="L149" s="395">
        <f>IF(ISNUMBER(Regressions!M159),ROUND(Regressions!M159, 1), NA())</f>
        <v>54.4</v>
      </c>
      <c r="M149" s="391">
        <f>IF(ISNUMBER(Regressions!N159),ROUND(Regressions!N159, 1), NA())</f>
        <v>32.6</v>
      </c>
      <c r="N149" s="394">
        <f>IF(ISNUMBER(Regressions!O159),ROUND(Regressions!O159, 1), NA())</f>
        <v>13</v>
      </c>
      <c r="O149" s="392">
        <f>IF(ISNUMBER(Regressions!Q159),ROUND(Regressions!Q159, 1), NA())</f>
        <v>70.099999999999994</v>
      </c>
      <c r="P149" s="390" t="e">
        <f>IF(ISNUMBER(Regressions!R159),ROUND(Regressions!R159, 1), NA())</f>
        <v>#N/A</v>
      </c>
      <c r="Q149" s="396">
        <f>IF(ISNUMBER(Regressions!S159),ROUND(Regressions!S159, 1), NA())</f>
        <v>66.5</v>
      </c>
      <c r="R149" s="391">
        <f>IF(ISNUMBER(Regressions!T159),ROUND(Regressions!T159, 1), NA())</f>
        <v>3.6</v>
      </c>
      <c r="S149" s="394">
        <f>IF(ISNUMBER(Regressions!U159),ROUND(Regressions!U159, 1), NA())</f>
        <v>29.9</v>
      </c>
      <c r="T149" s="385"/>
      <c r="U149" s="385"/>
      <c r="V149" s="385"/>
      <c r="W149" s="385"/>
      <c r="X149" s="385"/>
      <c r="Y149" s="385"/>
      <c r="Z149" s="385"/>
      <c r="AA149" s="385"/>
      <c r="AB149" s="385"/>
      <c r="AC149" s="385"/>
    </row>
    <row xmlns:x14ac="http://schemas.microsoft.com/office/spreadsheetml/2009/9/ac" r="150" x14ac:dyDescent="0.2">
      <c r="A150" s="332" t="str">
        <f>IF(ISBLANK(Regressions!A160), " ", Regressions!A160)</f>
        <v>Indonesia</v>
      </c>
      <c r="B150" s="333">
        <f>IF(ISBLANK(Regressions!B160), " ", Regressions!B160)</f>
        <v>2022</v>
      </c>
      <c r="C150" s="338" t="str">
        <f>IF(ISBLANK(Regressions!C160), " ", Regressions!C160)</f>
        <v>Primary</v>
      </c>
      <c r="D150" s="334">
        <f>IF(ISBLANK(Regressions!D160), " ", Regressions!D160)</f>
        <v>28644968</v>
      </c>
      <c r="E150" s="212">
        <f>IF(ISNUMBER(Regressions!E160),ROUND(Regressions!E160, 1), NA())</f>
        <v>100</v>
      </c>
      <c r="F150" s="335">
        <f>IF(ISNUMBER(Regressions!F160),ROUND(Regressions!F160, 1), NA())</f>
        <v>86</v>
      </c>
      <c r="G150" s="234">
        <f>IF(ISNUMBER(Regressions!G160),ROUND(Regressions!G160, 1), NA())</f>
        <v>74.5</v>
      </c>
      <c r="H150" s="336">
        <f>IF(ISNUMBER(Regressions!H160),ROUND(Regressions!H160, 1), NA())</f>
        <v>11.5</v>
      </c>
      <c r="I150" s="235">
        <f>IF(ISNUMBER(Regressions!I160),ROUND(Regressions!I160, 1), NA())</f>
        <v>14</v>
      </c>
      <c r="J150" s="337">
        <f>IF(ISNUMBER(Regressions!K160),ROUND(Regressions!K160, 1), NA())</f>
        <v>88.6</v>
      </c>
      <c r="K150" s="335">
        <f>IF(ISNUMBER(Regressions!L160),ROUND(Regressions!L160, 1), NA())</f>
        <v>87</v>
      </c>
      <c r="L150" s="236">
        <f>IF(ISNUMBER(Regressions!M160),ROUND(Regressions!M160, 1), NA())</f>
        <v>59.2</v>
      </c>
      <c r="M150" s="336">
        <f>IF(ISNUMBER(Regressions!N160),ROUND(Regressions!N160, 1), NA())</f>
        <v>27.8</v>
      </c>
      <c r="N150" s="235">
        <f>IF(ISNUMBER(Regressions!O160),ROUND(Regressions!O160, 1), NA())</f>
        <v>13</v>
      </c>
      <c r="O150" s="337">
        <f>IF(ISNUMBER(Regressions!Q160),ROUND(Regressions!Q160, 1), NA())</f>
        <v>70.099999999999994</v>
      </c>
      <c r="P150" s="335" t="e">
        <f>IF(ISNUMBER(Regressions!R160),ROUND(Regressions!R160, 1), NA())</f>
        <v>#N/A</v>
      </c>
      <c r="Q150" s="213">
        <f>IF(ISNUMBER(Regressions!S160),ROUND(Regressions!S160, 1), NA())</f>
        <v>70</v>
      </c>
      <c r="R150" s="336">
        <f>IF(ISNUMBER(Regressions!T160),ROUND(Regressions!T160, 1), NA())</f>
        <v>0.1</v>
      </c>
      <c r="S150" s="235">
        <f>IF(ISNUMBER(Regressions!U160),ROUND(Regressions!U160, 1), NA())</f>
        <v>29.9</v>
      </c>
    </row>
    <row xmlns:x14ac="http://schemas.microsoft.com/office/spreadsheetml/2009/9/ac" r="151" x14ac:dyDescent="0.2">
      <c r="A151" s="339" t="str">
        <f>IF(ISBLANK(Regressions!A161), " ", Regressions!A161)</f>
        <v>Indonesia</v>
      </c>
      <c r="B151" s="340">
        <f>IF(ISBLANK(Regressions!B161), " ", Regressions!B161)</f>
        <v>2023</v>
      </c>
      <c r="C151" s="341" t="str">
        <f>IF(ISBLANK(Regressions!C161), " ", Regressions!C161)</f>
        <v>Primary</v>
      </c>
      <c r="D151" s="342">
        <f>IF(ISBLANK(Regressions!D161), " ", Regressions!D161)</f>
        <v>28554196</v>
      </c>
      <c r="E151" s="343">
        <f>IF(ISNUMBER(Regressions!E161),ROUND(Regressions!E161, 1), NA())</f>
        <v>100</v>
      </c>
      <c r="F151" s="344">
        <f>IF(ISNUMBER(Regressions!F161),ROUND(Regressions!F161, 1), NA())</f>
        <v>86.2</v>
      </c>
      <c r="G151" s="345">
        <f>IF(ISNUMBER(Regressions!G161),ROUND(Regressions!G161, 1), NA())</f>
        <v>75.5</v>
      </c>
      <c r="H151" s="346">
        <f>IF(ISNUMBER(Regressions!H161),ROUND(Regressions!H161, 1), NA())</f>
        <v>10.8</v>
      </c>
      <c r="I151" s="347">
        <f>IF(ISNUMBER(Regressions!I161),ROUND(Regressions!I161, 1), NA())</f>
        <v>13.8</v>
      </c>
      <c r="J151" s="348">
        <f>IF(ISNUMBER(Regressions!K161),ROUND(Regressions!K161, 1), NA())</f>
        <v>88.2</v>
      </c>
      <c r="K151" s="344">
        <f>IF(ISNUMBER(Regressions!L161),ROUND(Regressions!L161, 1), NA())</f>
        <v>87</v>
      </c>
      <c r="L151" s="349">
        <f>IF(ISNUMBER(Regressions!M161),ROUND(Regressions!M161, 1), NA())</f>
        <v>64</v>
      </c>
      <c r="M151" s="346">
        <f>IF(ISNUMBER(Regressions!N161),ROUND(Regressions!N161, 1), NA())</f>
        <v>23</v>
      </c>
      <c r="N151" s="347">
        <f>IF(ISNUMBER(Regressions!O161),ROUND(Regressions!O161, 1), NA())</f>
        <v>13</v>
      </c>
      <c r="O151" s="348">
        <f>IF(ISNUMBER(Regressions!Q161),ROUND(Regressions!Q161, 1), NA())</f>
        <v>70.099999999999994</v>
      </c>
      <c r="P151" s="344" t="e">
        <f>IF(ISNUMBER(Regressions!R161),ROUND(Regressions!R161, 1), NA())</f>
        <v>#N/A</v>
      </c>
      <c r="Q151" s="350">
        <f>IF(ISNUMBER(Regressions!S161),ROUND(Regressions!S161, 1), NA())</f>
        <v>70.099999999999994</v>
      </c>
      <c r="R151" s="346">
        <f>IF(ISNUMBER(Regressions!T161),ROUND(Regressions!T161, 1), NA())</f>
        <v>0</v>
      </c>
      <c r="S151" s="347">
        <f>IF(ISNUMBER(Regressions!U161),ROUND(Regressions!U161, 1), NA())</f>
        <v>29.9</v>
      </c>
    </row>
    <row xmlns:x14ac="http://schemas.microsoft.com/office/spreadsheetml/2009/9/ac" r="152" hidden="true" x14ac:dyDescent="0.2">
      <c r="A152" s="332" t="str">
        <f>IF(ISBLANK(Regressions!A162), " ", Regressions!A162)</f>
        <v>Indonesia</v>
      </c>
      <c r="B152" s="333">
        <f>IF(ISBLANK(Regressions!B162), " ", Regressions!B162)</f>
        <v>2024</v>
      </c>
      <c r="C152" s="338" t="str">
        <f>IF(ISBLANK(Regressions!C162), " ", Regressions!C162)</f>
        <v>Primary</v>
      </c>
      <c r="D152" s="334" t="str">
        <f>IF(ISBLANK(Regressions!D162), " ", Regressions!D162)</f>
        <v> </v>
      </c>
      <c r="E152" s="212" t="e">
        <f>IF(ISNUMBER(Regressions!E162),ROUND(Regressions!E162, 1), NA())</f>
        <v>#N/A</v>
      </c>
      <c r="F152" s="335" t="e">
        <f>IF(ISNUMBER(Regressions!F162),ROUND(Regressions!F162, 1), NA())</f>
        <v>#N/A</v>
      </c>
      <c r="G152" s="234" t="e">
        <f>IF(ISNUMBER(Regressions!G162),ROUND(Regressions!G162, 1), NA())</f>
        <v>#N/A</v>
      </c>
      <c r="H152" s="336" t="e">
        <f>IF(ISNUMBER(Regressions!H162),ROUND(Regressions!H162, 1), NA())</f>
        <v>#N/A</v>
      </c>
      <c r="I152" s="235" t="e">
        <f>IF(ISNUMBER(Regressions!I162),ROUND(Regressions!I162, 1), NA())</f>
        <v>#N/A</v>
      </c>
      <c r="J152" s="337" t="e">
        <f>IF(ISNUMBER(Regressions!K162),ROUND(Regressions!K162, 1), NA())</f>
        <v>#N/A</v>
      </c>
      <c r="K152" s="335" t="e">
        <f>IF(ISNUMBER(Regressions!L162),ROUND(Regressions!L162, 1), NA())</f>
        <v>#N/A</v>
      </c>
      <c r="L152" s="236" t="e">
        <f>IF(ISNUMBER(Regressions!M162),ROUND(Regressions!M162, 1), NA())</f>
        <v>#N/A</v>
      </c>
      <c r="M152" s="336" t="e">
        <f>IF(ISNUMBER(Regressions!N162),ROUND(Regressions!N162, 1), NA())</f>
        <v>#N/A</v>
      </c>
      <c r="N152" s="235" t="e">
        <f>IF(ISNUMBER(Regressions!O162),ROUND(Regressions!O162, 1), NA())</f>
        <v>#N/A</v>
      </c>
      <c r="O152" s="337" t="e">
        <f>IF(ISNUMBER(Regressions!Q162),ROUND(Regressions!Q162, 1), NA())</f>
        <v>#N/A</v>
      </c>
      <c r="P152" s="335" t="e">
        <f>IF(ISNUMBER(Regressions!R162),ROUND(Regressions!R162, 1), NA())</f>
        <v>#N/A</v>
      </c>
      <c r="Q152" s="213" t="e">
        <f>IF(ISNUMBER(Regressions!S162),ROUND(Regressions!S162, 1), NA())</f>
        <v>#N/A</v>
      </c>
      <c r="R152" s="336" t="e">
        <f>IF(ISNUMBER(Regressions!T162),ROUND(Regressions!T162, 1), NA())</f>
        <v>#N/A</v>
      </c>
      <c r="S152" s="235" t="e">
        <f>IF(ISNUMBER(Regressions!U162),ROUND(Regressions!U162, 1), NA())</f>
        <v>#N/A</v>
      </c>
    </row>
    <row xmlns:x14ac="http://schemas.microsoft.com/office/spreadsheetml/2009/9/ac" r="153" hidden="true" x14ac:dyDescent="0.2">
      <c r="A153" s="332" t="str">
        <f>IF(ISBLANK(Regressions!A163), " ", Regressions!A163)</f>
        <v>Indonesia</v>
      </c>
      <c r="B153" s="333">
        <f>IF(ISBLANK(Regressions!B163), " ", Regressions!B163)</f>
        <v>2025</v>
      </c>
      <c r="C153" s="338" t="str">
        <f>IF(ISBLANK(Regressions!C163), " ", Regressions!C163)</f>
        <v>Primary</v>
      </c>
      <c r="D153" s="334" t="str">
        <f>IF(ISBLANK(Regressions!D163), " ", Regressions!D163)</f>
        <v> </v>
      </c>
      <c r="E153" s="212" t="e">
        <f>IF(ISNUMBER(Regressions!E163),ROUND(Regressions!E163, 1), NA())</f>
        <v>#N/A</v>
      </c>
      <c r="F153" s="335" t="e">
        <f>IF(ISNUMBER(Regressions!F163),ROUND(Regressions!F163, 1), NA())</f>
        <v>#N/A</v>
      </c>
      <c r="G153" s="234" t="e">
        <f>IF(ISNUMBER(Regressions!G163),ROUND(Regressions!G163, 1), NA())</f>
        <v>#N/A</v>
      </c>
      <c r="H153" s="336" t="e">
        <f>IF(ISNUMBER(Regressions!H163),ROUND(Regressions!H163, 1), NA())</f>
        <v>#N/A</v>
      </c>
      <c r="I153" s="235" t="e">
        <f>IF(ISNUMBER(Regressions!I163),ROUND(Regressions!I163, 1), NA())</f>
        <v>#N/A</v>
      </c>
      <c r="J153" s="337" t="e">
        <f>IF(ISNUMBER(Regressions!K163),ROUND(Regressions!K163, 1), NA())</f>
        <v>#N/A</v>
      </c>
      <c r="K153" s="335" t="e">
        <f>IF(ISNUMBER(Regressions!L163),ROUND(Regressions!L163, 1), NA())</f>
        <v>#N/A</v>
      </c>
      <c r="L153" s="236" t="e">
        <f>IF(ISNUMBER(Regressions!M163),ROUND(Regressions!M163, 1), NA())</f>
        <v>#N/A</v>
      </c>
      <c r="M153" s="336" t="e">
        <f>IF(ISNUMBER(Regressions!N163),ROUND(Regressions!N163, 1), NA())</f>
        <v>#N/A</v>
      </c>
      <c r="N153" s="235" t="e">
        <f>IF(ISNUMBER(Regressions!O163),ROUND(Regressions!O163, 1), NA())</f>
        <v>#N/A</v>
      </c>
      <c r="O153" s="337" t="e">
        <f>IF(ISNUMBER(Regressions!Q163),ROUND(Regressions!Q163, 1), NA())</f>
        <v>#N/A</v>
      </c>
      <c r="P153" s="335" t="e">
        <f>IF(ISNUMBER(Regressions!R163),ROUND(Regressions!R163, 1), NA())</f>
        <v>#N/A</v>
      </c>
      <c r="Q153" s="213" t="e">
        <f>IF(ISNUMBER(Regressions!S163),ROUND(Regressions!S163, 1), NA())</f>
        <v>#N/A</v>
      </c>
      <c r="R153" s="336" t="e">
        <f>IF(ISNUMBER(Regressions!T163),ROUND(Regressions!T163, 1), NA())</f>
        <v>#N/A</v>
      </c>
      <c r="S153" s="235" t="e">
        <f>IF(ISNUMBER(Regressions!U163),ROUND(Regressions!U163, 1), NA())</f>
        <v>#N/A</v>
      </c>
    </row>
    <row xmlns:x14ac="http://schemas.microsoft.com/office/spreadsheetml/2009/9/ac" r="154" hidden="true" x14ac:dyDescent="0.2">
      <c r="A154" s="332" t="str">
        <f>IF(ISBLANK(Regressions!A164), " ", Regressions!A164)</f>
        <v>Indonesia</v>
      </c>
      <c r="B154" s="333">
        <f>IF(ISBLANK(Regressions!B164), " ", Regressions!B164)</f>
        <v>2026</v>
      </c>
      <c r="C154" s="338" t="str">
        <f>IF(ISBLANK(Regressions!C164), " ", Regressions!C164)</f>
        <v>Primary</v>
      </c>
      <c r="D154" s="334" t="str">
        <f>IF(ISBLANK(Regressions!D164), " ", Regressions!D164)</f>
        <v> </v>
      </c>
      <c r="E154" s="212" t="e">
        <f>IF(ISNUMBER(Regressions!E164),ROUND(Regressions!E164, 1), NA())</f>
        <v>#N/A</v>
      </c>
      <c r="F154" s="335" t="e">
        <f>IF(ISNUMBER(Regressions!F164),ROUND(Regressions!F164, 1), NA())</f>
        <v>#N/A</v>
      </c>
      <c r="G154" s="234" t="e">
        <f>IF(ISNUMBER(Regressions!G164),ROUND(Regressions!G164, 1), NA())</f>
        <v>#N/A</v>
      </c>
      <c r="H154" s="336" t="e">
        <f>IF(ISNUMBER(Regressions!H164),ROUND(Regressions!H164, 1), NA())</f>
        <v>#N/A</v>
      </c>
      <c r="I154" s="235" t="e">
        <f>IF(ISNUMBER(Regressions!I164),ROUND(Regressions!I164, 1), NA())</f>
        <v>#N/A</v>
      </c>
      <c r="J154" s="337" t="e">
        <f>IF(ISNUMBER(Regressions!K164),ROUND(Regressions!K164, 1), NA())</f>
        <v>#N/A</v>
      </c>
      <c r="K154" s="335" t="e">
        <f>IF(ISNUMBER(Regressions!L164),ROUND(Regressions!L164, 1), NA())</f>
        <v>#N/A</v>
      </c>
      <c r="L154" s="236" t="e">
        <f>IF(ISNUMBER(Regressions!M164),ROUND(Regressions!M164, 1), NA())</f>
        <v>#N/A</v>
      </c>
      <c r="M154" s="336" t="e">
        <f>IF(ISNUMBER(Regressions!N164),ROUND(Regressions!N164, 1), NA())</f>
        <v>#N/A</v>
      </c>
      <c r="N154" s="235" t="e">
        <f>IF(ISNUMBER(Regressions!O164),ROUND(Regressions!O164, 1), NA())</f>
        <v>#N/A</v>
      </c>
      <c r="O154" s="337" t="e">
        <f>IF(ISNUMBER(Regressions!Q164),ROUND(Regressions!Q164, 1), NA())</f>
        <v>#N/A</v>
      </c>
      <c r="P154" s="335" t="e">
        <f>IF(ISNUMBER(Regressions!R164),ROUND(Regressions!R164, 1), NA())</f>
        <v>#N/A</v>
      </c>
      <c r="Q154" s="213" t="e">
        <f>IF(ISNUMBER(Regressions!S164),ROUND(Regressions!S164, 1), NA())</f>
        <v>#N/A</v>
      </c>
      <c r="R154" s="336" t="e">
        <f>IF(ISNUMBER(Regressions!T164),ROUND(Regressions!T164, 1), NA())</f>
        <v>#N/A</v>
      </c>
      <c r="S154" s="235" t="e">
        <f>IF(ISNUMBER(Regressions!U164),ROUND(Regressions!U164, 1), NA())</f>
        <v>#N/A</v>
      </c>
    </row>
    <row xmlns:x14ac="http://schemas.microsoft.com/office/spreadsheetml/2009/9/ac" r="155" hidden="true" x14ac:dyDescent="0.2">
      <c r="A155" s="332" t="str">
        <f>IF(ISBLANK(Regressions!A165), " ", Regressions!A165)</f>
        <v>Indonesia</v>
      </c>
      <c r="B155" s="333">
        <f>IF(ISBLANK(Regressions!B165), " ", Regressions!B165)</f>
        <v>2027</v>
      </c>
      <c r="C155" s="338" t="str">
        <f>IF(ISBLANK(Regressions!C165), " ", Regressions!C165)</f>
        <v>Primary</v>
      </c>
      <c r="D155" s="334" t="str">
        <f>IF(ISBLANK(Regressions!D165), " ", Regressions!D165)</f>
        <v> </v>
      </c>
      <c r="E155" s="212" t="e">
        <f>IF(ISNUMBER(Regressions!E165),ROUND(Regressions!E165, 1), NA())</f>
        <v>#N/A</v>
      </c>
      <c r="F155" s="335" t="e">
        <f>IF(ISNUMBER(Regressions!F165),ROUND(Regressions!F165, 1), NA())</f>
        <v>#N/A</v>
      </c>
      <c r="G155" s="234" t="e">
        <f>IF(ISNUMBER(Regressions!G165),ROUND(Regressions!G165, 1), NA())</f>
        <v>#N/A</v>
      </c>
      <c r="H155" s="336" t="e">
        <f>IF(ISNUMBER(Regressions!H165),ROUND(Regressions!H165, 1), NA())</f>
        <v>#N/A</v>
      </c>
      <c r="I155" s="235" t="e">
        <f>IF(ISNUMBER(Regressions!I165),ROUND(Regressions!I165, 1), NA())</f>
        <v>#N/A</v>
      </c>
      <c r="J155" s="337" t="e">
        <f>IF(ISNUMBER(Regressions!K165),ROUND(Regressions!K165, 1), NA())</f>
        <v>#N/A</v>
      </c>
      <c r="K155" s="335" t="e">
        <f>IF(ISNUMBER(Regressions!L165),ROUND(Regressions!L165, 1), NA())</f>
        <v>#N/A</v>
      </c>
      <c r="L155" s="236" t="e">
        <f>IF(ISNUMBER(Regressions!M165),ROUND(Regressions!M165, 1), NA())</f>
        <v>#N/A</v>
      </c>
      <c r="M155" s="336" t="e">
        <f>IF(ISNUMBER(Regressions!N165),ROUND(Regressions!N165, 1), NA())</f>
        <v>#N/A</v>
      </c>
      <c r="N155" s="235" t="e">
        <f>IF(ISNUMBER(Regressions!O165),ROUND(Regressions!O165, 1), NA())</f>
        <v>#N/A</v>
      </c>
      <c r="O155" s="337" t="e">
        <f>IF(ISNUMBER(Regressions!Q165),ROUND(Regressions!Q165, 1), NA())</f>
        <v>#N/A</v>
      </c>
      <c r="P155" s="335" t="e">
        <f>IF(ISNUMBER(Regressions!R165),ROUND(Regressions!R165, 1), NA())</f>
        <v>#N/A</v>
      </c>
      <c r="Q155" s="213" t="e">
        <f>IF(ISNUMBER(Regressions!S165),ROUND(Regressions!S165, 1), NA())</f>
        <v>#N/A</v>
      </c>
      <c r="R155" s="336" t="e">
        <f>IF(ISNUMBER(Regressions!T165),ROUND(Regressions!T165, 1), NA())</f>
        <v>#N/A</v>
      </c>
      <c r="S155" s="235" t="e">
        <f>IF(ISNUMBER(Regressions!U165),ROUND(Regressions!U165, 1), NA())</f>
        <v>#N/A</v>
      </c>
    </row>
    <row xmlns:x14ac="http://schemas.microsoft.com/office/spreadsheetml/2009/9/ac" r="156" hidden="true" x14ac:dyDescent="0.2">
      <c r="A156" s="332" t="str">
        <f>IF(ISBLANK(Regressions!A166), " ", Regressions!A166)</f>
        <v>Indonesia</v>
      </c>
      <c r="B156" s="333">
        <f>IF(ISBLANK(Regressions!B166), " ", Regressions!B166)</f>
        <v>2028</v>
      </c>
      <c r="C156" s="338" t="str">
        <f>IF(ISBLANK(Regressions!C166), " ", Regressions!C166)</f>
        <v>Primary</v>
      </c>
      <c r="D156" s="334" t="str">
        <f>IF(ISBLANK(Regressions!D166), " ", Regressions!D166)</f>
        <v> </v>
      </c>
      <c r="E156" s="212" t="e">
        <f>IF(ISNUMBER(Regressions!E166),ROUND(Regressions!E166, 1), NA())</f>
        <v>#N/A</v>
      </c>
      <c r="F156" s="335" t="e">
        <f>IF(ISNUMBER(Regressions!F166),ROUND(Regressions!F166, 1), NA())</f>
        <v>#N/A</v>
      </c>
      <c r="G156" s="234" t="e">
        <f>IF(ISNUMBER(Regressions!G166),ROUND(Regressions!G166, 1), NA())</f>
        <v>#N/A</v>
      </c>
      <c r="H156" s="336" t="e">
        <f>IF(ISNUMBER(Regressions!H166),ROUND(Regressions!H166, 1), NA())</f>
        <v>#N/A</v>
      </c>
      <c r="I156" s="235" t="e">
        <f>IF(ISNUMBER(Regressions!I166),ROUND(Regressions!I166, 1), NA())</f>
        <v>#N/A</v>
      </c>
      <c r="J156" s="337" t="e">
        <f>IF(ISNUMBER(Regressions!K166),ROUND(Regressions!K166, 1), NA())</f>
        <v>#N/A</v>
      </c>
      <c r="K156" s="335" t="e">
        <f>IF(ISNUMBER(Regressions!L166),ROUND(Regressions!L166, 1), NA())</f>
        <v>#N/A</v>
      </c>
      <c r="L156" s="236" t="e">
        <f>IF(ISNUMBER(Regressions!M166),ROUND(Regressions!M166, 1), NA())</f>
        <v>#N/A</v>
      </c>
      <c r="M156" s="336" t="e">
        <f>IF(ISNUMBER(Regressions!N166),ROUND(Regressions!N166, 1), NA())</f>
        <v>#N/A</v>
      </c>
      <c r="N156" s="235" t="e">
        <f>IF(ISNUMBER(Regressions!O166),ROUND(Regressions!O166, 1), NA())</f>
        <v>#N/A</v>
      </c>
      <c r="O156" s="337" t="e">
        <f>IF(ISNUMBER(Regressions!Q166),ROUND(Regressions!Q166, 1), NA())</f>
        <v>#N/A</v>
      </c>
      <c r="P156" s="335" t="e">
        <f>IF(ISNUMBER(Regressions!R166),ROUND(Regressions!R166, 1), NA())</f>
        <v>#N/A</v>
      </c>
      <c r="Q156" s="213" t="e">
        <f>IF(ISNUMBER(Regressions!S166),ROUND(Regressions!S166, 1), NA())</f>
        <v>#N/A</v>
      </c>
      <c r="R156" s="336" t="e">
        <f>IF(ISNUMBER(Regressions!T166),ROUND(Regressions!T166, 1), NA())</f>
        <v>#N/A</v>
      </c>
      <c r="S156" s="235" t="e">
        <f>IF(ISNUMBER(Regressions!U166),ROUND(Regressions!U166, 1), NA())</f>
        <v>#N/A</v>
      </c>
    </row>
    <row xmlns:x14ac="http://schemas.microsoft.com/office/spreadsheetml/2009/9/ac" r="157" hidden="true" x14ac:dyDescent="0.2">
      <c r="A157" s="332" t="str">
        <f>IF(ISBLANK(Regressions!A167), " ", Regressions!A167)</f>
        <v>Indonesia</v>
      </c>
      <c r="B157" s="333">
        <f>IF(ISBLANK(Regressions!B167), " ", Regressions!B167)</f>
        <v>2029</v>
      </c>
      <c r="C157" s="338" t="str">
        <f>IF(ISBLANK(Regressions!C167), " ", Regressions!C167)</f>
        <v>Primary</v>
      </c>
      <c r="D157" s="334" t="str">
        <f>IF(ISBLANK(Regressions!D167), " ", Regressions!D167)</f>
        <v> </v>
      </c>
      <c r="E157" s="212" t="e">
        <f>IF(ISNUMBER(Regressions!E167),ROUND(Regressions!E167, 1), NA())</f>
        <v>#N/A</v>
      </c>
      <c r="F157" s="335" t="e">
        <f>IF(ISNUMBER(Regressions!F167),ROUND(Regressions!F167, 1), NA())</f>
        <v>#N/A</v>
      </c>
      <c r="G157" s="234" t="e">
        <f>IF(ISNUMBER(Regressions!G167),ROUND(Regressions!G167, 1), NA())</f>
        <v>#N/A</v>
      </c>
      <c r="H157" s="336" t="e">
        <f>IF(ISNUMBER(Regressions!H167),ROUND(Regressions!H167, 1), NA())</f>
        <v>#N/A</v>
      </c>
      <c r="I157" s="235" t="e">
        <f>IF(ISNUMBER(Regressions!I167),ROUND(Regressions!I167, 1), NA())</f>
        <v>#N/A</v>
      </c>
      <c r="J157" s="337" t="e">
        <f>IF(ISNUMBER(Regressions!K167),ROUND(Regressions!K167, 1), NA())</f>
        <v>#N/A</v>
      </c>
      <c r="K157" s="335" t="e">
        <f>IF(ISNUMBER(Regressions!L167),ROUND(Regressions!L167, 1), NA())</f>
        <v>#N/A</v>
      </c>
      <c r="L157" s="236" t="e">
        <f>IF(ISNUMBER(Regressions!M167),ROUND(Regressions!M167, 1), NA())</f>
        <v>#N/A</v>
      </c>
      <c r="M157" s="336" t="e">
        <f>IF(ISNUMBER(Regressions!N167),ROUND(Regressions!N167, 1), NA())</f>
        <v>#N/A</v>
      </c>
      <c r="N157" s="235" t="e">
        <f>IF(ISNUMBER(Regressions!O167),ROUND(Regressions!O167, 1), NA())</f>
        <v>#N/A</v>
      </c>
      <c r="O157" s="337" t="e">
        <f>IF(ISNUMBER(Regressions!Q167),ROUND(Regressions!Q167, 1), NA())</f>
        <v>#N/A</v>
      </c>
      <c r="P157" s="335" t="e">
        <f>IF(ISNUMBER(Regressions!R167),ROUND(Regressions!R167, 1), NA())</f>
        <v>#N/A</v>
      </c>
      <c r="Q157" s="213" t="e">
        <f>IF(ISNUMBER(Regressions!S167),ROUND(Regressions!S167, 1), NA())</f>
        <v>#N/A</v>
      </c>
      <c r="R157" s="336" t="e">
        <f>IF(ISNUMBER(Regressions!T167),ROUND(Regressions!T167, 1), NA())</f>
        <v>#N/A</v>
      </c>
      <c r="S157" s="235" t="e">
        <f>IF(ISNUMBER(Regressions!U167),ROUND(Regressions!U167, 1), NA())</f>
        <v>#N/A</v>
      </c>
    </row>
    <row xmlns:x14ac="http://schemas.microsoft.com/office/spreadsheetml/2009/9/ac" r="158" hidden="true" x14ac:dyDescent="0.2">
      <c r="A158" s="332" t="str">
        <f>IF(ISBLANK(Regressions!A168), " ", Regressions!A168)</f>
        <v>Indonesia</v>
      </c>
      <c r="B158" s="333">
        <f>IF(ISBLANK(Regressions!B168), " ", Regressions!B168)</f>
        <v>2030</v>
      </c>
      <c r="C158" s="338" t="str">
        <f>IF(ISBLANK(Regressions!C168), " ", Regressions!C168)</f>
        <v>Primary</v>
      </c>
      <c r="D158" s="334" t="str">
        <f>IF(ISBLANK(Regressions!D168), " ", Regressions!D168)</f>
        <v> </v>
      </c>
      <c r="E158" s="212" t="e">
        <f>IF(ISNUMBER(Regressions!E168),ROUND(Regressions!E168, 1), NA())</f>
        <v>#N/A</v>
      </c>
      <c r="F158" s="335" t="e">
        <f>IF(ISNUMBER(Regressions!F168),ROUND(Regressions!F168, 1), NA())</f>
        <v>#N/A</v>
      </c>
      <c r="G158" s="234" t="e">
        <f>IF(ISNUMBER(Regressions!G168),ROUND(Regressions!G168, 1), NA())</f>
        <v>#N/A</v>
      </c>
      <c r="H158" s="336" t="e">
        <f>IF(ISNUMBER(Regressions!H168),ROUND(Regressions!H168, 1), NA())</f>
        <v>#N/A</v>
      </c>
      <c r="I158" s="235" t="e">
        <f>IF(ISNUMBER(Regressions!I168),ROUND(Regressions!I168, 1), NA())</f>
        <v>#N/A</v>
      </c>
      <c r="J158" s="337" t="e">
        <f>IF(ISNUMBER(Regressions!K168),ROUND(Regressions!K168, 1), NA())</f>
        <v>#N/A</v>
      </c>
      <c r="K158" s="335" t="e">
        <f>IF(ISNUMBER(Regressions!L168),ROUND(Regressions!L168, 1), NA())</f>
        <v>#N/A</v>
      </c>
      <c r="L158" s="236" t="e">
        <f>IF(ISNUMBER(Regressions!M168),ROUND(Regressions!M168, 1), NA())</f>
        <v>#N/A</v>
      </c>
      <c r="M158" s="336" t="e">
        <f>IF(ISNUMBER(Regressions!N168),ROUND(Regressions!N168, 1), NA())</f>
        <v>#N/A</v>
      </c>
      <c r="N158" s="235" t="e">
        <f>IF(ISNUMBER(Regressions!O168),ROUND(Regressions!O168, 1), NA())</f>
        <v>#N/A</v>
      </c>
      <c r="O158" s="337" t="e">
        <f>IF(ISNUMBER(Regressions!Q168),ROUND(Regressions!Q168, 1), NA())</f>
        <v>#N/A</v>
      </c>
      <c r="P158" s="335" t="e">
        <f>IF(ISNUMBER(Regressions!R168),ROUND(Regressions!R168, 1), NA())</f>
        <v>#N/A</v>
      </c>
      <c r="Q158" s="213" t="e">
        <f>IF(ISNUMBER(Regressions!S168),ROUND(Regressions!S168, 1), NA())</f>
        <v>#N/A</v>
      </c>
      <c r="R158" s="336" t="e">
        <f>IF(ISNUMBER(Regressions!T168),ROUND(Regressions!T168, 1), NA())</f>
        <v>#N/A</v>
      </c>
      <c r="S158" s="235" t="e">
        <f>IF(ISNUMBER(Regressions!U168),ROUND(Regressions!U168, 1), NA())</f>
        <v>#N/A</v>
      </c>
    </row>
    <row xmlns:x14ac="http://schemas.microsoft.com/office/spreadsheetml/2009/9/ac" r="159" x14ac:dyDescent="0.2">
      <c r="A159" s="332" t="str">
        <f>IF(ISBLANK(Regressions!A169), " ", Regressions!A169)</f>
        <v>Indonesia</v>
      </c>
      <c r="B159" s="333">
        <f>IF(ISBLANK(Regressions!B169), " ", Regressions!B169)</f>
        <v>2000</v>
      </c>
      <c r="C159" s="338" t="str">
        <f>IF(ISBLANK(Regressions!C169), " ", Regressions!C169)</f>
        <v>Secondary</v>
      </c>
      <c r="D159" s="334">
        <f>IF(ISBLANK(Regressions!D169), " ", Regressions!D169)</f>
        <v>26198608</v>
      </c>
      <c r="E159" s="212">
        <f>IF(ISNUMBER(Regressions!E169),ROUND(Regressions!E169, 1), NA())</f>
        <v>99.7</v>
      </c>
      <c r="F159" s="335" t="e">
        <f>IF(ISNUMBER(Regressions!F169),ROUND(Regressions!F169, 1), NA())</f>
        <v>#N/A</v>
      </c>
      <c r="G159" s="234" t="e">
        <f>IF(ISNUMBER(Regressions!G169),ROUND(Regressions!G169, 1), NA())</f>
        <v>#N/A</v>
      </c>
      <c r="H159" s="336" t="e">
        <f>IF(ISNUMBER(Regressions!H169),ROUND(Regressions!H169, 1), NA())</f>
        <v>#N/A</v>
      </c>
      <c r="I159" s="235" t="e">
        <f>IF(ISNUMBER(Regressions!I169),ROUND(Regressions!I169, 1), NA())</f>
        <v>#N/A</v>
      </c>
      <c r="J159" s="337">
        <f>IF(ISNUMBER(Regressions!K169),ROUND(Regressions!K169, 1), NA())</f>
        <v>100</v>
      </c>
      <c r="K159" s="335" t="e">
        <f>IF(ISNUMBER(Regressions!L169),ROUND(Regressions!L169, 1), NA())</f>
        <v>#N/A</v>
      </c>
      <c r="L159" s="236" t="e">
        <f>IF(ISNUMBER(Regressions!M169),ROUND(Regressions!M169, 1), NA())</f>
        <v>#N/A</v>
      </c>
      <c r="M159" s="336" t="e">
        <f>IF(ISNUMBER(Regressions!N169),ROUND(Regressions!N169, 1), NA())</f>
        <v>#N/A</v>
      </c>
      <c r="N159" s="235" t="e">
        <f>IF(ISNUMBER(Regressions!O169),ROUND(Regressions!O169, 1), NA())</f>
        <v>#N/A</v>
      </c>
      <c r="O159" s="337" t="e">
        <f>IF(ISNUMBER(Regressions!Q169),ROUND(Regressions!Q169, 1), NA())</f>
        <v>#N/A</v>
      </c>
      <c r="P159" s="335" t="e">
        <f>IF(ISNUMBER(Regressions!R169),ROUND(Regressions!R169, 1), NA())</f>
        <v>#N/A</v>
      </c>
      <c r="Q159" s="213" t="e">
        <f>IF(ISNUMBER(Regressions!S169),ROUND(Regressions!S169, 1), NA())</f>
        <v>#N/A</v>
      </c>
      <c r="R159" s="336" t="e">
        <f>IF(ISNUMBER(Regressions!T169),ROUND(Regressions!T169, 1), NA())</f>
        <v>#N/A</v>
      </c>
      <c r="S159" s="235" t="e">
        <f>IF(ISNUMBER(Regressions!U169),ROUND(Regressions!U169, 1), NA())</f>
        <v>#N/A</v>
      </c>
    </row>
    <row xmlns:x14ac="http://schemas.microsoft.com/office/spreadsheetml/2009/9/ac" r="160" x14ac:dyDescent="0.2">
      <c r="A160" s="332" t="str">
        <f>IF(ISBLANK(Regressions!A170), " ", Regressions!A170)</f>
        <v>Indonesia</v>
      </c>
      <c r="B160" s="333">
        <f>IF(ISBLANK(Regressions!B170), " ", Regressions!B170)</f>
        <v>2001</v>
      </c>
      <c r="C160" s="338" t="str">
        <f>IF(ISBLANK(Regressions!C170), " ", Regressions!C170)</f>
        <v>Secondary</v>
      </c>
      <c r="D160" s="334">
        <f>IF(ISBLANK(Regressions!D170), " ", Regressions!D170)</f>
        <v>26077334</v>
      </c>
      <c r="E160" s="212">
        <f>IF(ISNUMBER(Regressions!E170),ROUND(Regressions!E170, 1), NA())</f>
        <v>99.7</v>
      </c>
      <c r="F160" s="335" t="e">
        <f>IF(ISNUMBER(Regressions!F170),ROUND(Regressions!F170, 1), NA())</f>
        <v>#N/A</v>
      </c>
      <c r="G160" s="234" t="e">
        <f>IF(ISNUMBER(Regressions!G170),ROUND(Regressions!G170, 1), NA())</f>
        <v>#N/A</v>
      </c>
      <c r="H160" s="336" t="e">
        <f>IF(ISNUMBER(Regressions!H170),ROUND(Regressions!H170, 1), NA())</f>
        <v>#N/A</v>
      </c>
      <c r="I160" s="235" t="e">
        <f>IF(ISNUMBER(Regressions!I170),ROUND(Regressions!I170, 1), NA())</f>
        <v>#N/A</v>
      </c>
      <c r="J160" s="337">
        <f>IF(ISNUMBER(Regressions!K170),ROUND(Regressions!K170, 1), NA())</f>
        <v>100</v>
      </c>
      <c r="K160" s="335" t="e">
        <f>IF(ISNUMBER(Regressions!L170),ROUND(Regressions!L170, 1), NA())</f>
        <v>#N/A</v>
      </c>
      <c r="L160" s="236" t="e">
        <f>IF(ISNUMBER(Regressions!M170),ROUND(Regressions!M170, 1), NA())</f>
        <v>#N/A</v>
      </c>
      <c r="M160" s="336" t="e">
        <f>IF(ISNUMBER(Regressions!N170),ROUND(Regressions!N170, 1), NA())</f>
        <v>#N/A</v>
      </c>
      <c r="N160" s="235" t="e">
        <f>IF(ISNUMBER(Regressions!O170),ROUND(Regressions!O170, 1), NA())</f>
        <v>#N/A</v>
      </c>
      <c r="O160" s="337" t="e">
        <f>IF(ISNUMBER(Regressions!Q170),ROUND(Regressions!Q170, 1), NA())</f>
        <v>#N/A</v>
      </c>
      <c r="P160" s="335" t="e">
        <f>IF(ISNUMBER(Regressions!R170),ROUND(Regressions!R170, 1), NA())</f>
        <v>#N/A</v>
      </c>
      <c r="Q160" s="213" t="e">
        <f>IF(ISNUMBER(Regressions!S170),ROUND(Regressions!S170, 1), NA())</f>
        <v>#N/A</v>
      </c>
      <c r="R160" s="336" t="e">
        <f>IF(ISNUMBER(Regressions!T170),ROUND(Regressions!T170, 1), NA())</f>
        <v>#N/A</v>
      </c>
      <c r="S160" s="235" t="e">
        <f>IF(ISNUMBER(Regressions!U170),ROUND(Regressions!U170, 1), NA())</f>
        <v>#N/A</v>
      </c>
    </row>
    <row xmlns:x14ac="http://schemas.microsoft.com/office/spreadsheetml/2009/9/ac" r="161" x14ac:dyDescent="0.2">
      <c r="A161" s="332" t="str">
        <f>IF(ISBLANK(Regressions!A171), " ", Regressions!A171)</f>
        <v>Indonesia</v>
      </c>
      <c r="B161" s="333">
        <f>IF(ISBLANK(Regressions!B171), " ", Regressions!B171)</f>
        <v>2002</v>
      </c>
      <c r="C161" s="338" t="str">
        <f>IF(ISBLANK(Regressions!C171), " ", Regressions!C171)</f>
        <v>Secondary</v>
      </c>
      <c r="D161" s="334">
        <f>IF(ISBLANK(Regressions!D171), " ", Regressions!D171)</f>
        <v>25926052</v>
      </c>
      <c r="E161" s="212">
        <f>IF(ISNUMBER(Regressions!E171),ROUND(Regressions!E171, 1), NA())</f>
        <v>99.8</v>
      </c>
      <c r="F161" s="335" t="e">
        <f>IF(ISNUMBER(Regressions!F171),ROUND(Regressions!F171, 1), NA())</f>
        <v>#N/A</v>
      </c>
      <c r="G161" s="234" t="e">
        <f>IF(ISNUMBER(Regressions!G171),ROUND(Regressions!G171, 1), NA())</f>
        <v>#N/A</v>
      </c>
      <c r="H161" s="336" t="e">
        <f>IF(ISNUMBER(Regressions!H171),ROUND(Regressions!H171, 1), NA())</f>
        <v>#N/A</v>
      </c>
      <c r="I161" s="235" t="e">
        <f>IF(ISNUMBER(Regressions!I171),ROUND(Regressions!I171, 1), NA())</f>
        <v>#N/A</v>
      </c>
      <c r="J161" s="337">
        <f>IF(ISNUMBER(Regressions!K171),ROUND(Regressions!K171, 1), NA())</f>
        <v>100</v>
      </c>
      <c r="K161" s="335" t="e">
        <f>IF(ISNUMBER(Regressions!L171),ROUND(Regressions!L171, 1), NA())</f>
        <v>#N/A</v>
      </c>
      <c r="L161" s="236" t="e">
        <f>IF(ISNUMBER(Regressions!M171),ROUND(Regressions!M171, 1), NA())</f>
        <v>#N/A</v>
      </c>
      <c r="M161" s="336" t="e">
        <f>IF(ISNUMBER(Regressions!N171),ROUND(Regressions!N171, 1), NA())</f>
        <v>#N/A</v>
      </c>
      <c r="N161" s="235" t="e">
        <f>IF(ISNUMBER(Regressions!O171),ROUND(Regressions!O171, 1), NA())</f>
        <v>#N/A</v>
      </c>
      <c r="O161" s="337" t="e">
        <f>IF(ISNUMBER(Regressions!Q171),ROUND(Regressions!Q171, 1), NA())</f>
        <v>#N/A</v>
      </c>
      <c r="P161" s="335" t="e">
        <f>IF(ISNUMBER(Regressions!R171),ROUND(Regressions!R171, 1), NA())</f>
        <v>#N/A</v>
      </c>
      <c r="Q161" s="213" t="e">
        <f>IF(ISNUMBER(Regressions!S171),ROUND(Regressions!S171, 1), NA())</f>
        <v>#N/A</v>
      </c>
      <c r="R161" s="336" t="e">
        <f>IF(ISNUMBER(Regressions!T171),ROUND(Regressions!T171, 1), NA())</f>
        <v>#N/A</v>
      </c>
      <c r="S161" s="235" t="e">
        <f>IF(ISNUMBER(Regressions!U171),ROUND(Regressions!U171, 1), NA())</f>
        <v>#N/A</v>
      </c>
    </row>
    <row xmlns:x14ac="http://schemas.microsoft.com/office/spreadsheetml/2009/9/ac" r="162" x14ac:dyDescent="0.2">
      <c r="A162" s="332" t="str">
        <f>IF(ISBLANK(Regressions!A172), " ", Regressions!A172)</f>
        <v>Indonesia</v>
      </c>
      <c r="B162" s="333">
        <f>IF(ISBLANK(Regressions!B172), " ", Regressions!B172)</f>
        <v>2003</v>
      </c>
      <c r="C162" s="338" t="str">
        <f>IF(ISBLANK(Regressions!C172), " ", Regressions!C172)</f>
        <v>Secondary</v>
      </c>
      <c r="D162" s="334">
        <f>IF(ISBLANK(Regressions!D172), " ", Regressions!D172)</f>
        <v>25762390</v>
      </c>
      <c r="E162" s="212">
        <f>IF(ISNUMBER(Regressions!E172),ROUND(Regressions!E172, 1), NA())</f>
        <v>99.8</v>
      </c>
      <c r="F162" s="335" t="e">
        <f>IF(ISNUMBER(Regressions!F172),ROUND(Regressions!F172, 1), NA())</f>
        <v>#N/A</v>
      </c>
      <c r="G162" s="234" t="e">
        <f>IF(ISNUMBER(Regressions!G172),ROUND(Regressions!G172, 1), NA())</f>
        <v>#N/A</v>
      </c>
      <c r="H162" s="336" t="e">
        <f>IF(ISNUMBER(Regressions!H172),ROUND(Regressions!H172, 1), NA())</f>
        <v>#N/A</v>
      </c>
      <c r="I162" s="235" t="e">
        <f>IF(ISNUMBER(Regressions!I172),ROUND(Regressions!I172, 1), NA())</f>
        <v>#N/A</v>
      </c>
      <c r="J162" s="337">
        <f>IF(ISNUMBER(Regressions!K172),ROUND(Regressions!K172, 1), NA())</f>
        <v>100</v>
      </c>
      <c r="K162" s="335" t="e">
        <f>IF(ISNUMBER(Regressions!L172),ROUND(Regressions!L172, 1), NA())</f>
        <v>#N/A</v>
      </c>
      <c r="L162" s="236" t="e">
        <f>IF(ISNUMBER(Regressions!M172),ROUND(Regressions!M172, 1), NA())</f>
        <v>#N/A</v>
      </c>
      <c r="M162" s="336" t="e">
        <f>IF(ISNUMBER(Regressions!N172),ROUND(Regressions!N172, 1), NA())</f>
        <v>#N/A</v>
      </c>
      <c r="N162" s="235" t="e">
        <f>IF(ISNUMBER(Regressions!O172),ROUND(Regressions!O172, 1), NA())</f>
        <v>#N/A</v>
      </c>
      <c r="O162" s="337" t="e">
        <f>IF(ISNUMBER(Regressions!Q172),ROUND(Regressions!Q172, 1), NA())</f>
        <v>#N/A</v>
      </c>
      <c r="P162" s="335" t="e">
        <f>IF(ISNUMBER(Regressions!R172),ROUND(Regressions!R172, 1), NA())</f>
        <v>#N/A</v>
      </c>
      <c r="Q162" s="213" t="e">
        <f>IF(ISNUMBER(Regressions!S172),ROUND(Regressions!S172, 1), NA())</f>
        <v>#N/A</v>
      </c>
      <c r="R162" s="336" t="e">
        <f>IF(ISNUMBER(Regressions!T172),ROUND(Regressions!T172, 1), NA())</f>
        <v>#N/A</v>
      </c>
      <c r="S162" s="235" t="e">
        <f>IF(ISNUMBER(Regressions!U172),ROUND(Regressions!U172, 1), NA())</f>
        <v>#N/A</v>
      </c>
    </row>
    <row xmlns:x14ac="http://schemas.microsoft.com/office/spreadsheetml/2009/9/ac" r="163" x14ac:dyDescent="0.2">
      <c r="A163" s="332" t="str">
        <f>IF(ISBLANK(Regressions!A173), " ", Regressions!A173)</f>
        <v>Indonesia</v>
      </c>
      <c r="B163" s="333">
        <f>IF(ISBLANK(Regressions!B173), " ", Regressions!B173)</f>
        <v>2004</v>
      </c>
      <c r="C163" s="338" t="str">
        <f>IF(ISBLANK(Regressions!C173), " ", Regressions!C173)</f>
        <v>Secondary</v>
      </c>
      <c r="D163" s="334">
        <f>IF(ISBLANK(Regressions!D173), " ", Regressions!D173)</f>
        <v>25569292</v>
      </c>
      <c r="E163" s="212">
        <f>IF(ISNUMBER(Regressions!E173),ROUND(Regressions!E173, 1), NA())</f>
        <v>99.8</v>
      </c>
      <c r="F163" s="335" t="e">
        <f>IF(ISNUMBER(Regressions!F173),ROUND(Regressions!F173, 1), NA())</f>
        <v>#N/A</v>
      </c>
      <c r="G163" s="234" t="e">
        <f>IF(ISNUMBER(Regressions!G173),ROUND(Regressions!G173, 1), NA())</f>
        <v>#N/A</v>
      </c>
      <c r="H163" s="336" t="e">
        <f>IF(ISNUMBER(Regressions!H173),ROUND(Regressions!H173, 1), NA())</f>
        <v>#N/A</v>
      </c>
      <c r="I163" s="235" t="e">
        <f>IF(ISNUMBER(Regressions!I173),ROUND(Regressions!I173, 1), NA())</f>
        <v>#N/A</v>
      </c>
      <c r="J163" s="337">
        <f>IF(ISNUMBER(Regressions!K173),ROUND(Regressions!K173, 1), NA())</f>
        <v>100</v>
      </c>
      <c r="K163" s="335" t="e">
        <f>IF(ISNUMBER(Regressions!L173),ROUND(Regressions!L173, 1), NA())</f>
        <v>#N/A</v>
      </c>
      <c r="L163" s="236" t="e">
        <f>IF(ISNUMBER(Regressions!M173),ROUND(Regressions!M173, 1), NA())</f>
        <v>#N/A</v>
      </c>
      <c r="M163" s="336" t="e">
        <f>IF(ISNUMBER(Regressions!N173),ROUND(Regressions!N173, 1), NA())</f>
        <v>#N/A</v>
      </c>
      <c r="N163" s="235" t="e">
        <f>IF(ISNUMBER(Regressions!O173),ROUND(Regressions!O173, 1), NA())</f>
        <v>#N/A</v>
      </c>
      <c r="O163" s="337" t="e">
        <f>IF(ISNUMBER(Regressions!Q173),ROUND(Regressions!Q173, 1), NA())</f>
        <v>#N/A</v>
      </c>
      <c r="P163" s="335" t="e">
        <f>IF(ISNUMBER(Regressions!R173),ROUND(Regressions!R173, 1), NA())</f>
        <v>#N/A</v>
      </c>
      <c r="Q163" s="213" t="e">
        <f>IF(ISNUMBER(Regressions!S173),ROUND(Regressions!S173, 1), NA())</f>
        <v>#N/A</v>
      </c>
      <c r="R163" s="336" t="e">
        <f>IF(ISNUMBER(Regressions!T173),ROUND(Regressions!T173, 1), NA())</f>
        <v>#N/A</v>
      </c>
      <c r="S163" s="235" t="e">
        <f>IF(ISNUMBER(Regressions!U173),ROUND(Regressions!U173, 1), NA())</f>
        <v>#N/A</v>
      </c>
    </row>
    <row xmlns:x14ac="http://schemas.microsoft.com/office/spreadsheetml/2009/9/ac" r="164" x14ac:dyDescent="0.2">
      <c r="A164" s="332" t="str">
        <f>IF(ISBLANK(Regressions!A174), " ", Regressions!A174)</f>
        <v>Indonesia</v>
      </c>
      <c r="B164" s="333">
        <f>IF(ISBLANK(Regressions!B174), " ", Regressions!B174)</f>
        <v>2005</v>
      </c>
      <c r="C164" s="338" t="str">
        <f>IF(ISBLANK(Regressions!C174), " ", Regressions!C174)</f>
        <v>Secondary</v>
      </c>
      <c r="D164" s="334">
        <f>IF(ISBLANK(Regressions!D174), " ", Regressions!D174)</f>
        <v>25543920</v>
      </c>
      <c r="E164" s="212">
        <f>IF(ISNUMBER(Regressions!E174),ROUND(Regressions!E174, 1), NA())</f>
        <v>99.8</v>
      </c>
      <c r="F164" s="335" t="e">
        <f>IF(ISNUMBER(Regressions!F174),ROUND(Regressions!F174, 1), NA())</f>
        <v>#N/A</v>
      </c>
      <c r="G164" s="234" t="e">
        <f>IF(ISNUMBER(Regressions!G174),ROUND(Regressions!G174, 1), NA())</f>
        <v>#N/A</v>
      </c>
      <c r="H164" s="336" t="e">
        <f>IF(ISNUMBER(Regressions!H174),ROUND(Regressions!H174, 1), NA())</f>
        <v>#N/A</v>
      </c>
      <c r="I164" s="235" t="e">
        <f>IF(ISNUMBER(Regressions!I174),ROUND(Regressions!I174, 1), NA())</f>
        <v>#N/A</v>
      </c>
      <c r="J164" s="337">
        <f>IF(ISNUMBER(Regressions!K174),ROUND(Regressions!K174, 1), NA())</f>
        <v>100</v>
      </c>
      <c r="K164" s="335" t="e">
        <f>IF(ISNUMBER(Regressions!L174),ROUND(Regressions!L174, 1), NA())</f>
        <v>#N/A</v>
      </c>
      <c r="L164" s="236" t="e">
        <f>IF(ISNUMBER(Regressions!M174),ROUND(Regressions!M174, 1), NA())</f>
        <v>#N/A</v>
      </c>
      <c r="M164" s="336" t="e">
        <f>IF(ISNUMBER(Regressions!N174),ROUND(Regressions!N174, 1), NA())</f>
        <v>#N/A</v>
      </c>
      <c r="N164" s="235" t="e">
        <f>IF(ISNUMBER(Regressions!O174),ROUND(Regressions!O174, 1), NA())</f>
        <v>#N/A</v>
      </c>
      <c r="O164" s="337" t="e">
        <f>IF(ISNUMBER(Regressions!Q174),ROUND(Regressions!Q174, 1), NA())</f>
        <v>#N/A</v>
      </c>
      <c r="P164" s="335" t="e">
        <f>IF(ISNUMBER(Regressions!R174),ROUND(Regressions!R174, 1), NA())</f>
        <v>#N/A</v>
      </c>
      <c r="Q164" s="213" t="e">
        <f>IF(ISNUMBER(Regressions!S174),ROUND(Regressions!S174, 1), NA())</f>
        <v>#N/A</v>
      </c>
      <c r="R164" s="336" t="e">
        <f>IF(ISNUMBER(Regressions!T174),ROUND(Regressions!T174, 1), NA())</f>
        <v>#N/A</v>
      </c>
      <c r="S164" s="235" t="e">
        <f>IF(ISNUMBER(Regressions!U174),ROUND(Regressions!U174, 1), NA())</f>
        <v>#N/A</v>
      </c>
    </row>
    <row xmlns:x14ac="http://schemas.microsoft.com/office/spreadsheetml/2009/9/ac" r="165" x14ac:dyDescent="0.2">
      <c r="A165" s="332" t="str">
        <f>IF(ISBLANK(Regressions!A175), " ", Regressions!A175)</f>
        <v>Indonesia</v>
      </c>
      <c r="B165" s="333">
        <f>IF(ISBLANK(Regressions!B175), " ", Regressions!B175)</f>
        <v>2006</v>
      </c>
      <c r="C165" s="338" t="str">
        <f>IF(ISBLANK(Regressions!C175), " ", Regressions!C175)</f>
        <v>Secondary</v>
      </c>
      <c r="D165" s="334">
        <f>IF(ISBLANK(Regressions!D175), " ", Regressions!D175)</f>
        <v>25563964</v>
      </c>
      <c r="E165" s="212">
        <f>IF(ISNUMBER(Regressions!E175),ROUND(Regressions!E175, 1), NA())</f>
        <v>99.8</v>
      </c>
      <c r="F165" s="335" t="e">
        <f>IF(ISNUMBER(Regressions!F175),ROUND(Regressions!F175, 1), NA())</f>
        <v>#N/A</v>
      </c>
      <c r="G165" s="234" t="e">
        <f>IF(ISNUMBER(Regressions!G175),ROUND(Regressions!G175, 1), NA())</f>
        <v>#N/A</v>
      </c>
      <c r="H165" s="336" t="e">
        <f>IF(ISNUMBER(Regressions!H175),ROUND(Regressions!H175, 1), NA())</f>
        <v>#N/A</v>
      </c>
      <c r="I165" s="235" t="e">
        <f>IF(ISNUMBER(Regressions!I175),ROUND(Regressions!I175, 1), NA())</f>
        <v>#N/A</v>
      </c>
      <c r="J165" s="337">
        <f>IF(ISNUMBER(Regressions!K175),ROUND(Regressions!K175, 1), NA())</f>
        <v>100</v>
      </c>
      <c r="K165" s="335" t="e">
        <f>IF(ISNUMBER(Regressions!L175),ROUND(Regressions!L175, 1), NA())</f>
        <v>#N/A</v>
      </c>
      <c r="L165" s="236" t="e">
        <f>IF(ISNUMBER(Regressions!M175),ROUND(Regressions!M175, 1), NA())</f>
        <v>#N/A</v>
      </c>
      <c r="M165" s="336" t="e">
        <f>IF(ISNUMBER(Regressions!N175),ROUND(Regressions!N175, 1), NA())</f>
        <v>#N/A</v>
      </c>
      <c r="N165" s="235" t="e">
        <f>IF(ISNUMBER(Regressions!O175),ROUND(Regressions!O175, 1), NA())</f>
        <v>#N/A</v>
      </c>
      <c r="O165" s="337" t="e">
        <f>IF(ISNUMBER(Regressions!Q175),ROUND(Regressions!Q175, 1), NA())</f>
        <v>#N/A</v>
      </c>
      <c r="P165" s="335" t="e">
        <f>IF(ISNUMBER(Regressions!R175),ROUND(Regressions!R175, 1), NA())</f>
        <v>#N/A</v>
      </c>
      <c r="Q165" s="213" t="e">
        <f>IF(ISNUMBER(Regressions!S175),ROUND(Regressions!S175, 1), NA())</f>
        <v>#N/A</v>
      </c>
      <c r="R165" s="336" t="e">
        <f>IF(ISNUMBER(Regressions!T175),ROUND(Regressions!T175, 1), NA())</f>
        <v>#N/A</v>
      </c>
      <c r="S165" s="235" t="e">
        <f>IF(ISNUMBER(Regressions!U175),ROUND(Regressions!U175, 1), NA())</f>
        <v>#N/A</v>
      </c>
    </row>
    <row xmlns:x14ac="http://schemas.microsoft.com/office/spreadsheetml/2009/9/ac" r="166" x14ac:dyDescent="0.2">
      <c r="A166" s="332" t="str">
        <f>IF(ISBLANK(Regressions!A176), " ", Regressions!A176)</f>
        <v>Indonesia</v>
      </c>
      <c r="B166" s="333">
        <f>IF(ISBLANK(Regressions!B176), " ", Regressions!B176)</f>
        <v>2007</v>
      </c>
      <c r="C166" s="338" t="str">
        <f>IF(ISBLANK(Regressions!C176), " ", Regressions!C176)</f>
        <v>Secondary</v>
      </c>
      <c r="D166" s="334">
        <f>IF(ISBLANK(Regressions!D176), " ", Regressions!D176)</f>
        <v>25593360</v>
      </c>
      <c r="E166" s="212">
        <f>IF(ISNUMBER(Regressions!E176),ROUND(Regressions!E176, 1), NA())</f>
        <v>99.8</v>
      </c>
      <c r="F166" s="335" t="e">
        <f>IF(ISNUMBER(Regressions!F176),ROUND(Regressions!F176, 1), NA())</f>
        <v>#N/A</v>
      </c>
      <c r="G166" s="234" t="e">
        <f>IF(ISNUMBER(Regressions!G176),ROUND(Regressions!G176, 1), NA())</f>
        <v>#N/A</v>
      </c>
      <c r="H166" s="336" t="e">
        <f>IF(ISNUMBER(Regressions!H176),ROUND(Regressions!H176, 1), NA())</f>
        <v>#N/A</v>
      </c>
      <c r="I166" s="235" t="e">
        <f>IF(ISNUMBER(Regressions!I176),ROUND(Regressions!I176, 1), NA())</f>
        <v>#N/A</v>
      </c>
      <c r="J166" s="337">
        <f>IF(ISNUMBER(Regressions!K176),ROUND(Regressions!K176, 1), NA())</f>
        <v>100</v>
      </c>
      <c r="K166" s="335" t="e">
        <f>IF(ISNUMBER(Regressions!L176),ROUND(Regressions!L176, 1), NA())</f>
        <v>#N/A</v>
      </c>
      <c r="L166" s="236" t="e">
        <f>IF(ISNUMBER(Regressions!M176),ROUND(Regressions!M176, 1), NA())</f>
        <v>#N/A</v>
      </c>
      <c r="M166" s="336" t="e">
        <f>IF(ISNUMBER(Regressions!N176),ROUND(Regressions!N176, 1), NA())</f>
        <v>#N/A</v>
      </c>
      <c r="N166" s="235" t="e">
        <f>IF(ISNUMBER(Regressions!O176),ROUND(Regressions!O176, 1), NA())</f>
        <v>#N/A</v>
      </c>
      <c r="O166" s="337" t="e">
        <f>IF(ISNUMBER(Regressions!Q176),ROUND(Regressions!Q176, 1), NA())</f>
        <v>#N/A</v>
      </c>
      <c r="P166" s="335" t="e">
        <f>IF(ISNUMBER(Regressions!R176),ROUND(Regressions!R176, 1), NA())</f>
        <v>#N/A</v>
      </c>
      <c r="Q166" s="213" t="e">
        <f>IF(ISNUMBER(Regressions!S176),ROUND(Regressions!S176, 1), NA())</f>
        <v>#N/A</v>
      </c>
      <c r="R166" s="336" t="e">
        <f>IF(ISNUMBER(Regressions!T176),ROUND(Regressions!T176, 1), NA())</f>
        <v>#N/A</v>
      </c>
      <c r="S166" s="235" t="e">
        <f>IF(ISNUMBER(Regressions!U176),ROUND(Regressions!U176, 1), NA())</f>
        <v>#N/A</v>
      </c>
    </row>
    <row xmlns:x14ac="http://schemas.microsoft.com/office/spreadsheetml/2009/9/ac" r="167" x14ac:dyDescent="0.2">
      <c r="A167" s="332" t="str">
        <f>IF(ISBLANK(Regressions!A177), " ", Regressions!A177)</f>
        <v>Indonesia</v>
      </c>
      <c r="B167" s="333">
        <f>IF(ISBLANK(Regressions!B177), " ", Regressions!B177)</f>
        <v>2008</v>
      </c>
      <c r="C167" s="338" t="str">
        <f>IF(ISBLANK(Regressions!C177), " ", Regressions!C177)</f>
        <v>Secondary</v>
      </c>
      <c r="D167" s="334">
        <f>IF(ISBLANK(Regressions!D177), " ", Regressions!D177)</f>
        <v>25641522</v>
      </c>
      <c r="E167" s="212">
        <f>IF(ISNUMBER(Regressions!E177),ROUND(Regressions!E177, 1), NA())</f>
        <v>99.8</v>
      </c>
      <c r="F167" s="335" t="e">
        <f>IF(ISNUMBER(Regressions!F177),ROUND(Regressions!F177, 1), NA())</f>
        <v>#N/A</v>
      </c>
      <c r="G167" s="234" t="e">
        <f>IF(ISNUMBER(Regressions!G177),ROUND(Regressions!G177, 1), NA())</f>
        <v>#N/A</v>
      </c>
      <c r="H167" s="336" t="e">
        <f>IF(ISNUMBER(Regressions!H177),ROUND(Regressions!H177, 1), NA())</f>
        <v>#N/A</v>
      </c>
      <c r="I167" s="235" t="e">
        <f>IF(ISNUMBER(Regressions!I177),ROUND(Regressions!I177, 1), NA())</f>
        <v>#N/A</v>
      </c>
      <c r="J167" s="337">
        <f>IF(ISNUMBER(Regressions!K177),ROUND(Regressions!K177, 1), NA())</f>
        <v>100</v>
      </c>
      <c r="K167" s="335" t="e">
        <f>IF(ISNUMBER(Regressions!L177),ROUND(Regressions!L177, 1), NA())</f>
        <v>#N/A</v>
      </c>
      <c r="L167" s="236" t="e">
        <f>IF(ISNUMBER(Regressions!M177),ROUND(Regressions!M177, 1), NA())</f>
        <v>#N/A</v>
      </c>
      <c r="M167" s="336" t="e">
        <f>IF(ISNUMBER(Regressions!N177),ROUND(Regressions!N177, 1), NA())</f>
        <v>#N/A</v>
      </c>
      <c r="N167" s="235" t="e">
        <f>IF(ISNUMBER(Regressions!O177),ROUND(Regressions!O177, 1), NA())</f>
        <v>#N/A</v>
      </c>
      <c r="O167" s="337" t="e">
        <f>IF(ISNUMBER(Regressions!Q177),ROUND(Regressions!Q177, 1), NA())</f>
        <v>#N/A</v>
      </c>
      <c r="P167" s="335" t="e">
        <f>IF(ISNUMBER(Regressions!R177),ROUND(Regressions!R177, 1), NA())</f>
        <v>#N/A</v>
      </c>
      <c r="Q167" s="213" t="e">
        <f>IF(ISNUMBER(Regressions!S177),ROUND(Regressions!S177, 1), NA())</f>
        <v>#N/A</v>
      </c>
      <c r="R167" s="336" t="e">
        <f>IF(ISNUMBER(Regressions!T177),ROUND(Regressions!T177, 1), NA())</f>
        <v>#N/A</v>
      </c>
      <c r="S167" s="235" t="e">
        <f>IF(ISNUMBER(Regressions!U177),ROUND(Regressions!U177, 1), NA())</f>
        <v>#N/A</v>
      </c>
    </row>
    <row xmlns:x14ac="http://schemas.microsoft.com/office/spreadsheetml/2009/9/ac" r="168" x14ac:dyDescent="0.2">
      <c r="A168" s="332" t="str">
        <f>IF(ISBLANK(Regressions!A178), " ", Regressions!A178)</f>
        <v>Indonesia</v>
      </c>
      <c r="B168" s="333">
        <f>IF(ISBLANK(Regressions!B178), " ", Regressions!B178)</f>
        <v>2009</v>
      </c>
      <c r="C168" s="338" t="str">
        <f>IF(ISBLANK(Regressions!C178), " ", Regressions!C178)</f>
        <v>Secondary</v>
      </c>
      <c r="D168" s="334">
        <f>IF(ISBLANK(Regressions!D178), " ", Regressions!D178)</f>
        <v>25744228</v>
      </c>
      <c r="E168" s="212">
        <f>IF(ISNUMBER(Regressions!E178),ROUND(Regressions!E178, 1), NA())</f>
        <v>99.8</v>
      </c>
      <c r="F168" s="335" t="e">
        <f>IF(ISNUMBER(Regressions!F178),ROUND(Regressions!F178, 1), NA())</f>
        <v>#N/A</v>
      </c>
      <c r="G168" s="234" t="e">
        <f>IF(ISNUMBER(Regressions!G178),ROUND(Regressions!G178, 1), NA())</f>
        <v>#N/A</v>
      </c>
      <c r="H168" s="336" t="e">
        <f>IF(ISNUMBER(Regressions!H178),ROUND(Regressions!H178, 1), NA())</f>
        <v>#N/A</v>
      </c>
      <c r="I168" s="235" t="e">
        <f>IF(ISNUMBER(Regressions!I178),ROUND(Regressions!I178, 1), NA())</f>
        <v>#N/A</v>
      </c>
      <c r="J168" s="337">
        <f>IF(ISNUMBER(Regressions!K178),ROUND(Regressions!K178, 1), NA())</f>
        <v>98.7</v>
      </c>
      <c r="K168" s="335" t="e">
        <f>IF(ISNUMBER(Regressions!L178),ROUND(Regressions!L178, 1), NA())</f>
        <v>#N/A</v>
      </c>
      <c r="L168" s="236" t="e">
        <f>IF(ISNUMBER(Regressions!M178),ROUND(Regressions!M178, 1), NA())</f>
        <v>#N/A</v>
      </c>
      <c r="M168" s="336" t="e">
        <f>IF(ISNUMBER(Regressions!N178),ROUND(Regressions!N178, 1), NA())</f>
        <v>#N/A</v>
      </c>
      <c r="N168" s="235" t="e">
        <f>IF(ISNUMBER(Regressions!O178),ROUND(Regressions!O178, 1), NA())</f>
        <v>#N/A</v>
      </c>
      <c r="O168" s="337" t="e">
        <f>IF(ISNUMBER(Regressions!Q178),ROUND(Regressions!Q178, 1), NA())</f>
        <v>#N/A</v>
      </c>
      <c r="P168" s="335" t="e">
        <f>IF(ISNUMBER(Regressions!R178),ROUND(Regressions!R178, 1), NA())</f>
        <v>#N/A</v>
      </c>
      <c r="Q168" s="213" t="e">
        <f>IF(ISNUMBER(Regressions!S178),ROUND(Regressions!S178, 1), NA())</f>
        <v>#N/A</v>
      </c>
      <c r="R168" s="336" t="e">
        <f>IF(ISNUMBER(Regressions!T178),ROUND(Regressions!T178, 1), NA())</f>
        <v>#N/A</v>
      </c>
      <c r="S168" s="235" t="e">
        <f>IF(ISNUMBER(Regressions!U178),ROUND(Regressions!U178, 1), NA())</f>
        <v>#N/A</v>
      </c>
    </row>
    <row xmlns:x14ac="http://schemas.microsoft.com/office/spreadsheetml/2009/9/ac" r="169" x14ac:dyDescent="0.2">
      <c r="A169" s="332" t="str">
        <f>IF(ISBLANK(Regressions!A179), " ", Regressions!A179)</f>
        <v>Indonesia</v>
      </c>
      <c r="B169" s="333">
        <f>IF(ISBLANK(Regressions!B179), " ", Regressions!B179)</f>
        <v>2010</v>
      </c>
      <c r="C169" s="338" t="str">
        <f>IF(ISBLANK(Regressions!C179), " ", Regressions!C179)</f>
        <v>Secondary</v>
      </c>
      <c r="D169" s="334">
        <f>IF(ISBLANK(Regressions!D179), " ", Regressions!D179)</f>
        <v>25943924</v>
      </c>
      <c r="E169" s="212">
        <f>IF(ISNUMBER(Regressions!E179),ROUND(Regressions!E179, 1), NA())</f>
        <v>99.9</v>
      </c>
      <c r="F169" s="335" t="e">
        <f>IF(ISNUMBER(Regressions!F179),ROUND(Regressions!F179, 1), NA())</f>
        <v>#N/A</v>
      </c>
      <c r="G169" s="234" t="e">
        <f>IF(ISNUMBER(Regressions!G179),ROUND(Regressions!G179, 1), NA())</f>
        <v>#N/A</v>
      </c>
      <c r="H169" s="336" t="e">
        <f>IF(ISNUMBER(Regressions!H179),ROUND(Regressions!H179, 1), NA())</f>
        <v>#N/A</v>
      </c>
      <c r="I169" s="235" t="e">
        <f>IF(ISNUMBER(Regressions!I179),ROUND(Regressions!I179, 1), NA())</f>
        <v>#N/A</v>
      </c>
      <c r="J169" s="337">
        <f>IF(ISNUMBER(Regressions!K179),ROUND(Regressions!K179, 1), NA())</f>
        <v>97.3</v>
      </c>
      <c r="K169" s="335" t="e">
        <f>IF(ISNUMBER(Regressions!L179),ROUND(Regressions!L179, 1), NA())</f>
        <v>#N/A</v>
      </c>
      <c r="L169" s="236" t="e">
        <f>IF(ISNUMBER(Regressions!M179),ROUND(Regressions!M179, 1), NA())</f>
        <v>#N/A</v>
      </c>
      <c r="M169" s="336" t="e">
        <f>IF(ISNUMBER(Regressions!N179),ROUND(Regressions!N179, 1), NA())</f>
        <v>#N/A</v>
      </c>
      <c r="N169" s="235" t="e">
        <f>IF(ISNUMBER(Regressions!O179),ROUND(Regressions!O179, 1), NA())</f>
        <v>#N/A</v>
      </c>
      <c r="O169" s="337" t="e">
        <f>IF(ISNUMBER(Regressions!Q179),ROUND(Regressions!Q179, 1), NA())</f>
        <v>#N/A</v>
      </c>
      <c r="P169" s="335" t="e">
        <f>IF(ISNUMBER(Regressions!R179),ROUND(Regressions!R179, 1), NA())</f>
        <v>#N/A</v>
      </c>
      <c r="Q169" s="213">
        <f>IF(ISNUMBER(Regressions!S179),ROUND(Regressions!S179, 1), NA())</f>
        <v>38.1</v>
      </c>
      <c r="R169" s="336" t="e">
        <f>IF(ISNUMBER(Regressions!T179),ROUND(Regressions!T179, 1), NA())</f>
        <v>#N/A</v>
      </c>
      <c r="S169" s="235" t="e">
        <f>IF(ISNUMBER(Regressions!U179),ROUND(Regressions!U179, 1), NA())</f>
        <v>#N/A</v>
      </c>
    </row>
    <row xmlns:x14ac="http://schemas.microsoft.com/office/spreadsheetml/2009/9/ac" r="170" x14ac:dyDescent="0.2">
      <c r="A170" s="332" t="str">
        <f>IF(ISBLANK(Regressions!A180), " ", Regressions!A180)</f>
        <v>Indonesia</v>
      </c>
      <c r="B170" s="333">
        <f>IF(ISBLANK(Regressions!B180), " ", Regressions!B180)</f>
        <v>2011</v>
      </c>
      <c r="C170" s="338" t="str">
        <f>IF(ISBLANK(Regressions!C180), " ", Regressions!C180)</f>
        <v>Secondary</v>
      </c>
      <c r="D170" s="334">
        <f>IF(ISBLANK(Regressions!D180), " ", Regressions!D180)</f>
        <v>26123600</v>
      </c>
      <c r="E170" s="212">
        <f>IF(ISNUMBER(Regressions!E180),ROUND(Regressions!E180, 1), NA())</f>
        <v>99.9</v>
      </c>
      <c r="F170" s="335">
        <f>IF(ISNUMBER(Regressions!F180),ROUND(Regressions!F180, 1), NA())</f>
        <v>86.1</v>
      </c>
      <c r="G170" s="234">
        <f>IF(ISNUMBER(Regressions!G180),ROUND(Regressions!G180, 1), NA())</f>
        <v>74.900000000000006</v>
      </c>
      <c r="H170" s="336">
        <f>IF(ISNUMBER(Regressions!H180),ROUND(Regressions!H180, 1), NA())</f>
        <v>11.2</v>
      </c>
      <c r="I170" s="235">
        <f>IF(ISNUMBER(Regressions!I180),ROUND(Regressions!I180, 1), NA())</f>
        <v>13.9</v>
      </c>
      <c r="J170" s="337">
        <f>IF(ISNUMBER(Regressions!K180),ROUND(Regressions!K180, 1), NA())</f>
        <v>96</v>
      </c>
      <c r="K170" s="335">
        <f>IF(ISNUMBER(Regressions!L180),ROUND(Regressions!L180, 1), NA())</f>
        <v>87.4</v>
      </c>
      <c r="L170" s="236">
        <f>IF(ISNUMBER(Regressions!M180),ROUND(Regressions!M180, 1), NA())</f>
        <v>33.700000000000003</v>
      </c>
      <c r="M170" s="336">
        <f>IF(ISNUMBER(Regressions!N180),ROUND(Regressions!N180, 1), NA())</f>
        <v>53.7</v>
      </c>
      <c r="N170" s="235">
        <f>IF(ISNUMBER(Regressions!O180),ROUND(Regressions!O180, 1), NA())</f>
        <v>12.6</v>
      </c>
      <c r="O170" s="337">
        <f>IF(ISNUMBER(Regressions!Q180),ROUND(Regressions!Q180, 1), NA())</f>
        <v>67.400000000000006</v>
      </c>
      <c r="P170" s="335" t="e">
        <f>IF(ISNUMBER(Regressions!R180),ROUND(Regressions!R180, 1), NA())</f>
        <v>#N/A</v>
      </c>
      <c r="Q170" s="213">
        <f>IF(ISNUMBER(Regressions!S180),ROUND(Regressions!S180, 1), NA())</f>
        <v>38.1</v>
      </c>
      <c r="R170" s="336">
        <f>IF(ISNUMBER(Regressions!T180),ROUND(Regressions!T180, 1), NA())</f>
        <v>29.3</v>
      </c>
      <c r="S170" s="235">
        <f>IF(ISNUMBER(Regressions!U180),ROUND(Regressions!U180, 1), NA())</f>
        <v>32.6</v>
      </c>
    </row>
    <row xmlns:x14ac="http://schemas.microsoft.com/office/spreadsheetml/2009/9/ac" r="171" x14ac:dyDescent="0.2">
      <c r="A171" s="332" t="str">
        <f>IF(ISBLANK(Regressions!A181), " ", Regressions!A181)</f>
        <v>Indonesia</v>
      </c>
      <c r="B171" s="333">
        <f>IF(ISBLANK(Regressions!B181), " ", Regressions!B181)</f>
        <v>2012</v>
      </c>
      <c r="C171" s="338" t="str">
        <f>IF(ISBLANK(Regressions!C181), " ", Regressions!C181)</f>
        <v>Secondary</v>
      </c>
      <c r="D171" s="334">
        <f>IF(ISBLANK(Regressions!D181), " ", Regressions!D181)</f>
        <v>26304292</v>
      </c>
      <c r="E171" s="212">
        <f>IF(ISNUMBER(Regressions!E181),ROUND(Regressions!E181, 1), NA())</f>
        <v>99.9</v>
      </c>
      <c r="F171" s="335">
        <f>IF(ISNUMBER(Regressions!F181),ROUND(Regressions!F181, 1), NA())</f>
        <v>86.1</v>
      </c>
      <c r="G171" s="234">
        <f>IF(ISNUMBER(Regressions!G181),ROUND(Regressions!G181, 1), NA())</f>
        <v>74.900000000000006</v>
      </c>
      <c r="H171" s="336">
        <f>IF(ISNUMBER(Regressions!H181),ROUND(Regressions!H181, 1), NA())</f>
        <v>11.2</v>
      </c>
      <c r="I171" s="235">
        <f>IF(ISNUMBER(Regressions!I181),ROUND(Regressions!I181, 1), NA())</f>
        <v>13.9</v>
      </c>
      <c r="J171" s="337">
        <f>IF(ISNUMBER(Regressions!K181),ROUND(Regressions!K181, 1), NA())</f>
        <v>94.6</v>
      </c>
      <c r="K171" s="335">
        <f>IF(ISNUMBER(Regressions!L181),ROUND(Regressions!L181, 1), NA())</f>
        <v>87.4</v>
      </c>
      <c r="L171" s="236">
        <f>IF(ISNUMBER(Regressions!M181),ROUND(Regressions!M181, 1), NA())</f>
        <v>33.700000000000003</v>
      </c>
      <c r="M171" s="336">
        <f>IF(ISNUMBER(Regressions!N181),ROUND(Regressions!N181, 1), NA())</f>
        <v>53.7</v>
      </c>
      <c r="N171" s="235">
        <f>IF(ISNUMBER(Regressions!O181),ROUND(Regressions!O181, 1), NA())</f>
        <v>12.6</v>
      </c>
      <c r="O171" s="337">
        <f>IF(ISNUMBER(Regressions!Q181),ROUND(Regressions!Q181, 1), NA())</f>
        <v>67.400000000000006</v>
      </c>
      <c r="P171" s="335" t="e">
        <f>IF(ISNUMBER(Regressions!R181),ROUND(Regressions!R181, 1), NA())</f>
        <v>#N/A</v>
      </c>
      <c r="Q171" s="213">
        <f>IF(ISNUMBER(Regressions!S181),ROUND(Regressions!S181, 1), NA())</f>
        <v>38.1</v>
      </c>
      <c r="R171" s="336">
        <f>IF(ISNUMBER(Regressions!T181),ROUND(Regressions!T181, 1), NA())</f>
        <v>29.3</v>
      </c>
      <c r="S171" s="235">
        <f>IF(ISNUMBER(Regressions!U181),ROUND(Regressions!U181, 1), NA())</f>
        <v>32.6</v>
      </c>
    </row>
    <row xmlns:x14ac="http://schemas.microsoft.com/office/spreadsheetml/2009/9/ac" r="172" x14ac:dyDescent="0.2">
      <c r="A172" s="332" t="str">
        <f>IF(ISBLANK(Regressions!A182), " ", Regressions!A182)</f>
        <v>Indonesia</v>
      </c>
      <c r="B172" s="333">
        <f>IF(ISBLANK(Regressions!B182), " ", Regressions!B182)</f>
        <v>2013</v>
      </c>
      <c r="C172" s="338" t="str">
        <f>IF(ISBLANK(Regressions!C182), " ", Regressions!C182)</f>
        <v>Secondary</v>
      </c>
      <c r="D172" s="334">
        <f>IF(ISBLANK(Regressions!D182), " ", Regressions!D182)</f>
        <v>26414680</v>
      </c>
      <c r="E172" s="212">
        <f>IF(ISNUMBER(Regressions!E182),ROUND(Regressions!E182, 1), NA())</f>
        <v>99.9</v>
      </c>
      <c r="F172" s="335">
        <f>IF(ISNUMBER(Regressions!F182),ROUND(Regressions!F182, 1), NA())</f>
        <v>86.1</v>
      </c>
      <c r="G172" s="234">
        <f>IF(ISNUMBER(Regressions!G182),ROUND(Regressions!G182, 1), NA())</f>
        <v>74.900000000000006</v>
      </c>
      <c r="H172" s="336">
        <f>IF(ISNUMBER(Regressions!H182),ROUND(Regressions!H182, 1), NA())</f>
        <v>11.2</v>
      </c>
      <c r="I172" s="235">
        <f>IF(ISNUMBER(Regressions!I182),ROUND(Regressions!I182, 1), NA())</f>
        <v>13.9</v>
      </c>
      <c r="J172" s="337">
        <f>IF(ISNUMBER(Regressions!K182),ROUND(Regressions!K182, 1), NA())</f>
        <v>93.2</v>
      </c>
      <c r="K172" s="335">
        <f>IF(ISNUMBER(Regressions!L182),ROUND(Regressions!L182, 1), NA())</f>
        <v>87.4</v>
      </c>
      <c r="L172" s="236">
        <f>IF(ISNUMBER(Regressions!M182),ROUND(Regressions!M182, 1), NA())</f>
        <v>33.700000000000003</v>
      </c>
      <c r="M172" s="336">
        <f>IF(ISNUMBER(Regressions!N182),ROUND(Regressions!N182, 1), NA())</f>
        <v>53.7</v>
      </c>
      <c r="N172" s="235">
        <f>IF(ISNUMBER(Regressions!O182),ROUND(Regressions!O182, 1), NA())</f>
        <v>12.6</v>
      </c>
      <c r="O172" s="337">
        <f>IF(ISNUMBER(Regressions!Q182),ROUND(Regressions!Q182, 1), NA())</f>
        <v>67.400000000000006</v>
      </c>
      <c r="P172" s="335" t="e">
        <f>IF(ISNUMBER(Regressions!R182),ROUND(Regressions!R182, 1), NA())</f>
        <v>#N/A</v>
      </c>
      <c r="Q172" s="213">
        <f>IF(ISNUMBER(Regressions!S182),ROUND(Regressions!S182, 1), NA())</f>
        <v>38.1</v>
      </c>
      <c r="R172" s="336">
        <f>IF(ISNUMBER(Regressions!T182),ROUND(Regressions!T182, 1), NA())</f>
        <v>29.3</v>
      </c>
      <c r="S172" s="235">
        <f>IF(ISNUMBER(Regressions!U182),ROUND(Regressions!U182, 1), NA())</f>
        <v>32.6</v>
      </c>
    </row>
    <row xmlns:x14ac="http://schemas.microsoft.com/office/spreadsheetml/2009/9/ac" r="173" x14ac:dyDescent="0.2">
      <c r="A173" s="332" t="str">
        <f>IF(ISBLANK(Regressions!A183), " ", Regressions!A183)</f>
        <v>Indonesia</v>
      </c>
      <c r="B173" s="333">
        <f>IF(ISBLANK(Regressions!B183), " ", Regressions!B183)</f>
        <v>2014</v>
      </c>
      <c r="C173" s="338" t="str">
        <f>IF(ISBLANK(Regressions!C183), " ", Regressions!C183)</f>
        <v>Secondary</v>
      </c>
      <c r="D173" s="334">
        <f>IF(ISBLANK(Regressions!D183), " ", Regressions!D183)</f>
        <v>26490956</v>
      </c>
      <c r="E173" s="212">
        <f>IF(ISNUMBER(Regressions!E183),ROUND(Regressions!E183, 1), NA())</f>
        <v>99.9</v>
      </c>
      <c r="F173" s="335">
        <f>IF(ISNUMBER(Regressions!F183),ROUND(Regressions!F183, 1), NA())</f>
        <v>86.1</v>
      </c>
      <c r="G173" s="234">
        <f>IF(ISNUMBER(Regressions!G183),ROUND(Regressions!G183, 1), NA())</f>
        <v>74.900000000000006</v>
      </c>
      <c r="H173" s="336">
        <f>IF(ISNUMBER(Regressions!H183),ROUND(Regressions!H183, 1), NA())</f>
        <v>11.2</v>
      </c>
      <c r="I173" s="235">
        <f>IF(ISNUMBER(Regressions!I183),ROUND(Regressions!I183, 1), NA())</f>
        <v>13.9</v>
      </c>
      <c r="J173" s="337">
        <f>IF(ISNUMBER(Regressions!K183),ROUND(Regressions!K183, 1), NA())</f>
        <v>91.9</v>
      </c>
      <c r="K173" s="335">
        <f>IF(ISNUMBER(Regressions!L183),ROUND(Regressions!L183, 1), NA())</f>
        <v>87.4</v>
      </c>
      <c r="L173" s="236">
        <f>IF(ISNUMBER(Regressions!M183),ROUND(Regressions!M183, 1), NA())</f>
        <v>33.700000000000003</v>
      </c>
      <c r="M173" s="336">
        <f>IF(ISNUMBER(Regressions!N183),ROUND(Regressions!N183, 1), NA())</f>
        <v>53.7</v>
      </c>
      <c r="N173" s="235">
        <f>IF(ISNUMBER(Regressions!O183),ROUND(Regressions!O183, 1), NA())</f>
        <v>12.6</v>
      </c>
      <c r="O173" s="337">
        <f>IF(ISNUMBER(Regressions!Q183),ROUND(Regressions!Q183, 1), NA())</f>
        <v>67.400000000000006</v>
      </c>
      <c r="P173" s="335" t="e">
        <f>IF(ISNUMBER(Regressions!R183),ROUND(Regressions!R183, 1), NA())</f>
        <v>#N/A</v>
      </c>
      <c r="Q173" s="213">
        <f>IF(ISNUMBER(Regressions!S183),ROUND(Regressions!S183, 1), NA())</f>
        <v>38.1</v>
      </c>
      <c r="R173" s="336">
        <f>IF(ISNUMBER(Regressions!T183),ROUND(Regressions!T183, 1), NA())</f>
        <v>29.3</v>
      </c>
      <c r="S173" s="235">
        <f>IF(ISNUMBER(Regressions!U183),ROUND(Regressions!U183, 1), NA())</f>
        <v>32.6</v>
      </c>
    </row>
    <row xmlns:x14ac="http://schemas.microsoft.com/office/spreadsheetml/2009/9/ac" r="174" x14ac:dyDescent="0.2">
      <c r="A174" s="332" t="str">
        <f>IF(ISBLANK(Regressions!A184), " ", Regressions!A184)</f>
        <v>Indonesia</v>
      </c>
      <c r="B174" s="333">
        <f>IF(ISBLANK(Regressions!B184), " ", Regressions!B184)</f>
        <v>2015</v>
      </c>
      <c r="C174" s="338" t="str">
        <f>IF(ISBLANK(Regressions!C184), " ", Regressions!C184)</f>
        <v>Secondary</v>
      </c>
      <c r="D174" s="334">
        <f>IF(ISBLANK(Regressions!D184), " ", Regressions!D184)</f>
        <v>26530454</v>
      </c>
      <c r="E174" s="212">
        <f>IF(ISNUMBER(Regressions!E184),ROUND(Regressions!E184, 1), NA())</f>
        <v>99.9</v>
      </c>
      <c r="F174" s="335">
        <f>IF(ISNUMBER(Regressions!F184),ROUND(Regressions!F184, 1), NA())</f>
        <v>86.1</v>
      </c>
      <c r="G174" s="234">
        <f>IF(ISNUMBER(Regressions!G184),ROUND(Regressions!G184, 1), NA())</f>
        <v>74.900000000000006</v>
      </c>
      <c r="H174" s="336">
        <f>IF(ISNUMBER(Regressions!H184),ROUND(Regressions!H184, 1), NA())</f>
        <v>11.2</v>
      </c>
      <c r="I174" s="235">
        <f>IF(ISNUMBER(Regressions!I184),ROUND(Regressions!I184, 1), NA())</f>
        <v>13.9</v>
      </c>
      <c r="J174" s="337">
        <f>IF(ISNUMBER(Regressions!K184),ROUND(Regressions!K184, 1), NA())</f>
        <v>90.5</v>
      </c>
      <c r="K174" s="335">
        <f>IF(ISNUMBER(Regressions!L184),ROUND(Regressions!L184, 1), NA())</f>
        <v>87.4</v>
      </c>
      <c r="L174" s="236">
        <f>IF(ISNUMBER(Regressions!M184),ROUND(Regressions!M184, 1), NA())</f>
        <v>33.700000000000003</v>
      </c>
      <c r="M174" s="336">
        <f>IF(ISNUMBER(Regressions!N184),ROUND(Regressions!N184, 1), NA())</f>
        <v>53.7</v>
      </c>
      <c r="N174" s="235">
        <f>IF(ISNUMBER(Regressions!O184),ROUND(Regressions!O184, 1), NA())</f>
        <v>12.6</v>
      </c>
      <c r="O174" s="337">
        <f>IF(ISNUMBER(Regressions!Q184),ROUND(Regressions!Q184, 1), NA())</f>
        <v>67.400000000000006</v>
      </c>
      <c r="P174" s="335" t="e">
        <f>IF(ISNUMBER(Regressions!R184),ROUND(Regressions!R184, 1), NA())</f>
        <v>#N/A</v>
      </c>
      <c r="Q174" s="213">
        <f>IF(ISNUMBER(Regressions!S184),ROUND(Regressions!S184, 1), NA())</f>
        <v>42.3</v>
      </c>
      <c r="R174" s="336">
        <f>IF(ISNUMBER(Regressions!T184),ROUND(Regressions!T184, 1), NA())</f>
        <v>25.1</v>
      </c>
      <c r="S174" s="235">
        <f>IF(ISNUMBER(Regressions!U184),ROUND(Regressions!U184, 1), NA())</f>
        <v>32.6</v>
      </c>
    </row>
    <row xmlns:x14ac="http://schemas.microsoft.com/office/spreadsheetml/2009/9/ac" r="175" x14ac:dyDescent="0.2">
      <c r="A175" s="332" t="str">
        <f>IF(ISBLANK(Regressions!A185), " ", Regressions!A185)</f>
        <v>Indonesia</v>
      </c>
      <c r="B175" s="333">
        <f>IF(ISBLANK(Regressions!B185), " ", Regressions!B185)</f>
        <v>2016</v>
      </c>
      <c r="C175" s="338" t="str">
        <f>IF(ISBLANK(Regressions!C185), " ", Regressions!C185)</f>
        <v>Secondary</v>
      </c>
      <c r="D175" s="334">
        <f>IF(ISBLANK(Regressions!D185), " ", Regressions!D185)</f>
        <v>26502932</v>
      </c>
      <c r="E175" s="212">
        <f>IF(ISNUMBER(Regressions!E185),ROUND(Regressions!E185, 1), NA())</f>
        <v>99.9</v>
      </c>
      <c r="F175" s="335">
        <f>IF(ISNUMBER(Regressions!F185),ROUND(Regressions!F185, 1), NA())</f>
        <v>86.3</v>
      </c>
      <c r="G175" s="234">
        <f>IF(ISNUMBER(Regressions!G185),ROUND(Regressions!G185, 1), NA())</f>
        <v>74.900000000000006</v>
      </c>
      <c r="H175" s="336">
        <f>IF(ISNUMBER(Regressions!H185),ROUND(Regressions!H185, 1), NA())</f>
        <v>11.4</v>
      </c>
      <c r="I175" s="235">
        <f>IF(ISNUMBER(Regressions!I185),ROUND(Regressions!I185, 1), NA())</f>
        <v>13.7</v>
      </c>
      <c r="J175" s="337">
        <f>IF(ISNUMBER(Regressions!K185),ROUND(Regressions!K185, 1), NA())</f>
        <v>89.1</v>
      </c>
      <c r="K175" s="335">
        <f>IF(ISNUMBER(Regressions!L185),ROUND(Regressions!L185, 1), NA())</f>
        <v>87.4</v>
      </c>
      <c r="L175" s="236">
        <f>IF(ISNUMBER(Regressions!M185),ROUND(Regressions!M185, 1), NA())</f>
        <v>39.4</v>
      </c>
      <c r="M175" s="336">
        <f>IF(ISNUMBER(Regressions!N185),ROUND(Regressions!N185, 1), NA())</f>
        <v>48</v>
      </c>
      <c r="N175" s="235">
        <f>IF(ISNUMBER(Regressions!O185),ROUND(Regressions!O185, 1), NA())</f>
        <v>12.6</v>
      </c>
      <c r="O175" s="337">
        <f>IF(ISNUMBER(Regressions!Q185),ROUND(Regressions!Q185, 1), NA())</f>
        <v>67.400000000000006</v>
      </c>
      <c r="P175" s="335" t="e">
        <f>IF(ISNUMBER(Regressions!R185),ROUND(Regressions!R185, 1), NA())</f>
        <v>#N/A</v>
      </c>
      <c r="Q175" s="213">
        <f>IF(ISNUMBER(Regressions!S185),ROUND(Regressions!S185, 1), NA())</f>
        <v>46.5</v>
      </c>
      <c r="R175" s="336">
        <f>IF(ISNUMBER(Regressions!T185),ROUND(Regressions!T185, 1), NA())</f>
        <v>20.9</v>
      </c>
      <c r="S175" s="235">
        <f>IF(ISNUMBER(Regressions!U185),ROUND(Regressions!U185, 1), NA())</f>
        <v>32.6</v>
      </c>
    </row>
    <row xmlns:x14ac="http://schemas.microsoft.com/office/spreadsheetml/2009/9/ac" r="176" x14ac:dyDescent="0.2">
      <c r="A176" s="332" t="str">
        <f>IF(ISBLANK(Regressions!A186), " ", Regressions!A186)</f>
        <v>Indonesia</v>
      </c>
      <c r="B176" s="333">
        <f>IF(ISBLANK(Regressions!B186), " ", Regressions!B186)</f>
        <v>2017</v>
      </c>
      <c r="C176" s="338" t="str">
        <f>IF(ISBLANK(Regressions!C186), " ", Regressions!C186)</f>
        <v>Secondary</v>
      </c>
      <c r="D176" s="334">
        <f>IF(ISBLANK(Regressions!D186), " ", Regressions!D186)</f>
        <v>26435194</v>
      </c>
      <c r="E176" s="212">
        <f>IF(ISNUMBER(Regressions!E186),ROUND(Regressions!E186, 1), NA())</f>
        <v>99.9</v>
      </c>
      <c r="F176" s="335">
        <f>IF(ISNUMBER(Regressions!F186),ROUND(Regressions!F186, 1), NA())</f>
        <v>86.5</v>
      </c>
      <c r="G176" s="234">
        <f>IF(ISNUMBER(Regressions!G186),ROUND(Regressions!G186, 1), NA())</f>
        <v>74.900000000000006</v>
      </c>
      <c r="H176" s="336">
        <f>IF(ISNUMBER(Regressions!H186),ROUND(Regressions!H186, 1), NA())</f>
        <v>11.6</v>
      </c>
      <c r="I176" s="235">
        <f>IF(ISNUMBER(Regressions!I186),ROUND(Regressions!I186, 1), NA())</f>
        <v>13.5</v>
      </c>
      <c r="J176" s="337">
        <f>IF(ISNUMBER(Regressions!K186),ROUND(Regressions!K186, 1), NA())</f>
        <v>87.7</v>
      </c>
      <c r="K176" s="335">
        <f>IF(ISNUMBER(Regressions!L186),ROUND(Regressions!L186, 1), NA())</f>
        <v>87.4</v>
      </c>
      <c r="L176" s="236">
        <f>IF(ISNUMBER(Regressions!M186),ROUND(Regressions!M186, 1), NA())</f>
        <v>45.1</v>
      </c>
      <c r="M176" s="336">
        <f>IF(ISNUMBER(Regressions!N186),ROUND(Regressions!N186, 1), NA())</f>
        <v>42.3</v>
      </c>
      <c r="N176" s="235">
        <f>IF(ISNUMBER(Regressions!O186),ROUND(Regressions!O186, 1), NA())</f>
        <v>12.6</v>
      </c>
      <c r="O176" s="337">
        <f>IF(ISNUMBER(Regressions!Q186),ROUND(Regressions!Q186, 1), NA())</f>
        <v>67.400000000000006</v>
      </c>
      <c r="P176" s="335" t="e">
        <f>IF(ISNUMBER(Regressions!R186),ROUND(Regressions!R186, 1), NA())</f>
        <v>#N/A</v>
      </c>
      <c r="Q176" s="213">
        <f>IF(ISNUMBER(Regressions!S186),ROUND(Regressions!S186, 1), NA())</f>
        <v>50.7</v>
      </c>
      <c r="R176" s="336">
        <f>IF(ISNUMBER(Regressions!T186),ROUND(Regressions!T186, 1), NA())</f>
        <v>16.7</v>
      </c>
      <c r="S176" s="235">
        <f>IF(ISNUMBER(Regressions!U186),ROUND(Regressions!U186, 1), NA())</f>
        <v>32.6</v>
      </c>
    </row>
    <row xmlns:x14ac="http://schemas.microsoft.com/office/spreadsheetml/2009/9/ac" r="177" x14ac:dyDescent="0.2">
      <c r="A177" s="332" t="str">
        <f>IF(ISBLANK(Regressions!A187), " ", Regressions!A187)</f>
        <v>Indonesia</v>
      </c>
      <c r="B177" s="333">
        <f>IF(ISBLANK(Regressions!B187), " ", Regressions!B187)</f>
        <v>2018</v>
      </c>
      <c r="C177" s="338" t="str">
        <f>IF(ISBLANK(Regressions!C187), " ", Regressions!C187)</f>
        <v>Secondary</v>
      </c>
      <c r="D177" s="334">
        <f>IF(ISBLANK(Regressions!D187), " ", Regressions!D187)</f>
        <v>26433052</v>
      </c>
      <c r="E177" s="212">
        <f>IF(ISNUMBER(Regressions!E187),ROUND(Regressions!E187, 1), NA())</f>
        <v>100</v>
      </c>
      <c r="F177" s="335">
        <f>IF(ISNUMBER(Regressions!F187),ROUND(Regressions!F187, 1), NA())</f>
        <v>86.7</v>
      </c>
      <c r="G177" s="234">
        <f>IF(ISNUMBER(Regressions!G187),ROUND(Regressions!G187, 1), NA())</f>
        <v>74.900000000000006</v>
      </c>
      <c r="H177" s="336">
        <f>IF(ISNUMBER(Regressions!H187),ROUND(Regressions!H187, 1), NA())</f>
        <v>11.8</v>
      </c>
      <c r="I177" s="235">
        <f>IF(ISNUMBER(Regressions!I187),ROUND(Regressions!I187, 1), NA())</f>
        <v>13.3</v>
      </c>
      <c r="J177" s="337">
        <f>IF(ISNUMBER(Regressions!K187),ROUND(Regressions!K187, 1), NA())</f>
        <v>86.4</v>
      </c>
      <c r="K177" s="335">
        <f>IF(ISNUMBER(Regressions!L187),ROUND(Regressions!L187, 1), NA())</f>
        <v>86.4</v>
      </c>
      <c r="L177" s="236">
        <f>IF(ISNUMBER(Regressions!M187),ROUND(Regressions!M187, 1), NA())</f>
        <v>50.8</v>
      </c>
      <c r="M177" s="336">
        <f>IF(ISNUMBER(Regressions!N187),ROUND(Regressions!N187, 1), NA())</f>
        <v>35.6</v>
      </c>
      <c r="N177" s="235">
        <f>IF(ISNUMBER(Regressions!O187),ROUND(Regressions!O187, 1), NA())</f>
        <v>13.6</v>
      </c>
      <c r="O177" s="337">
        <f>IF(ISNUMBER(Regressions!Q187),ROUND(Regressions!Q187, 1), NA())</f>
        <v>67.400000000000006</v>
      </c>
      <c r="P177" s="335" t="e">
        <f>IF(ISNUMBER(Regressions!R187),ROUND(Regressions!R187, 1), NA())</f>
        <v>#N/A</v>
      </c>
      <c r="Q177" s="213">
        <f>IF(ISNUMBER(Regressions!S187),ROUND(Regressions!S187, 1), NA())</f>
        <v>54.9</v>
      </c>
      <c r="R177" s="336">
        <f>IF(ISNUMBER(Regressions!T187),ROUND(Regressions!T187, 1), NA())</f>
        <v>12.5</v>
      </c>
      <c r="S177" s="235">
        <f>IF(ISNUMBER(Regressions!U187),ROUND(Regressions!U187, 1), NA())</f>
        <v>32.6</v>
      </c>
    </row>
    <row xmlns:x14ac="http://schemas.microsoft.com/office/spreadsheetml/2009/9/ac" r="178" x14ac:dyDescent="0.2">
      <c r="A178" s="332" t="str">
        <f>IF(ISBLANK(Regressions!A188), " ", Regressions!A188)</f>
        <v>Indonesia</v>
      </c>
      <c r="B178" s="333">
        <f>IF(ISBLANK(Regressions!B188), " ", Regressions!B188)</f>
        <v>2019</v>
      </c>
      <c r="C178" s="338" t="str">
        <f>IF(ISBLANK(Regressions!C188), " ", Regressions!C188)</f>
        <v>Secondary</v>
      </c>
      <c r="D178" s="334">
        <f>IF(ISBLANK(Regressions!D188), " ", Regressions!D188)</f>
        <v>26558084</v>
      </c>
      <c r="E178" s="212">
        <f>IF(ISNUMBER(Regressions!E188),ROUND(Regressions!E188, 1), NA())</f>
        <v>100</v>
      </c>
      <c r="F178" s="335">
        <f>IF(ISNUMBER(Regressions!F188),ROUND(Regressions!F188, 1), NA())</f>
        <v>86.9</v>
      </c>
      <c r="G178" s="234">
        <f>IF(ISNUMBER(Regressions!G188),ROUND(Regressions!G188, 1), NA())</f>
        <v>74.900000000000006</v>
      </c>
      <c r="H178" s="336">
        <f>IF(ISNUMBER(Regressions!H188),ROUND(Regressions!H188, 1), NA())</f>
        <v>12</v>
      </c>
      <c r="I178" s="235">
        <f>IF(ISNUMBER(Regressions!I188),ROUND(Regressions!I188, 1), NA())</f>
        <v>13.1</v>
      </c>
      <c r="J178" s="337">
        <f>IF(ISNUMBER(Regressions!K188),ROUND(Regressions!K188, 1), NA())</f>
        <v>85</v>
      </c>
      <c r="K178" s="335">
        <f>IF(ISNUMBER(Regressions!L188),ROUND(Regressions!L188, 1), NA())</f>
        <v>85</v>
      </c>
      <c r="L178" s="236">
        <f>IF(ISNUMBER(Regressions!M188),ROUND(Regressions!M188, 1), NA())</f>
        <v>56.5</v>
      </c>
      <c r="M178" s="336">
        <f>IF(ISNUMBER(Regressions!N188),ROUND(Regressions!N188, 1), NA())</f>
        <v>28.5</v>
      </c>
      <c r="N178" s="235">
        <f>IF(ISNUMBER(Regressions!O188),ROUND(Regressions!O188, 1), NA())</f>
        <v>15</v>
      </c>
      <c r="O178" s="337">
        <f>IF(ISNUMBER(Regressions!Q188),ROUND(Regressions!Q188, 1), NA())</f>
        <v>67.400000000000006</v>
      </c>
      <c r="P178" s="335" t="e">
        <f>IF(ISNUMBER(Regressions!R188),ROUND(Regressions!R188, 1), NA())</f>
        <v>#N/A</v>
      </c>
      <c r="Q178" s="213">
        <f>IF(ISNUMBER(Regressions!S188),ROUND(Regressions!S188, 1), NA())</f>
        <v>59.1</v>
      </c>
      <c r="R178" s="336">
        <f>IF(ISNUMBER(Regressions!T188),ROUND(Regressions!T188, 1), NA())</f>
        <v>8.3000000000000007</v>
      </c>
      <c r="S178" s="235">
        <f>IF(ISNUMBER(Regressions!U188),ROUND(Regressions!U188, 1), NA())</f>
        <v>32.6</v>
      </c>
    </row>
    <row xmlns:x14ac="http://schemas.microsoft.com/office/spreadsheetml/2009/9/ac" r="179" x14ac:dyDescent="0.2">
      <c r="A179" s="332" t="str">
        <f>IF(ISBLANK(Regressions!A189), " ", Regressions!A189)</f>
        <v>Indonesia</v>
      </c>
      <c r="B179" s="333">
        <f>IF(ISBLANK(Regressions!B189), " ", Regressions!B189)</f>
        <v>2020</v>
      </c>
      <c r="C179" s="338" t="str">
        <f>IF(ISBLANK(Regressions!C189), " ", Regressions!C189)</f>
        <v>Secondary</v>
      </c>
      <c r="D179" s="334">
        <f>IF(ISBLANK(Regressions!D189), " ", Regressions!D189)</f>
        <v>26754122</v>
      </c>
      <c r="E179" s="212">
        <f>IF(ISNUMBER(Regressions!E189),ROUND(Regressions!E189, 1), NA())</f>
        <v>100</v>
      </c>
      <c r="F179" s="335">
        <f>IF(ISNUMBER(Regressions!F189),ROUND(Regressions!F189, 1), NA())</f>
        <v>87.1</v>
      </c>
      <c r="G179" s="234">
        <f>IF(ISNUMBER(Regressions!G189),ROUND(Regressions!G189, 1), NA())</f>
        <v>74.900000000000006</v>
      </c>
      <c r="H179" s="336">
        <f>IF(ISNUMBER(Regressions!H189),ROUND(Regressions!H189, 1), NA())</f>
        <v>12.1</v>
      </c>
      <c r="I179" s="235">
        <f>IF(ISNUMBER(Regressions!I189),ROUND(Regressions!I189, 1), NA())</f>
        <v>12.9</v>
      </c>
      <c r="J179" s="337">
        <f>IF(ISNUMBER(Regressions!K189),ROUND(Regressions!K189, 1), NA())</f>
        <v>83.6</v>
      </c>
      <c r="K179" s="335">
        <f>IF(ISNUMBER(Regressions!L189),ROUND(Regressions!L189, 1), NA())</f>
        <v>83.6</v>
      </c>
      <c r="L179" s="236">
        <f>IF(ISNUMBER(Regressions!M189),ROUND(Regressions!M189, 1), NA())</f>
        <v>62.2</v>
      </c>
      <c r="M179" s="336">
        <f>IF(ISNUMBER(Regressions!N189),ROUND(Regressions!N189, 1), NA())</f>
        <v>21.5</v>
      </c>
      <c r="N179" s="235">
        <f>IF(ISNUMBER(Regressions!O189),ROUND(Regressions!O189, 1), NA())</f>
        <v>16.399999999999999</v>
      </c>
      <c r="O179" s="337">
        <f>IF(ISNUMBER(Regressions!Q189),ROUND(Regressions!Q189, 1), NA())</f>
        <v>67.400000000000006</v>
      </c>
      <c r="P179" s="335" t="e">
        <f>IF(ISNUMBER(Regressions!R189),ROUND(Regressions!R189, 1), NA())</f>
        <v>#N/A</v>
      </c>
      <c r="Q179" s="213">
        <f>IF(ISNUMBER(Regressions!S189),ROUND(Regressions!S189, 1), NA())</f>
        <v>63.3</v>
      </c>
      <c r="R179" s="336">
        <f>IF(ISNUMBER(Regressions!T189),ROUND(Regressions!T189, 1), NA())</f>
        <v>4.0999999999999996</v>
      </c>
      <c r="S179" s="235">
        <f>IF(ISNUMBER(Regressions!U189),ROUND(Regressions!U189, 1), NA())</f>
        <v>32.6</v>
      </c>
    </row>
    <row xmlns:x14ac="http://schemas.microsoft.com/office/spreadsheetml/2009/9/ac" r="180" x14ac:dyDescent="0.2">
      <c r="A180" s="386" t="str">
        <f>IF(ISBLANK(Regressions!A190), " ", Regressions!A190)</f>
        <v>Indonesia</v>
      </c>
      <c r="B180" s="387">
        <f>IF(ISBLANK(Regressions!B190), " ", Regressions!B190)</f>
        <v>2021</v>
      </c>
      <c r="C180" s="388" t="str">
        <f>IF(ISBLANK(Regressions!C190), " ", Regressions!C190)</f>
        <v>Secondary</v>
      </c>
      <c r="D180" s="389">
        <f>IF(ISBLANK(Regressions!D190), " ", Regressions!D190)</f>
        <v>27050680</v>
      </c>
      <c r="E180" s="392">
        <f>IF(ISNUMBER(Regressions!E190),ROUND(Regressions!E190, 1), NA())</f>
        <v>100</v>
      </c>
      <c r="F180" s="390">
        <f>IF(ISNUMBER(Regressions!F190),ROUND(Regressions!F190, 1), NA())</f>
        <v>87.3</v>
      </c>
      <c r="G180" s="393">
        <f>IF(ISNUMBER(Regressions!G190),ROUND(Regressions!G190, 1), NA())</f>
        <v>74.900000000000006</v>
      </c>
      <c r="H180" s="391">
        <f>IF(ISNUMBER(Regressions!H190),ROUND(Regressions!H190, 1), NA())</f>
        <v>12.3</v>
      </c>
      <c r="I180" s="394">
        <f>IF(ISNUMBER(Regressions!I190),ROUND(Regressions!I190, 1), NA())</f>
        <v>12.7</v>
      </c>
      <c r="J180" s="392">
        <f>IF(ISNUMBER(Regressions!K190),ROUND(Regressions!K190, 1), NA())</f>
        <v>82.2</v>
      </c>
      <c r="K180" s="390">
        <f>IF(ISNUMBER(Regressions!L190),ROUND(Regressions!L190, 1), NA())</f>
        <v>82.2</v>
      </c>
      <c r="L180" s="395">
        <f>IF(ISNUMBER(Regressions!M190),ROUND(Regressions!M190, 1), NA())</f>
        <v>67.900000000000006</v>
      </c>
      <c r="M180" s="391">
        <f>IF(ISNUMBER(Regressions!N190),ROUND(Regressions!N190, 1), NA())</f>
        <v>14.4</v>
      </c>
      <c r="N180" s="394">
        <f>IF(ISNUMBER(Regressions!O190),ROUND(Regressions!O190, 1), NA())</f>
        <v>17.8</v>
      </c>
      <c r="O180" s="392">
        <f>IF(ISNUMBER(Regressions!Q190),ROUND(Regressions!Q190, 1), NA())</f>
        <v>67.400000000000006</v>
      </c>
      <c r="P180" s="390" t="e">
        <f>IF(ISNUMBER(Regressions!R190),ROUND(Regressions!R190, 1), NA())</f>
        <v>#N/A</v>
      </c>
      <c r="Q180" s="396">
        <f>IF(ISNUMBER(Regressions!S190),ROUND(Regressions!S190, 1), NA())</f>
        <v>67.400000000000006</v>
      </c>
      <c r="R180" s="391">
        <f>IF(ISNUMBER(Regressions!T190),ROUND(Regressions!T190, 1), NA())</f>
        <v>0</v>
      </c>
      <c r="S180" s="394">
        <f>IF(ISNUMBER(Regressions!U190),ROUND(Regressions!U190, 1), NA())</f>
        <v>32.6</v>
      </c>
      <c r="T180" s="385"/>
      <c r="U180" s="385"/>
      <c r="V180" s="385"/>
      <c r="W180" s="385"/>
      <c r="X180" s="385"/>
      <c r="Y180" s="385"/>
      <c r="Z180" s="385"/>
      <c r="AA180" s="385"/>
      <c r="AB180" s="385"/>
      <c r="AC180" s="385"/>
    </row>
    <row xmlns:x14ac="http://schemas.microsoft.com/office/spreadsheetml/2009/9/ac" r="181" x14ac:dyDescent="0.2">
      <c r="A181" s="332" t="str">
        <f>IF(ISBLANK(Regressions!A191), " ", Regressions!A191)</f>
        <v>Indonesia</v>
      </c>
      <c r="B181" s="333">
        <f>IF(ISBLANK(Regressions!B191), " ", Regressions!B191)</f>
        <v>2022</v>
      </c>
      <c r="C181" s="338" t="str">
        <f>IF(ISBLANK(Regressions!C191), " ", Regressions!C191)</f>
        <v>Secondary</v>
      </c>
      <c r="D181" s="334">
        <f>IF(ISBLANK(Regressions!D191), " ", Regressions!D191)</f>
        <v>27365592</v>
      </c>
      <c r="E181" s="212">
        <f>IF(ISNUMBER(Regressions!E191),ROUND(Regressions!E191, 1), NA())</f>
        <v>100</v>
      </c>
      <c r="F181" s="335">
        <f>IF(ISNUMBER(Regressions!F191),ROUND(Regressions!F191, 1), NA())</f>
        <v>87.5</v>
      </c>
      <c r="G181" s="234">
        <f>IF(ISNUMBER(Regressions!G191),ROUND(Regressions!G191, 1), NA())</f>
        <v>74.900000000000006</v>
      </c>
      <c r="H181" s="336">
        <f>IF(ISNUMBER(Regressions!H191),ROUND(Regressions!H191, 1), NA())</f>
        <v>12.5</v>
      </c>
      <c r="I181" s="235">
        <f>IF(ISNUMBER(Regressions!I191),ROUND(Regressions!I191, 1), NA())</f>
        <v>12.5</v>
      </c>
      <c r="J181" s="337">
        <f>IF(ISNUMBER(Regressions!K191),ROUND(Regressions!K191, 1), NA())</f>
        <v>80.900000000000006</v>
      </c>
      <c r="K181" s="335">
        <f>IF(ISNUMBER(Regressions!L191),ROUND(Regressions!L191, 1), NA())</f>
        <v>80.900000000000006</v>
      </c>
      <c r="L181" s="236">
        <f>IF(ISNUMBER(Regressions!M191),ROUND(Regressions!M191, 1), NA())</f>
        <v>73.599999999999994</v>
      </c>
      <c r="M181" s="336">
        <f>IF(ISNUMBER(Regressions!N191),ROUND(Regressions!N191, 1), NA())</f>
        <v>7.3</v>
      </c>
      <c r="N181" s="235">
        <f>IF(ISNUMBER(Regressions!O191),ROUND(Regressions!O191, 1), NA())</f>
        <v>19.100000000000001</v>
      </c>
      <c r="O181" s="337">
        <f>IF(ISNUMBER(Regressions!Q191),ROUND(Regressions!Q191, 1), NA())</f>
        <v>67.400000000000006</v>
      </c>
      <c r="P181" s="335" t="e">
        <f>IF(ISNUMBER(Regressions!R191),ROUND(Regressions!R191, 1), NA())</f>
        <v>#N/A</v>
      </c>
      <c r="Q181" s="213">
        <f>IF(ISNUMBER(Regressions!S191),ROUND(Regressions!S191, 1), NA())</f>
        <v>67.400000000000006</v>
      </c>
      <c r="R181" s="336">
        <f>IF(ISNUMBER(Regressions!T191),ROUND(Regressions!T191, 1), NA())</f>
        <v>0</v>
      </c>
      <c r="S181" s="235">
        <f>IF(ISNUMBER(Regressions!U191),ROUND(Regressions!U191, 1), NA())</f>
        <v>32.6</v>
      </c>
    </row>
    <row xmlns:x14ac="http://schemas.microsoft.com/office/spreadsheetml/2009/9/ac" r="182" x14ac:dyDescent="0.2">
      <c r="A182" s="339" t="str">
        <f>IF(ISBLANK(Regressions!A192), " ", Regressions!A192)</f>
        <v>Indonesia</v>
      </c>
      <c r="B182" s="340">
        <f>IF(ISBLANK(Regressions!B192), " ", Regressions!B192)</f>
        <v>2023</v>
      </c>
      <c r="C182" s="341" t="str">
        <f>IF(ISBLANK(Regressions!C192), " ", Regressions!C192)</f>
        <v>Secondary</v>
      </c>
      <c r="D182" s="342">
        <f>IF(ISBLANK(Regressions!D192), " ", Regressions!D192)</f>
        <v>27667348</v>
      </c>
      <c r="E182" s="343">
        <f>IF(ISNUMBER(Regressions!E192),ROUND(Regressions!E192, 1), NA())</f>
        <v>100</v>
      </c>
      <c r="F182" s="344">
        <f>IF(ISNUMBER(Regressions!F192),ROUND(Regressions!F192, 1), NA())</f>
        <v>87.7</v>
      </c>
      <c r="G182" s="345">
        <f>IF(ISNUMBER(Regressions!G192),ROUND(Regressions!G192, 1), NA())</f>
        <v>74.900000000000006</v>
      </c>
      <c r="H182" s="346">
        <f>IF(ISNUMBER(Regressions!H192),ROUND(Regressions!H192, 1), NA())</f>
        <v>12.7</v>
      </c>
      <c r="I182" s="347">
        <f>IF(ISNUMBER(Regressions!I192),ROUND(Regressions!I192, 1), NA())</f>
        <v>12.3</v>
      </c>
      <c r="J182" s="348">
        <f>IF(ISNUMBER(Regressions!K192),ROUND(Regressions!K192, 1), NA())</f>
        <v>79.5</v>
      </c>
      <c r="K182" s="344">
        <f>IF(ISNUMBER(Regressions!L192),ROUND(Regressions!L192, 1), NA())</f>
        <v>79.5</v>
      </c>
      <c r="L182" s="349">
        <f>IF(ISNUMBER(Regressions!M192),ROUND(Regressions!M192, 1), NA())</f>
        <v>79.3</v>
      </c>
      <c r="M182" s="346">
        <f>IF(ISNUMBER(Regressions!N192),ROUND(Regressions!N192, 1), NA())</f>
        <v>0.2</v>
      </c>
      <c r="N182" s="347">
        <f>IF(ISNUMBER(Regressions!O192),ROUND(Regressions!O192, 1), NA())</f>
        <v>20.5</v>
      </c>
      <c r="O182" s="348">
        <f>IF(ISNUMBER(Regressions!Q192),ROUND(Regressions!Q192, 1), NA())</f>
        <v>67.400000000000006</v>
      </c>
      <c r="P182" s="344" t="e">
        <f>IF(ISNUMBER(Regressions!R192),ROUND(Regressions!R192, 1), NA())</f>
        <v>#N/A</v>
      </c>
      <c r="Q182" s="350">
        <f>IF(ISNUMBER(Regressions!S192),ROUND(Regressions!S192, 1), NA())</f>
        <v>67.400000000000006</v>
      </c>
      <c r="R182" s="346">
        <f>IF(ISNUMBER(Regressions!T192),ROUND(Regressions!T192, 1), NA())</f>
        <v>0</v>
      </c>
      <c r="S182" s="347">
        <f>IF(ISNUMBER(Regressions!U192),ROUND(Regressions!U192, 1), NA())</f>
        <v>32.6</v>
      </c>
    </row>
    <row xmlns:x14ac="http://schemas.microsoft.com/office/spreadsheetml/2009/9/ac" r="183" hidden="true" x14ac:dyDescent="0.2">
      <c r="A183" s="332" t="str">
        <f>IF(ISBLANK(Regressions!A193), " ", Regressions!A193)</f>
        <v>Indonesia</v>
      </c>
      <c r="B183" s="333">
        <f>IF(ISBLANK(Regressions!B193), " ", Regressions!B193)</f>
        <v>2024</v>
      </c>
      <c r="C183" s="338" t="str">
        <f>IF(ISBLANK(Regressions!C193), " ", Regressions!C193)</f>
        <v>Secondary</v>
      </c>
      <c r="D183" s="334" t="str">
        <f>IF(ISBLANK(Regressions!D193), " ", Regressions!D193)</f>
        <v> </v>
      </c>
      <c r="E183" s="212" t="e">
        <f>IF(ISNUMBER(Regressions!E193),ROUND(Regressions!E193, 1), NA())</f>
        <v>#N/A</v>
      </c>
      <c r="F183" s="335" t="e">
        <f>IF(ISNUMBER(Regressions!F193),ROUND(Regressions!F193, 1), NA())</f>
        <v>#N/A</v>
      </c>
      <c r="G183" s="234" t="e">
        <f>IF(ISNUMBER(Regressions!G193),ROUND(Regressions!G193, 1), NA())</f>
        <v>#N/A</v>
      </c>
      <c r="H183" s="336" t="e">
        <f>IF(ISNUMBER(Regressions!H193),ROUND(Regressions!H193, 1), NA())</f>
        <v>#N/A</v>
      </c>
      <c r="I183" s="235" t="e">
        <f>IF(ISNUMBER(Regressions!I193),ROUND(Regressions!I193, 1), NA())</f>
        <v>#N/A</v>
      </c>
      <c r="J183" s="337" t="e">
        <f>IF(ISNUMBER(Regressions!K193),ROUND(Regressions!K193, 1), NA())</f>
        <v>#N/A</v>
      </c>
      <c r="K183" s="335" t="e">
        <f>IF(ISNUMBER(Regressions!L193),ROUND(Regressions!L193, 1), NA())</f>
        <v>#N/A</v>
      </c>
      <c r="L183" s="236" t="e">
        <f>IF(ISNUMBER(Regressions!M193),ROUND(Regressions!M193, 1), NA())</f>
        <v>#N/A</v>
      </c>
      <c r="M183" s="336" t="e">
        <f>IF(ISNUMBER(Regressions!N193),ROUND(Regressions!N193, 1), NA())</f>
        <v>#N/A</v>
      </c>
      <c r="N183" s="235" t="e">
        <f>IF(ISNUMBER(Regressions!O193),ROUND(Regressions!O193, 1), NA())</f>
        <v>#N/A</v>
      </c>
      <c r="O183" s="337" t="e">
        <f>IF(ISNUMBER(Regressions!Q193),ROUND(Regressions!Q193, 1), NA())</f>
        <v>#N/A</v>
      </c>
      <c r="P183" s="335" t="e">
        <f>IF(ISNUMBER(Regressions!R193),ROUND(Regressions!R193, 1), NA())</f>
        <v>#N/A</v>
      </c>
      <c r="Q183" s="213" t="e">
        <f>IF(ISNUMBER(Regressions!S193),ROUND(Regressions!S193, 1), NA())</f>
        <v>#N/A</v>
      </c>
      <c r="R183" s="336" t="e">
        <f>IF(ISNUMBER(Regressions!T193),ROUND(Regressions!T193, 1), NA())</f>
        <v>#N/A</v>
      </c>
      <c r="S183" s="235" t="e">
        <f>IF(ISNUMBER(Regressions!U193),ROUND(Regressions!U193, 1), NA())</f>
        <v>#N/A</v>
      </c>
    </row>
    <row xmlns:x14ac="http://schemas.microsoft.com/office/spreadsheetml/2009/9/ac" r="184" hidden="true" x14ac:dyDescent="0.2">
      <c r="A184" s="332" t="str">
        <f>IF(ISBLANK(Regressions!A194), " ", Regressions!A194)</f>
        <v>Indonesia</v>
      </c>
      <c r="B184" s="333">
        <f>IF(ISBLANK(Regressions!B194), " ", Regressions!B194)</f>
        <v>2025</v>
      </c>
      <c r="C184" s="338" t="str">
        <f>IF(ISBLANK(Regressions!C194), " ", Regressions!C194)</f>
        <v>Secondary</v>
      </c>
      <c r="D184" s="334" t="str">
        <f>IF(ISBLANK(Regressions!D194), " ", Regressions!D194)</f>
        <v> </v>
      </c>
      <c r="E184" s="212" t="e">
        <f>IF(ISNUMBER(Regressions!E194),ROUND(Regressions!E194, 1), NA())</f>
        <v>#N/A</v>
      </c>
      <c r="F184" s="335" t="e">
        <f>IF(ISNUMBER(Regressions!F194),ROUND(Regressions!F194, 1), NA())</f>
        <v>#N/A</v>
      </c>
      <c r="G184" s="234" t="e">
        <f>IF(ISNUMBER(Regressions!G194),ROUND(Regressions!G194, 1), NA())</f>
        <v>#N/A</v>
      </c>
      <c r="H184" s="336" t="e">
        <f>IF(ISNUMBER(Regressions!H194),ROUND(Regressions!H194, 1), NA())</f>
        <v>#N/A</v>
      </c>
      <c r="I184" s="235" t="e">
        <f>IF(ISNUMBER(Regressions!I194),ROUND(Regressions!I194, 1), NA())</f>
        <v>#N/A</v>
      </c>
      <c r="J184" s="337" t="e">
        <f>IF(ISNUMBER(Regressions!K194),ROUND(Regressions!K194, 1), NA())</f>
        <v>#N/A</v>
      </c>
      <c r="K184" s="335" t="e">
        <f>IF(ISNUMBER(Regressions!L194),ROUND(Regressions!L194, 1), NA())</f>
        <v>#N/A</v>
      </c>
      <c r="L184" s="236" t="e">
        <f>IF(ISNUMBER(Regressions!M194),ROUND(Regressions!M194, 1), NA())</f>
        <v>#N/A</v>
      </c>
      <c r="M184" s="336" t="e">
        <f>IF(ISNUMBER(Regressions!N194),ROUND(Regressions!N194, 1), NA())</f>
        <v>#N/A</v>
      </c>
      <c r="N184" s="235" t="e">
        <f>IF(ISNUMBER(Regressions!O194),ROUND(Regressions!O194, 1), NA())</f>
        <v>#N/A</v>
      </c>
      <c r="O184" s="337" t="e">
        <f>IF(ISNUMBER(Regressions!Q194),ROUND(Regressions!Q194, 1), NA())</f>
        <v>#N/A</v>
      </c>
      <c r="P184" s="335" t="e">
        <f>IF(ISNUMBER(Regressions!R194),ROUND(Regressions!R194, 1), NA())</f>
        <v>#N/A</v>
      </c>
      <c r="Q184" s="213" t="e">
        <f>IF(ISNUMBER(Regressions!S194),ROUND(Regressions!S194, 1), NA())</f>
        <v>#N/A</v>
      </c>
      <c r="R184" s="336" t="e">
        <f>IF(ISNUMBER(Regressions!T194),ROUND(Regressions!T194, 1), NA())</f>
        <v>#N/A</v>
      </c>
      <c r="S184" s="235" t="e">
        <f>IF(ISNUMBER(Regressions!U194),ROUND(Regressions!U194, 1), NA())</f>
        <v>#N/A</v>
      </c>
    </row>
    <row xmlns:x14ac="http://schemas.microsoft.com/office/spreadsheetml/2009/9/ac" r="185" hidden="true" x14ac:dyDescent="0.2">
      <c r="A185" s="332" t="str">
        <f>IF(ISBLANK(Regressions!A195), " ", Regressions!A195)</f>
        <v>Indonesia</v>
      </c>
      <c r="B185" s="333">
        <f>IF(ISBLANK(Regressions!B195), " ", Regressions!B195)</f>
        <v>2026</v>
      </c>
      <c r="C185" s="338" t="str">
        <f>IF(ISBLANK(Regressions!C195), " ", Regressions!C195)</f>
        <v>Secondary</v>
      </c>
      <c r="D185" s="334" t="str">
        <f>IF(ISBLANK(Regressions!D195), " ", Regressions!D195)</f>
        <v> </v>
      </c>
      <c r="E185" s="212" t="e">
        <f>IF(ISNUMBER(Regressions!E195),ROUND(Regressions!E195, 1), NA())</f>
        <v>#N/A</v>
      </c>
      <c r="F185" s="335" t="e">
        <f>IF(ISNUMBER(Regressions!F195),ROUND(Regressions!F195, 1), NA())</f>
        <v>#N/A</v>
      </c>
      <c r="G185" s="234" t="e">
        <f>IF(ISNUMBER(Regressions!G195),ROUND(Regressions!G195, 1), NA())</f>
        <v>#N/A</v>
      </c>
      <c r="H185" s="336" t="e">
        <f>IF(ISNUMBER(Regressions!H195),ROUND(Regressions!H195, 1), NA())</f>
        <v>#N/A</v>
      </c>
      <c r="I185" s="235" t="e">
        <f>IF(ISNUMBER(Regressions!I195),ROUND(Regressions!I195, 1), NA())</f>
        <v>#N/A</v>
      </c>
      <c r="J185" s="337" t="e">
        <f>IF(ISNUMBER(Regressions!K195),ROUND(Regressions!K195, 1), NA())</f>
        <v>#N/A</v>
      </c>
      <c r="K185" s="335" t="e">
        <f>IF(ISNUMBER(Regressions!L195),ROUND(Regressions!L195, 1), NA())</f>
        <v>#N/A</v>
      </c>
      <c r="L185" s="236" t="e">
        <f>IF(ISNUMBER(Regressions!M195),ROUND(Regressions!M195, 1), NA())</f>
        <v>#N/A</v>
      </c>
      <c r="M185" s="336" t="e">
        <f>IF(ISNUMBER(Regressions!N195),ROUND(Regressions!N195, 1), NA())</f>
        <v>#N/A</v>
      </c>
      <c r="N185" s="235" t="e">
        <f>IF(ISNUMBER(Regressions!O195),ROUND(Regressions!O195, 1), NA())</f>
        <v>#N/A</v>
      </c>
      <c r="O185" s="337" t="e">
        <f>IF(ISNUMBER(Regressions!Q195),ROUND(Regressions!Q195, 1), NA())</f>
        <v>#N/A</v>
      </c>
      <c r="P185" s="335" t="e">
        <f>IF(ISNUMBER(Regressions!R195),ROUND(Regressions!R195, 1), NA())</f>
        <v>#N/A</v>
      </c>
      <c r="Q185" s="213" t="e">
        <f>IF(ISNUMBER(Regressions!S195),ROUND(Regressions!S195, 1), NA())</f>
        <v>#N/A</v>
      </c>
      <c r="R185" s="336" t="e">
        <f>IF(ISNUMBER(Regressions!T195),ROUND(Regressions!T195, 1), NA())</f>
        <v>#N/A</v>
      </c>
      <c r="S185" s="235" t="e">
        <f>IF(ISNUMBER(Regressions!U195),ROUND(Regressions!U195, 1), NA())</f>
        <v>#N/A</v>
      </c>
    </row>
    <row xmlns:x14ac="http://schemas.microsoft.com/office/spreadsheetml/2009/9/ac" r="186" hidden="true" x14ac:dyDescent="0.2">
      <c r="A186" s="332" t="str">
        <f>IF(ISBLANK(Regressions!A196), " ", Regressions!A196)</f>
        <v>Indonesia</v>
      </c>
      <c r="B186" s="333">
        <f>IF(ISBLANK(Regressions!B196), " ", Regressions!B196)</f>
        <v>2027</v>
      </c>
      <c r="C186" s="338" t="str">
        <f>IF(ISBLANK(Regressions!C196), " ", Regressions!C196)</f>
        <v>Secondary</v>
      </c>
      <c r="D186" s="334" t="str">
        <f>IF(ISBLANK(Regressions!D196), " ", Regressions!D196)</f>
        <v> </v>
      </c>
      <c r="E186" s="212" t="e">
        <f>IF(ISNUMBER(Regressions!E196),ROUND(Regressions!E196, 1), NA())</f>
        <v>#N/A</v>
      </c>
      <c r="F186" s="335" t="e">
        <f>IF(ISNUMBER(Regressions!F196),ROUND(Regressions!F196, 1), NA())</f>
        <v>#N/A</v>
      </c>
      <c r="G186" s="234" t="e">
        <f>IF(ISNUMBER(Regressions!G196),ROUND(Regressions!G196, 1), NA())</f>
        <v>#N/A</v>
      </c>
      <c r="H186" s="336" t="e">
        <f>IF(ISNUMBER(Regressions!H196),ROUND(Regressions!H196, 1), NA())</f>
        <v>#N/A</v>
      </c>
      <c r="I186" s="235" t="e">
        <f>IF(ISNUMBER(Regressions!I196),ROUND(Regressions!I196, 1), NA())</f>
        <v>#N/A</v>
      </c>
      <c r="J186" s="337" t="e">
        <f>IF(ISNUMBER(Regressions!K196),ROUND(Regressions!K196, 1), NA())</f>
        <v>#N/A</v>
      </c>
      <c r="K186" s="335" t="e">
        <f>IF(ISNUMBER(Regressions!L196),ROUND(Regressions!L196, 1), NA())</f>
        <v>#N/A</v>
      </c>
      <c r="L186" s="236" t="e">
        <f>IF(ISNUMBER(Regressions!M196),ROUND(Regressions!M196, 1), NA())</f>
        <v>#N/A</v>
      </c>
      <c r="M186" s="336" t="e">
        <f>IF(ISNUMBER(Regressions!N196),ROUND(Regressions!N196, 1), NA())</f>
        <v>#N/A</v>
      </c>
      <c r="N186" s="235" t="e">
        <f>IF(ISNUMBER(Regressions!O196),ROUND(Regressions!O196, 1), NA())</f>
        <v>#N/A</v>
      </c>
      <c r="O186" s="337" t="e">
        <f>IF(ISNUMBER(Regressions!Q196),ROUND(Regressions!Q196, 1), NA())</f>
        <v>#N/A</v>
      </c>
      <c r="P186" s="335" t="e">
        <f>IF(ISNUMBER(Regressions!R196),ROUND(Regressions!R196, 1), NA())</f>
        <v>#N/A</v>
      </c>
      <c r="Q186" s="213" t="e">
        <f>IF(ISNUMBER(Regressions!S196),ROUND(Regressions!S196, 1), NA())</f>
        <v>#N/A</v>
      </c>
      <c r="R186" s="336" t="e">
        <f>IF(ISNUMBER(Regressions!T196),ROUND(Regressions!T196, 1), NA())</f>
        <v>#N/A</v>
      </c>
      <c r="S186" s="235" t="e">
        <f>IF(ISNUMBER(Regressions!U196),ROUND(Regressions!U196, 1), NA())</f>
        <v>#N/A</v>
      </c>
    </row>
    <row xmlns:x14ac="http://schemas.microsoft.com/office/spreadsheetml/2009/9/ac" r="187" hidden="true" x14ac:dyDescent="0.2">
      <c r="A187" s="332" t="str">
        <f>IF(ISBLANK(Regressions!A197), " ", Regressions!A197)</f>
        <v>Indonesia</v>
      </c>
      <c r="B187" s="333">
        <f>IF(ISBLANK(Regressions!B197), " ", Regressions!B197)</f>
        <v>2028</v>
      </c>
      <c r="C187" s="338" t="str">
        <f>IF(ISBLANK(Regressions!C197), " ", Regressions!C197)</f>
        <v>Secondary</v>
      </c>
      <c r="D187" s="334" t="str">
        <f>IF(ISBLANK(Regressions!D197), " ", Regressions!D197)</f>
        <v> </v>
      </c>
      <c r="E187" s="212" t="e">
        <f>IF(ISNUMBER(Regressions!E197),ROUND(Regressions!E197, 1), NA())</f>
        <v>#N/A</v>
      </c>
      <c r="F187" s="335" t="e">
        <f>IF(ISNUMBER(Regressions!F197),ROUND(Regressions!F197, 1), NA())</f>
        <v>#N/A</v>
      </c>
      <c r="G187" s="234" t="e">
        <f>IF(ISNUMBER(Regressions!G197),ROUND(Regressions!G197, 1), NA())</f>
        <v>#N/A</v>
      </c>
      <c r="H187" s="336" t="e">
        <f>IF(ISNUMBER(Regressions!H197),ROUND(Regressions!H197, 1), NA())</f>
        <v>#N/A</v>
      </c>
      <c r="I187" s="235" t="e">
        <f>IF(ISNUMBER(Regressions!I197),ROUND(Regressions!I197, 1), NA())</f>
        <v>#N/A</v>
      </c>
      <c r="J187" s="337" t="e">
        <f>IF(ISNUMBER(Regressions!K197),ROUND(Regressions!K197, 1), NA())</f>
        <v>#N/A</v>
      </c>
      <c r="K187" s="335" t="e">
        <f>IF(ISNUMBER(Regressions!L197),ROUND(Regressions!L197, 1), NA())</f>
        <v>#N/A</v>
      </c>
      <c r="L187" s="236" t="e">
        <f>IF(ISNUMBER(Regressions!M197),ROUND(Regressions!M197, 1), NA())</f>
        <v>#N/A</v>
      </c>
      <c r="M187" s="336" t="e">
        <f>IF(ISNUMBER(Regressions!N197),ROUND(Regressions!N197, 1), NA())</f>
        <v>#N/A</v>
      </c>
      <c r="N187" s="235" t="e">
        <f>IF(ISNUMBER(Regressions!O197),ROUND(Regressions!O197, 1), NA())</f>
        <v>#N/A</v>
      </c>
      <c r="O187" s="337" t="e">
        <f>IF(ISNUMBER(Regressions!Q197),ROUND(Regressions!Q197, 1), NA())</f>
        <v>#N/A</v>
      </c>
      <c r="P187" s="335" t="e">
        <f>IF(ISNUMBER(Regressions!R197),ROUND(Regressions!R197, 1), NA())</f>
        <v>#N/A</v>
      </c>
      <c r="Q187" s="213" t="e">
        <f>IF(ISNUMBER(Regressions!S197),ROUND(Regressions!S197, 1), NA())</f>
        <v>#N/A</v>
      </c>
      <c r="R187" s="336" t="e">
        <f>IF(ISNUMBER(Regressions!T197),ROUND(Regressions!T197, 1), NA())</f>
        <v>#N/A</v>
      </c>
      <c r="S187" s="235" t="e">
        <f>IF(ISNUMBER(Regressions!U197),ROUND(Regressions!U197, 1), NA())</f>
        <v>#N/A</v>
      </c>
    </row>
    <row xmlns:x14ac="http://schemas.microsoft.com/office/spreadsheetml/2009/9/ac" r="188" hidden="true" x14ac:dyDescent="0.2">
      <c r="A188" s="332" t="str">
        <f>IF(ISBLANK(Regressions!A198), " ", Regressions!A198)</f>
        <v>Indonesia</v>
      </c>
      <c r="B188" s="333">
        <f>IF(ISBLANK(Regressions!B198), " ", Regressions!B198)</f>
        <v>2029</v>
      </c>
      <c r="C188" s="338" t="str">
        <f>IF(ISBLANK(Regressions!C198), " ", Regressions!C198)</f>
        <v>Secondary</v>
      </c>
      <c r="D188" s="334" t="str">
        <f>IF(ISBLANK(Regressions!D198), " ", Regressions!D198)</f>
        <v> </v>
      </c>
      <c r="E188" s="212" t="e">
        <f>IF(ISNUMBER(Regressions!E198),ROUND(Regressions!E198, 1), NA())</f>
        <v>#N/A</v>
      </c>
      <c r="F188" s="335" t="e">
        <f>IF(ISNUMBER(Regressions!F198),ROUND(Regressions!F198, 1), NA())</f>
        <v>#N/A</v>
      </c>
      <c r="G188" s="234" t="e">
        <f>IF(ISNUMBER(Regressions!G198),ROUND(Regressions!G198, 1), NA())</f>
        <v>#N/A</v>
      </c>
      <c r="H188" s="336" t="e">
        <f>IF(ISNUMBER(Regressions!H198),ROUND(Regressions!H198, 1), NA())</f>
        <v>#N/A</v>
      </c>
      <c r="I188" s="235" t="e">
        <f>IF(ISNUMBER(Regressions!I198),ROUND(Regressions!I198, 1), NA())</f>
        <v>#N/A</v>
      </c>
      <c r="J188" s="337" t="e">
        <f>IF(ISNUMBER(Regressions!K198),ROUND(Regressions!K198, 1), NA())</f>
        <v>#N/A</v>
      </c>
      <c r="K188" s="335" t="e">
        <f>IF(ISNUMBER(Regressions!L198),ROUND(Regressions!L198, 1), NA())</f>
        <v>#N/A</v>
      </c>
      <c r="L188" s="236" t="e">
        <f>IF(ISNUMBER(Regressions!M198),ROUND(Regressions!M198, 1), NA())</f>
        <v>#N/A</v>
      </c>
      <c r="M188" s="336" t="e">
        <f>IF(ISNUMBER(Regressions!N198),ROUND(Regressions!N198, 1), NA())</f>
        <v>#N/A</v>
      </c>
      <c r="N188" s="235" t="e">
        <f>IF(ISNUMBER(Regressions!O198),ROUND(Regressions!O198, 1), NA())</f>
        <v>#N/A</v>
      </c>
      <c r="O188" s="337" t="e">
        <f>IF(ISNUMBER(Regressions!Q198),ROUND(Regressions!Q198, 1), NA())</f>
        <v>#N/A</v>
      </c>
      <c r="P188" s="335" t="e">
        <f>IF(ISNUMBER(Regressions!R198),ROUND(Regressions!R198, 1), NA())</f>
        <v>#N/A</v>
      </c>
      <c r="Q188" s="213" t="e">
        <f>IF(ISNUMBER(Regressions!S198),ROUND(Regressions!S198, 1), NA())</f>
        <v>#N/A</v>
      </c>
      <c r="R188" s="336" t="e">
        <f>IF(ISNUMBER(Regressions!T198),ROUND(Regressions!T198, 1), NA())</f>
        <v>#N/A</v>
      </c>
      <c r="S188" s="235" t="e">
        <f>IF(ISNUMBER(Regressions!U198),ROUND(Regressions!U198, 1), NA())</f>
        <v>#N/A</v>
      </c>
    </row>
    <row xmlns:x14ac="http://schemas.microsoft.com/office/spreadsheetml/2009/9/ac" r="189" hidden="true" x14ac:dyDescent="0.2">
      <c r="A189" s="332" t="str">
        <f>IF(ISBLANK(Regressions!A199), " ", Regressions!A199)</f>
        <v>Indonesia</v>
      </c>
      <c r="B189" s="333">
        <f>IF(ISBLANK(Regressions!B199), " ", Regressions!B199)</f>
        <v>2030</v>
      </c>
      <c r="C189" s="338" t="str">
        <f>IF(ISBLANK(Regressions!C199), " ", Regressions!C199)</f>
        <v>Secondary</v>
      </c>
      <c r="D189" s="334" t="str">
        <f>IF(ISBLANK(Regressions!D199), " ", Regressions!D199)</f>
        <v> </v>
      </c>
      <c r="E189" s="212" t="e">
        <f>IF(ISNUMBER(Regressions!E199),ROUND(Regressions!E199, 1), NA())</f>
        <v>#N/A</v>
      </c>
      <c r="F189" s="335" t="e">
        <f>IF(ISNUMBER(Regressions!F199),ROUND(Regressions!F199, 1), NA())</f>
        <v>#N/A</v>
      </c>
      <c r="G189" s="234" t="e">
        <f>IF(ISNUMBER(Regressions!G199),ROUND(Regressions!G199, 1), NA())</f>
        <v>#N/A</v>
      </c>
      <c r="H189" s="336" t="e">
        <f>IF(ISNUMBER(Regressions!H199),ROUND(Regressions!H199, 1), NA())</f>
        <v>#N/A</v>
      </c>
      <c r="I189" s="235" t="e">
        <f>IF(ISNUMBER(Regressions!I199),ROUND(Regressions!I199, 1), NA())</f>
        <v>#N/A</v>
      </c>
      <c r="J189" s="337" t="e">
        <f>IF(ISNUMBER(Regressions!K199),ROUND(Regressions!K199, 1), NA())</f>
        <v>#N/A</v>
      </c>
      <c r="K189" s="335" t="e">
        <f>IF(ISNUMBER(Regressions!L199),ROUND(Regressions!L199, 1), NA())</f>
        <v>#N/A</v>
      </c>
      <c r="L189" s="236" t="e">
        <f>IF(ISNUMBER(Regressions!M199),ROUND(Regressions!M199, 1), NA())</f>
        <v>#N/A</v>
      </c>
      <c r="M189" s="336" t="e">
        <f>IF(ISNUMBER(Regressions!N199),ROUND(Regressions!N199, 1), NA())</f>
        <v>#N/A</v>
      </c>
      <c r="N189" s="235" t="e">
        <f>IF(ISNUMBER(Regressions!O199),ROUND(Regressions!O199, 1), NA())</f>
        <v>#N/A</v>
      </c>
      <c r="O189" s="337" t="e">
        <f>IF(ISNUMBER(Regressions!Q199),ROUND(Regressions!Q199, 1), NA())</f>
        <v>#N/A</v>
      </c>
      <c r="P189" s="335" t="e">
        <f>IF(ISNUMBER(Regressions!R199),ROUND(Regressions!R199, 1), NA())</f>
        <v>#N/A</v>
      </c>
      <c r="Q189" s="213" t="e">
        <f>IF(ISNUMBER(Regressions!S199),ROUND(Regressions!S199, 1), NA())</f>
        <v>#N/A</v>
      </c>
      <c r="R189" s="336" t="e">
        <f>IF(ISNUMBER(Regressions!T199),ROUND(Regressions!T199, 1), NA())</f>
        <v>#N/A</v>
      </c>
      <c r="S189" s="235" t="e">
        <f>IF(ISNUMBER(Regressions!U199),ROUND(Regressions!U199, 1), NA())</f>
        <v>#N/A</v>
      </c>
    </row>
    <row xmlns:x14ac="http://schemas.microsoft.com/office/spreadsheetml/2009/9/ac" r="211" x14ac:dyDescent="0.2">
      <c r="A211" s="397"/>
      <c r="B211" s="398"/>
      <c r="C211" s="399"/>
      <c r="D211" s="385"/>
      <c r="E211" s="400"/>
      <c r="F211" s="400"/>
      <c r="G211" s="401"/>
      <c r="H211" s="400"/>
      <c r="I211" s="401"/>
      <c r="J211" s="402"/>
      <c r="K211" s="402"/>
      <c r="L211" s="400"/>
      <c r="M211" s="402"/>
      <c r="N211" s="403"/>
      <c r="O211" s="385"/>
      <c r="P211" s="385"/>
      <c r="Q211" s="385"/>
      <c r="R211" s="385"/>
      <c r="S211" s="385"/>
      <c r="T211" s="385"/>
      <c r="U211" s="385"/>
      <c r="V211" s="385"/>
      <c r="W211" s="385"/>
      <c r="X211" s="385"/>
      <c r="Y211" s="385"/>
      <c r="Z211" s="385"/>
      <c r="AA211" s="385"/>
      <c r="AB211" s="385"/>
      <c r="AC211" s="38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S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0" customWidth="true"/>
    <col min="23" max="26" width="3.875" style="51" customWidth="true"/>
    <col min="27" max="27" width="3.875" style="90" customWidth="true"/>
    <col min="28" max="31" width="3.875" style="51" customWidth="true"/>
    <col min="32" max="32" width="3.875" style="90" customWidth="true"/>
    <col min="33" max="36" width="3.875" style="51" customWidth="true"/>
    <col min="37" max="37" width="3.875" style="90" customWidth="true"/>
    <col min="38" max="41" width="3.875" style="51" customWidth="true"/>
    <col min="42" max="42" width="3.875" style="90" customWidth="true"/>
    <col min="43" max="46" width="3.875" style="51" customWidth="true"/>
    <col min="47" max="47" width="3.875" style="90"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7" t="s">
        <v>13</v>
      </c>
      <c r="E2" s="36"/>
      <c r="F2" s="36"/>
      <c r="G2" s="55"/>
      <c r="H2" s="36"/>
      <c r="I2" s="36"/>
      <c r="J2" s="55"/>
      <c r="K2" s="38"/>
      <c r="L2" s="38"/>
      <c r="M2" s="55"/>
      <c r="N2" s="38"/>
      <c r="O2" s="38"/>
      <c r="P2" s="55"/>
      <c r="Q2" s="38"/>
      <c r="R2" s="38"/>
      <c r="S2" s="55"/>
      <c r="T2" s="38"/>
      <c r="U2" s="38"/>
      <c r="V2" s="238"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7" t="s">
        <v>25</v>
      </c>
      <c r="E4" s="239" t="s">
        <v>19</v>
      </c>
      <c r="F4" s="240" t="s">
        <v>191</v>
      </c>
      <c r="G4" s="127" t="s">
        <v>25</v>
      </c>
      <c r="H4" s="239" t="s">
        <v>19</v>
      </c>
      <c r="I4" s="240" t="s">
        <v>191</v>
      </c>
      <c r="J4" s="127" t="s">
        <v>25</v>
      </c>
      <c r="K4" s="239" t="s">
        <v>19</v>
      </c>
      <c r="L4" s="240" t="s">
        <v>191</v>
      </c>
      <c r="M4" s="127" t="s">
        <v>25</v>
      </c>
      <c r="N4" s="239" t="s">
        <v>19</v>
      </c>
      <c r="O4" s="240" t="s">
        <v>191</v>
      </c>
      <c r="P4" s="127" t="s">
        <v>25</v>
      </c>
      <c r="Q4" s="239" t="s">
        <v>19</v>
      </c>
      <c r="R4" s="240" t="s">
        <v>191</v>
      </c>
      <c r="S4" s="127" t="s">
        <v>25</v>
      </c>
      <c r="T4" s="239" t="s">
        <v>19</v>
      </c>
      <c r="U4" s="241" t="s">
        <v>191</v>
      </c>
      <c r="V4" s="131" t="s">
        <v>25</v>
      </c>
      <c r="W4" s="132" t="s">
        <v>19</v>
      </c>
      <c r="X4" s="132" t="s">
        <v>21</v>
      </c>
      <c r="Y4" s="132" t="s">
        <v>29</v>
      </c>
      <c r="Z4" s="134" t="s">
        <v>192</v>
      </c>
      <c r="AA4" s="131" t="s">
        <v>25</v>
      </c>
      <c r="AB4" s="132" t="s">
        <v>19</v>
      </c>
      <c r="AC4" s="132" t="s">
        <v>21</v>
      </c>
      <c r="AD4" s="132" t="s">
        <v>29</v>
      </c>
      <c r="AE4" s="134" t="s">
        <v>192</v>
      </c>
      <c r="AF4" s="131" t="s">
        <v>25</v>
      </c>
      <c r="AG4" s="132" t="s">
        <v>19</v>
      </c>
      <c r="AH4" s="132" t="s">
        <v>21</v>
      </c>
      <c r="AI4" s="132" t="s">
        <v>29</v>
      </c>
      <c r="AJ4" s="134" t="s">
        <v>192</v>
      </c>
      <c r="AK4" s="131" t="s">
        <v>25</v>
      </c>
      <c r="AL4" s="132" t="s">
        <v>19</v>
      </c>
      <c r="AM4" s="132" t="s">
        <v>21</v>
      </c>
      <c r="AN4" s="132" t="s">
        <v>29</v>
      </c>
      <c r="AO4" s="134" t="s">
        <v>192</v>
      </c>
      <c r="AP4" s="131" t="s">
        <v>25</v>
      </c>
      <c r="AQ4" s="132" t="s">
        <v>19</v>
      </c>
      <c r="AR4" s="132" t="s">
        <v>21</v>
      </c>
      <c r="AS4" s="132" t="s">
        <v>29</v>
      </c>
      <c r="AT4" s="134" t="s">
        <v>192</v>
      </c>
      <c r="AU4" s="131" t="s">
        <v>25</v>
      </c>
      <c r="AV4" s="132" t="s">
        <v>19</v>
      </c>
      <c r="AW4" s="132" t="s">
        <v>21</v>
      </c>
      <c r="AX4" s="132" t="s">
        <v>29</v>
      </c>
      <c r="AY4" s="135" t="s">
        <v>192</v>
      </c>
      <c r="AZ4" s="136" t="s">
        <v>125</v>
      </c>
      <c r="BA4" s="137" t="s">
        <v>124</v>
      </c>
      <c r="BB4" s="138" t="s">
        <v>193</v>
      </c>
      <c r="BC4" s="136" t="s">
        <v>125</v>
      </c>
      <c r="BD4" s="137" t="s">
        <v>124</v>
      </c>
      <c r="BE4" s="138" t="s">
        <v>193</v>
      </c>
      <c r="BF4" s="136" t="s">
        <v>125</v>
      </c>
      <c r="BG4" s="137" t="s">
        <v>124</v>
      </c>
      <c r="BH4" s="138" t="s">
        <v>193</v>
      </c>
      <c r="BI4" s="136" t="s">
        <v>125</v>
      </c>
      <c r="BJ4" s="137" t="s">
        <v>124</v>
      </c>
      <c r="BK4" s="138" t="s">
        <v>193</v>
      </c>
      <c r="BL4" s="136" t="s">
        <v>125</v>
      </c>
      <c r="BM4" s="137" t="s">
        <v>124</v>
      </c>
      <c r="BN4" s="138" t="s">
        <v>193</v>
      </c>
      <c r="BO4" s="136" t="s">
        <v>125</v>
      </c>
      <c r="BP4" s="137" t="s">
        <v>124</v>
      </c>
      <c r="BQ4" s="138" t="s">
        <v>193</v>
      </c>
      <c r="BS4" s="84" t="s">
        <v>25</v>
      </c>
      <c r="BT4" s="85" t="s">
        <v>19</v>
      </c>
      <c r="BU4" s="56" t="s">
        <v>38</v>
      </c>
      <c r="BV4" s="84" t="s">
        <v>25</v>
      </c>
      <c r="BW4" s="85" t="s">
        <v>19</v>
      </c>
      <c r="BX4" s="86" t="s">
        <v>104</v>
      </c>
      <c r="BY4" s="84" t="s">
        <v>25</v>
      </c>
      <c r="BZ4" s="85" t="s">
        <v>19</v>
      </c>
      <c r="CA4" s="49" t="s">
        <v>38</v>
      </c>
      <c r="CB4" s="84" t="s">
        <v>25</v>
      </c>
      <c r="CC4" s="85" t="s">
        <v>19</v>
      </c>
      <c r="CD4" s="56" t="s">
        <v>38</v>
      </c>
      <c r="CE4" s="84" t="s">
        <v>25</v>
      </c>
      <c r="CF4" s="85" t="s">
        <v>19</v>
      </c>
      <c r="CG4" s="86" t="s">
        <v>38</v>
      </c>
      <c r="CH4" s="84" t="s">
        <v>25</v>
      </c>
      <c r="CI4" s="85" t="s">
        <v>19</v>
      </c>
      <c r="CJ4" s="49" t="s">
        <v>38</v>
      </c>
      <c r="CK4" s="88" t="s">
        <v>25</v>
      </c>
      <c r="CL4" s="87" t="s">
        <v>19</v>
      </c>
      <c r="CM4" s="58" t="s">
        <v>53</v>
      </c>
      <c r="CN4" s="58" t="s">
        <v>58</v>
      </c>
      <c r="CO4" s="89" t="s">
        <v>110</v>
      </c>
      <c r="CP4" s="88" t="s">
        <v>25</v>
      </c>
      <c r="CQ4" s="87" t="s">
        <v>19</v>
      </c>
      <c r="CR4" s="50" t="s">
        <v>53</v>
      </c>
      <c r="CS4" s="50" t="s">
        <v>58</v>
      </c>
      <c r="CT4" s="58" t="s">
        <v>110</v>
      </c>
      <c r="CU4" s="88" t="s">
        <v>25</v>
      </c>
      <c r="CV4" s="87" t="s">
        <v>19</v>
      </c>
      <c r="CW4" s="58" t="s">
        <v>53</v>
      </c>
      <c r="CX4" s="58" t="s">
        <v>58</v>
      </c>
      <c r="CY4" s="89" t="s">
        <v>110</v>
      </c>
      <c r="CZ4" s="88" t="s">
        <v>25</v>
      </c>
      <c r="DA4" s="87" t="s">
        <v>19</v>
      </c>
      <c r="DB4" s="50" t="s">
        <v>53</v>
      </c>
      <c r="DC4" s="50" t="s">
        <v>58</v>
      </c>
      <c r="DD4" s="58" t="s">
        <v>110</v>
      </c>
      <c r="DE4" s="88" t="s">
        <v>25</v>
      </c>
      <c r="DF4" s="87" t="s">
        <v>19</v>
      </c>
      <c r="DG4" s="58" t="s">
        <v>53</v>
      </c>
      <c r="DH4" s="58" t="s">
        <v>58</v>
      </c>
      <c r="DI4" s="89" t="s">
        <v>110</v>
      </c>
      <c r="DJ4" s="88" t="s">
        <v>25</v>
      </c>
      <c r="DK4" s="87"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27" t="s">
        <v>135</v>
      </c>
      <c r="E5" s="128" t="s">
        <v>42</v>
      </c>
      <c r="F5" s="129" t="s">
        <v>209</v>
      </c>
      <c r="G5" s="127" t="s">
        <v>136</v>
      </c>
      <c r="H5" s="128" t="s">
        <v>43</v>
      </c>
      <c r="I5" s="129" t="s">
        <v>210</v>
      </c>
      <c r="J5" s="127" t="s">
        <v>137</v>
      </c>
      <c r="K5" s="128" t="s">
        <v>44</v>
      </c>
      <c r="L5" s="129" t="s">
        <v>211</v>
      </c>
      <c r="M5" s="127" t="s">
        <v>138</v>
      </c>
      <c r="N5" s="128" t="s">
        <v>86</v>
      </c>
      <c r="O5" s="129" t="s">
        <v>212</v>
      </c>
      <c r="P5" s="127" t="s">
        <v>139</v>
      </c>
      <c r="Q5" s="128" t="s">
        <v>87</v>
      </c>
      <c r="R5" s="129" t="s">
        <v>213</v>
      </c>
      <c r="S5" s="127" t="s">
        <v>140</v>
      </c>
      <c r="T5" s="128" t="s">
        <v>88</v>
      </c>
      <c r="U5" s="130" t="s">
        <v>214</v>
      </c>
      <c r="V5" s="131" t="s">
        <v>129</v>
      </c>
      <c r="W5" s="132" t="s">
        <v>45</v>
      </c>
      <c r="X5" s="133" t="s">
        <v>65</v>
      </c>
      <c r="Y5" s="133" t="s">
        <v>66</v>
      </c>
      <c r="Z5" s="134" t="s">
        <v>215</v>
      </c>
      <c r="AA5" s="131" t="s">
        <v>130</v>
      </c>
      <c r="AB5" s="132" t="s">
        <v>46</v>
      </c>
      <c r="AC5" s="133" t="s">
        <v>67</v>
      </c>
      <c r="AD5" s="133" t="s">
        <v>68</v>
      </c>
      <c r="AE5" s="134" t="s">
        <v>216</v>
      </c>
      <c r="AF5" s="131" t="s">
        <v>131</v>
      </c>
      <c r="AG5" s="132" t="s">
        <v>47</v>
      </c>
      <c r="AH5" s="133" t="s">
        <v>69</v>
      </c>
      <c r="AI5" s="133" t="s">
        <v>70</v>
      </c>
      <c r="AJ5" s="134" t="s">
        <v>217</v>
      </c>
      <c r="AK5" s="131" t="s">
        <v>132</v>
      </c>
      <c r="AL5" s="132" t="s">
        <v>71</v>
      </c>
      <c r="AM5" s="133" t="s">
        <v>72</v>
      </c>
      <c r="AN5" s="133" t="s">
        <v>73</v>
      </c>
      <c r="AO5" s="134" t="s">
        <v>218</v>
      </c>
      <c r="AP5" s="131" t="s">
        <v>133</v>
      </c>
      <c r="AQ5" s="132" t="s">
        <v>74</v>
      </c>
      <c r="AR5" s="133" t="s">
        <v>75</v>
      </c>
      <c r="AS5" s="133" t="s">
        <v>76</v>
      </c>
      <c r="AT5" s="134" t="s">
        <v>219</v>
      </c>
      <c r="AU5" s="131" t="s">
        <v>134</v>
      </c>
      <c r="AV5" s="132" t="s">
        <v>77</v>
      </c>
      <c r="AW5" s="133" t="s">
        <v>78</v>
      </c>
      <c r="AX5" s="133" t="s">
        <v>79</v>
      </c>
      <c r="AY5" s="135" t="s">
        <v>220</v>
      </c>
      <c r="AZ5" s="136" t="s">
        <v>80</v>
      </c>
      <c r="BA5" s="137" t="s">
        <v>114</v>
      </c>
      <c r="BB5" s="138" t="s">
        <v>221</v>
      </c>
      <c r="BC5" s="136" t="s">
        <v>85</v>
      </c>
      <c r="BD5" s="137" t="s">
        <v>115</v>
      </c>
      <c r="BE5" s="138" t="s">
        <v>222</v>
      </c>
      <c r="BF5" s="136" t="s">
        <v>84</v>
      </c>
      <c r="BG5" s="137" t="s">
        <v>116</v>
      </c>
      <c r="BH5" s="138" t="s">
        <v>223</v>
      </c>
      <c r="BI5" s="136" t="s">
        <v>83</v>
      </c>
      <c r="BJ5" s="137" t="s">
        <v>117</v>
      </c>
      <c r="BK5" s="138" t="s">
        <v>224</v>
      </c>
      <c r="BL5" s="136" t="s">
        <v>82</v>
      </c>
      <c r="BM5" s="137" t="s">
        <v>118</v>
      </c>
      <c r="BN5" s="138" t="s">
        <v>225</v>
      </c>
      <c r="BO5" s="136" t="s">
        <v>81</v>
      </c>
      <c r="BP5" s="137" t="s">
        <v>119</v>
      </c>
      <c r="BQ5" s="138" t="s">
        <v>226</v>
      </c>
    </row>
    <row xmlns:x14ac="http://schemas.microsoft.com/office/spreadsheetml/2009/9/ac" r="6" x14ac:dyDescent="0.2">
      <c r="A6" s="36" t="str">
        <f>IF('Water Data'!$B$2="","",'Water Data'!$B$2)</f>
        <v>IDN_2000_IFLS</v>
      </c>
      <c r="B6" s="36" t="str">
        <f>+'Water Data'!C2</f>
        <v>Survey</v>
      </c>
      <c r="C6" s="330">
        <f>+IF(ISNUMBER(VALUE(MID(A6,5,4))), VALUE(MID(A6, 5,4)),"")</f>
        <v>2000</v>
      </c>
      <c r="D6" s="95">
        <f>+IF(AND(ISTEXT('Water Data'!B2),BS6="Yes"),100-'Water Data'!D4,IF(AND(ISTEXT('Water Data'!B2),BS6="No",ISNUMBER('Water Data'!D4)),CONCATENATE("[",ROUND(100-'Water Data'!D4,0),"]"),NA()))</f>
        <v>98.378810000000001</v>
      </c>
      <c r="E6" s="95" t="str">
        <f>+IF(AND(ISTEXT('Water Data'!B2),BT6="Yes"),'Water Data'!D6,IF(AND(ISTEXT('Water Data'!B2),BT6="No",ISNUMBER('Water Data'!D6)),CONCATENATE("[",ROUND('Water Data'!D6,0),"]"),NA()))</f>
        <v>[89]</v>
      </c>
      <c r="F6" s="95" t="e">
        <f>+IF(AND(ISTEXT('Water Data'!B2),BU6="Yes"),'Water Data'!D9,IF(AND(ISTEXT('Water Data'!B2),BU6="No",ISNUMBER('Water Data'!D9)),CONCATENATE("[",ROUND('Water Data'!D9,0),"]"),NA()))</f>
        <v>#N/A</v>
      </c>
      <c r="G6" s="95">
        <f>+IF(AND(ISTEXT('Water Data'!B2),BV6="Yes"),100-'Water Data'!E4,IF(AND(ISTEXT('Water Data'!B2),BV6="No",ISNUMBER('Water Data'!E4)),CONCATENATE("[",ROUND(100-'Water Data'!E4,0),"]"),NA()))</f>
        <v>99.129350000000002</v>
      </c>
      <c r="H6" s="95" t="str">
        <f>+IF(AND(ISTEXT('Water Data'!B2),BW6="Yes"),'Water Data'!E6,IF(AND(ISTEXT('Water Data'!B2),BW6="No",ISNUMBER('Water Data'!E6)),CONCATENATE("[",ROUND('Water Data'!E6,0),"]"),NA()))</f>
        <v>[96]</v>
      </c>
      <c r="I6" s="95" t="e">
        <f>+IF(AND(ISTEXT('Water Data'!B2),BX6="Yes"),'Water Data'!E9,IF(AND(ISTEXT('Water Data'!B2),BX6="No",ISNUMBER('Water Data'!E9)),CONCATENATE("[",ROUND('Water Data'!E9,0),"]"),NA()))</f>
        <v>#N/A</v>
      </c>
      <c r="J6" s="95">
        <f>+IF(AND(ISTEXT('Water Data'!B2),BY6="Yes"),100-'Water Data'!F4,IF(AND(ISTEXT('Water Data'!B2),BY6="No",ISNUMBER('Water Data'!F4)),CONCATENATE("[",ROUND(100-'Water Data'!F4,0),"]"),NA()))</f>
        <v>97.065219999999997</v>
      </c>
      <c r="K6" s="95" t="str">
        <f>+IF(AND(ISTEXT('Water Data'!B2),BZ6="Yes"),'Water Data'!F6,IF(AND(ISTEXT('Water Data'!B2),BZ6="No",ISNUMBER('Water Data'!F6)),CONCATENATE("[",ROUND('Water Data'!F6,0),"]"),NA()))</f>
        <v>[76]</v>
      </c>
      <c r="L6" s="95" t="e">
        <f>+IF(AND(ISTEXT('Water Data'!B2),CA6="Yes"),'Water Data'!F9,IF(AND(ISTEXT('Water Data'!B2),CA6="No",ISNUMBER('Water Data'!F9)),CONCATENATE("[",ROUND('Water Data'!F9,0),"]"),NA()))</f>
        <v>#N/A</v>
      </c>
      <c r="M6" s="95" t="e">
        <f>+IF(AND(ISTEXT('Water Data'!B2),CB6="Yes"),100-'Water Data'!G4,IF(AND(ISTEXT('Water Data'!B2),CB6="No",ISNUMBER('Water Data'!G4)),CONCATENATE("[",ROUND(100-'Water Data'!G4,0),"]"),NA()))</f>
        <v>#N/A</v>
      </c>
      <c r="N6" s="95" t="e">
        <f>+IF(AND(ISTEXT('Water Data'!B2),CC6="Yes"),'Water Data'!G6,IF(AND(ISTEXT('Water Data'!B2),CC6="No",ISNUMBER('Water Data'!G6)),CONCATENATE("[",ROUND('Water Data'!G6,0),"]"),NA()))</f>
        <v>#N/A</v>
      </c>
      <c r="O6" s="95" t="e">
        <f>+IF(AND(ISTEXT('Water Data'!B2),CD6="Yes"),'Water Data'!G9,IF(AND(ISTEXT('Water Data'!B2),CD6="No",ISNUMBER('Water Data'!G9)),CONCATENATE("[",ROUND('Water Data'!G9,0),"]"),NA()))</f>
        <v>#N/A</v>
      </c>
      <c r="P6" s="95">
        <f>+IF(AND(ISTEXT('Water Data'!B2),CE6="Yes"),100-'Water Data'!H4,IF(AND(ISTEXT('Water Data'!B2),CE6="No",ISNUMBER('Water Data'!H4)),CONCATENATE("[",ROUND(100-'Water Data'!H4,0),"]"),NA()))</f>
        <v>96.25</v>
      </c>
      <c r="Q6" s="95" t="str">
        <f>+IF(AND(ISTEXT('Water Data'!B2),CF6="Yes"),'Water Data'!H6,IF(AND(ISTEXT('Water Data'!B2),CF6="No",ISNUMBER('Water Data'!H6)),CONCATENATE("[",ROUND('Water Data'!H6,0),"]"),NA()))</f>
        <v>[81]</v>
      </c>
      <c r="R6" s="95" t="e">
        <f>+IF(AND(ISTEXT('Water Data'!B2),CG6="Yes"),'Water Data'!H9,IF(AND(ISTEXT('Water Data'!B2),CG6="No",ISNUMBER('Water Data'!H9)),CONCATENATE("[",ROUND('Water Data'!H9,0),"]"),NA()))</f>
        <v>#N/A</v>
      </c>
      <c r="S6" s="95">
        <f>+IF(AND(ISTEXT('Water Data'!B2),CH6="Yes"),100-'Water Data'!I4,IF(AND(ISTEXT('Water Data'!B2),CH6="No",ISNUMBER('Water Data'!I4)),CONCATENATE("[",ROUND(100-'Water Data'!I4,0),"]"),NA()))</f>
        <v>99.681330000000003</v>
      </c>
      <c r="T6" s="95" t="str">
        <f>+IF(AND(ISTEXT('Water Data'!B2),CI6="Yes"),'Water Data'!I6,IF(AND(ISTEXT('Water Data'!B2),CI6="No",ISNUMBER('Water Data'!I6)),CONCATENATE("[",ROUND('Water Data'!I6,0),"]"),NA()))</f>
        <v>[93]</v>
      </c>
      <c r="U6" s="95" t="e">
        <f>+IF(AND(ISTEXT('Water Data'!B2),CJ6="Yes"),'Water Data'!I9,IF(AND(ISTEXT('Water Data'!B2),CJ6="No",ISNUMBER('Water Data'!I9)),CONCATENATE("[",ROUND('Water Data'!I9,0),"]"),NA()))</f>
        <v>#N/A</v>
      </c>
      <c r="V6" s="96" t="e">
        <f>+IF(AND(ISTEXT('Sanitation Data'!B2),CK6="Yes"),100-'Sanitation Data'!D4,IF(AND(ISTEXT('Sanitation Data'!B2),CK6="No",ISNUMBER('Sanitation Data'!D4)),CONCATENATE("[",ROUND(100-'Sanitation Data'!D4,0),"]"),NA()))</f>
        <v>#N/A</v>
      </c>
      <c r="W6" s="96" t="e">
        <f>+IF(AND(ISTEXT('Sanitation Data'!B2),CL6="Yes"),'Sanitation Data'!D6,IF(AND(ISTEXT('Sanitation Data'!B2),CL6="No",ISNUMBER('Sanitation Data'!D6)),CONCATENATE("[",ROUND('Sanitation Data'!D6,0),"]"),NA()))</f>
        <v>#N/A</v>
      </c>
      <c r="X6" s="96" t="e">
        <f>+IF(AND(ISTEXT('Sanitation Data'!B2),CM6="Yes"),'Sanitation Data'!D10,IF(AND(ISTEXT('Sanitation Data'!B2),CM6="No",ISNUMBER('Sanitation Data'!D10)),CONCATENATE("[",ROUND('Sanitation Data'!D10,0),"]"),NA()))</f>
        <v>#N/A</v>
      </c>
      <c r="Y6" s="96" t="e">
        <f>+IF(AND(ISTEXT('Sanitation Data'!B2),CN6="Yes"),'Sanitation Data'!D11,IF(AND(ISTEXT('Sanitation Data'!B2),CN6="No",ISNUMBER('Sanitation Data'!D11)),CONCATENATE("[",ROUND('Sanitation Data'!D11,0),"]"),NA()))</f>
        <v>#N/A</v>
      </c>
      <c r="Z6" s="96" t="e">
        <f>+IF(AND(ISTEXT('Sanitation Data'!B2),CO6="Yes"),'Sanitation Data'!D12,IF(AND(ISTEXT('Sanitation Data'!B2),CO6="No",ISNUMBER('Sanitation Data'!D12)),CONCATENATE("[",ROUND('Sanitation Data'!D12,0),"]"),NA()))</f>
        <v>#N/A</v>
      </c>
      <c r="AA6" s="96" t="e">
        <f>+IF(AND(ISTEXT('Sanitation Data'!B2),CP6="Yes"),100-'Sanitation Data'!E4,IF(AND(ISTEXT('Sanitation Data'!B2),CP6="No",ISNUMBER('Sanitation Data'!E4)),CONCATENATE("[",ROUND(100-'Sanitation Data'!E4,0),"]"),NA()))</f>
        <v>#N/A</v>
      </c>
      <c r="AB6" s="96" t="e">
        <f>+IF(AND(ISTEXT('Sanitation Data'!B2),CQ6="Yes"),'Sanitation Data'!E6,IF(AND(ISTEXT('Sanitation Data'!B2),CQ6="No",ISNUMBER('Sanitation Data'!E6)),CONCATENATE("[",ROUND('Sanitation Data'!E6,0),"]"),NA()))</f>
        <v>#N/A</v>
      </c>
      <c r="AC6" s="96" t="e">
        <f>+IF(AND(ISTEXT('Sanitation Data'!B2),CR6="Yes"),'Sanitation Data'!E10,IF(AND(ISTEXT('Sanitation Data'!B2),CR6="No",ISNUMBER('Sanitation Data'!E10)),CONCATENATE("[",ROUND('Sanitation Data'!E10,0),"]"),NA()))</f>
        <v>#N/A</v>
      </c>
      <c r="AD6" s="96" t="e">
        <f>+IF(AND(ISTEXT('Sanitation Data'!B2),CS6="Yes"),'Sanitation Data'!E11,IF(AND(ISTEXT('Sanitation Data'!B2),CS6="No",ISNUMBER('Sanitation Data'!E11)),CONCATENATE("[",ROUND('Sanitation Data'!E11,0),"]"),NA()))</f>
        <v>#N/A</v>
      </c>
      <c r="AE6" s="96" t="e">
        <f>+IF(AND(ISTEXT('Sanitation Data'!B2),CT6="Yes"),'Sanitation Data'!E12,IF(AND(ISTEXT('Sanitation Data'!B2),CT6="No",ISNUMBER('Sanitation Data'!E12)),CONCATENATE("[",ROUND('Sanitation Data'!E12,0),"]"),NA()))</f>
        <v>#N/A</v>
      </c>
      <c r="AF6" s="96" t="e">
        <f>+IF(AND(ISTEXT('Sanitation Data'!B2),CU6="Yes"),100-'Sanitation Data'!F4,IF(AND(ISTEXT('Sanitation Data'!B2),CU6="No",ISNUMBER('Sanitation Data'!F4)),CONCATENATE("[",ROUND(100-'Sanitation Data'!F4,0),"]"),NA()))</f>
        <v>#N/A</v>
      </c>
      <c r="AG6" s="96" t="e">
        <f>+IF(AND(ISTEXT('Sanitation Data'!B2),CV6="Yes"),'Sanitation Data'!F6,IF(AND(ISTEXT('Sanitation Data'!B2),CV6="No",ISNUMBER('Sanitation Data'!F6)),CONCATENATE("[",ROUND('Sanitation Data'!F6,0),"]"),NA()))</f>
        <v>#N/A</v>
      </c>
      <c r="AH6" s="96" t="e">
        <f>+IF(AND(ISTEXT('Sanitation Data'!B2),CW6="Yes"),'Sanitation Data'!F10,IF(AND(ISTEXT('Sanitation Data'!B2),CW6="No",ISNUMBER('Sanitation Data'!F10)),CONCATENATE("[",ROUND('Sanitation Data'!F10,0),"]"),NA()))</f>
        <v>#N/A</v>
      </c>
      <c r="AI6" s="96" t="e">
        <f>+IF(AND(ISTEXT('Sanitation Data'!B2),CX6="Yes"),'Sanitation Data'!F11,IF(AND(ISTEXT('Sanitation Data'!B2),CX6="No",ISNUMBER('Sanitation Data'!F11)),CONCATENATE("[",ROUND('Sanitation Data'!F11,0),"]"),NA()))</f>
        <v>#N/A</v>
      </c>
      <c r="AJ6" s="96" t="e">
        <f>+IF(AND(ISTEXT('Sanitation Data'!B2),CY6="Yes"),'Sanitation Data'!F12,IF(AND(ISTEXT('Sanitation Data'!B2),CY6="No",ISNUMBER('Sanitation Data'!F12)),CONCATENATE("[",ROUND('Sanitation Data'!F12,0),"]"),NA()))</f>
        <v>#N/A</v>
      </c>
      <c r="AK6" s="96" t="e">
        <f>+IF(AND(ISTEXT('Sanitation Data'!B2),CZ6="Yes"),100-'Sanitation Data'!G4,IF(AND(ISTEXT('Sanitation Data'!B2),CZ6="No",ISNUMBER('Sanitation Data'!G4)),CONCATENATE("[",ROUND(100-'Sanitation Data'!G4,0),"]"),NA()))</f>
        <v>#N/A</v>
      </c>
      <c r="AL6" s="96" t="e">
        <f>+IF(AND(ISTEXT('Sanitation Data'!B2),DA6="Yes"),'Sanitation Data'!G6,IF(AND(ISTEXT('Sanitation Data'!B2),DA6="No",ISNUMBER('Sanitation Data'!G6)),CONCATENATE("[",ROUND('Sanitation Data'!G6,0),"]"),NA()))</f>
        <v>#N/A</v>
      </c>
      <c r="AM6" s="96" t="e">
        <f>+IF(AND(ISTEXT('Sanitation Data'!B2),DB6="Yes"),'Sanitation Data'!G10,IF(AND(ISTEXT('Sanitation Data'!B2),DB6="No",ISNUMBER('Sanitation Data'!G10)),CONCATENATE("[",ROUND('Sanitation Data'!G10,0),"]"),NA()))</f>
        <v>#N/A</v>
      </c>
      <c r="AN6" s="96" t="e">
        <f>+IF(AND(ISTEXT('Sanitation Data'!B2),DC6="Yes"),'Sanitation Data'!G11,IF(AND(ISTEXT('Sanitation Data'!B2),DC6="No",ISNUMBER('Sanitation Data'!G11)),CONCATENATE("[",ROUND('Sanitation Data'!G11,0),"]"),NA()))</f>
        <v>#N/A</v>
      </c>
      <c r="AO6" s="96" t="e">
        <f>+IF(AND(ISTEXT('Sanitation Data'!B2),DD6="Yes"),'Sanitation Data'!G12,IF(AND(ISTEXT('Sanitation Data'!B2),DD6="No",ISNUMBER('Sanitation Data'!G12)),CONCATENATE("[",ROUND('Sanitation Data'!G12,0),"]"),NA()))</f>
        <v>#N/A</v>
      </c>
      <c r="AP6" s="96" t="e">
        <f>+IF(AND(ISTEXT('Sanitation Data'!B2),DE6="Yes"),100-'Sanitation Data'!H4,IF(AND(ISTEXT('Sanitation Data'!B2),DE6="No",ISNUMBER('Sanitation Data'!H4)),CONCATENATE("[",ROUND(100-'Sanitation Data'!H4,0),"]"),NA()))</f>
        <v>#N/A</v>
      </c>
      <c r="AQ6" s="96" t="e">
        <f>+IF(AND(ISTEXT('Sanitation Data'!B2),DF6="Yes"),'Sanitation Data'!H6,IF(AND(ISTEXT('Sanitation Data'!B2),DF6="No",ISTEXT('Sanitation Data'!H6)),CONCATENATE("[",ROUND('Sanitation Data'!H6,0),"]"),NA()))</f>
        <v>#N/A</v>
      </c>
      <c r="AR6" s="96" t="e">
        <f>+IF(AND(ISTEXT('Sanitation Data'!B2),DG6="Yes"),'Sanitation Data'!H10,IF(AND(ISTEXT('Sanitation Data'!B2),DG6="No",ISNUMBER('Sanitation Data'!H10)),CONCATENATE("[",ROUND('Sanitation Data'!H10,0),"]"),NA()))</f>
        <v>#N/A</v>
      </c>
      <c r="AS6" s="96" t="e">
        <f>+IF(AND(ISTEXT('Sanitation Data'!B2),DH6="Yes"),'Sanitation Data'!H11,IF(AND(ISTEXT('Sanitation Data'!B2),DH6="No",ISNUMBER('Sanitation Data'!H11)),CONCATENATE("[",ROUND('Sanitation Data'!H11,0),"]"),NA()))</f>
        <v>#N/A</v>
      </c>
      <c r="AT6" s="96" t="e">
        <f>+IF(AND(ISTEXT('Sanitation Data'!B2),DI6="Yes"),'Sanitation Data'!H12,IF(AND(ISTEXT('Sanitation Data'!B2),DI6="No",ISNUMBER('Sanitation Data'!H12)),CONCATENATE("[",ROUND('Sanitation Data'!H12,0),"]"),NA()))</f>
        <v>#N/A</v>
      </c>
      <c r="AU6" s="96" t="e">
        <f>+IF(AND(ISTEXT('Sanitation Data'!B2),DJ6="Yes"),100-'Sanitation Data'!I4,IF(AND(ISTEXT('Sanitation Data'!B2),DJ6="No",ISNUMBER('Sanitation Data'!I4)),CONCATENATE("[",ROUND(100-'Sanitation Data'!I4,0),"]"),NA()))</f>
        <v>#N/A</v>
      </c>
      <c r="AV6" s="96" t="e">
        <f>+IF(AND(ISTEXT('Sanitation Data'!B2),DK6="Yes"),'Sanitation Data'!I6,IF(AND(ISTEXT('Sanitation Data'!B2),DK6="No",ISNUMBER('Sanitation Data'!I6)),CONCATENATE("[",ROUND('Sanitation Data'!I6,0),"]"),NA()))</f>
        <v>#N/A</v>
      </c>
      <c r="AW6" s="96" t="e">
        <f>+IF(AND(ISTEXT('Sanitation Data'!B2),DL6="Yes"),'Sanitation Data'!I10,IF(AND(ISTEXT('Sanitation Data'!B2),DL6="No",ISNUMBER('Sanitation Data'!I10)),CONCATENATE("[",ROUND('Sanitation Data'!I10,0),"]"),NA()))</f>
        <v>#N/A</v>
      </c>
      <c r="AX6" s="96" t="e">
        <f>+IF(AND(ISTEXT('Sanitation Data'!B2),DM6="Yes"),'Sanitation Data'!I11,IF(AND(ISTEXT('Sanitation Data'!B2),DM6="No",ISNUMBER('Sanitation Data'!I11)),CONCATENATE("[",ROUND('Sanitation Data'!I11,0),"]"),NA()))</f>
        <v>#N/A</v>
      </c>
      <c r="AY6" s="96" t="e">
        <f>+IF(AND(ISTEXT('Sanitation Data'!B2),DN6="Yes"),'Sanitation Data'!I12,IF(AND(ISTEXT('Sanitation Data'!B2),DN6="No",ISNUMBER('Sanitation Data'!I12)),CONCATENATE("[",ROUND('Sanitation Data'!I12,0),"]"),NA()))</f>
        <v>#N/A</v>
      </c>
      <c r="AZ6" s="97" t="e">
        <f>+IF(AND(ISTEXT('Hygiene Data'!B2),DO6="Yes"),'Hygiene Data'!D5,IF(AND(ISTEXT('Hygiene Data'!B2),DO6="No",ISNUMBER('Hygiene Data'!D5)),CONCATENATE("[",ROUND('Hygiene Data'!D5,0),"]"),NA()))</f>
        <v>#N/A</v>
      </c>
      <c r="BA6" s="97" t="e">
        <f>+IF(AND(ISTEXT('Hygiene Data'!B2),DP6="Yes"),'Hygiene Data'!D7,IF(AND(ISTEXT('Hygiene Data'!B2),DP6="No",ISNUMBER('Hygiene Data'!D7)),CONCATENATE("[",ROUND('Hygiene Data'!D7,0),"]"),NA()))</f>
        <v>#N/A</v>
      </c>
      <c r="BB6" s="97" t="e">
        <f>+IF(AND(ISTEXT('Hygiene Data'!B2),DQ6="Yes"),'Hygiene Data'!D9,IF(AND(ISTEXT('Hygiene Data'!B2),DQ6="No",ISNUMBER('Hygiene Data'!D9)),CONCATENATE("[",ROUND('Hygiene Data'!D9,0),"]"),NA()))</f>
        <v>#N/A</v>
      </c>
      <c r="BC6" s="97" t="e">
        <f>+IF(AND(ISTEXT('Hygiene Data'!B2),DR6="Yes"),'Hygiene Data'!E5,IF(AND(ISTEXT('Hygiene Data'!B2),DR6="No",ISNUMBER('Hygiene Data'!E5)),CONCATENATE("[",ROUND('Hygiene Data'!E5,0),"]"),NA()))</f>
        <v>#N/A</v>
      </c>
      <c r="BD6" s="97" t="e">
        <f>+IF(AND(ISTEXT('Hygiene Data'!B2),DS6="Yes"),'Hygiene Data'!E7,IF(AND(ISTEXT('Hygiene Data'!B2),DS6="No",ISNUMBER('Hygiene Data'!E7)),CONCATENATE("[",ROUND('Hygiene Data'!E7,0),"]"),NA()))</f>
        <v>#N/A</v>
      </c>
      <c r="BE6" s="97" t="e">
        <f>+IF(AND(ISTEXT('Hygiene Data'!B2),DT6="Yes"),'Hygiene Data'!E9,IF(AND(ISTEXT('Hygiene Data'!B2),DT6="No",ISNUMBER('Hygiene Data'!E9)),CONCATENATE("[",ROUND('Hygiene Data'!E9,0),"]"),NA()))</f>
        <v>#N/A</v>
      </c>
      <c r="BF6" s="97" t="e">
        <f>+IF(AND(ISTEXT('Hygiene Data'!B2),DU6="Yes"),'Hygiene Data'!F5,IF(AND(ISTEXT('Hygiene Data'!B2),DU6="No",ISNUMBER('Hygiene Data'!F5)),CONCATENATE("[",ROUND('Hygiene Data'!F5,0),"]"),NA()))</f>
        <v>#N/A</v>
      </c>
      <c r="BG6" s="97" t="e">
        <f>+IF(AND(ISTEXT('Hygiene Data'!B2),DV6="Yes"),'Hygiene Data'!F7,IF(AND(ISTEXT('Hygiene Data'!B2),DV6="No",ISNUMBER('Hygiene Data'!F7)),CONCATENATE("[",ROUND('Hygiene Data'!F7,0),"]"),NA()))</f>
        <v>#N/A</v>
      </c>
      <c r="BH6" s="97" t="e">
        <f>+IF(AND(ISTEXT('Hygiene Data'!B2),DW6="Yes"),'Hygiene Data'!F9,IF(AND(ISTEXT('Hygiene Data'!B2),DW6="No",ISNUMBER('Hygiene Data'!F9)),CONCATENATE("[",ROUND('Hygiene Data'!F9,0),"]"),NA()))</f>
        <v>#N/A</v>
      </c>
      <c r="BI6" s="97" t="e">
        <f>+IF(AND(ISTEXT('Hygiene Data'!B2),DX6="Yes"),'Hygiene Data'!G5,IF(AND(ISTEXT('Hygiene Data'!B2),DX6="No",ISNUMBER('Hygiene Data'!G5)),CONCATENATE("[",ROUND('Hygiene Data'!G5,0),"]"),NA()))</f>
        <v>#N/A</v>
      </c>
      <c r="BJ6" s="97" t="e">
        <f>+IF(AND(ISTEXT('Hygiene Data'!B2),DY6="Yes"),'Hygiene Data'!G7,IF(AND(ISTEXT('Hygiene Data'!B2),DY6="No",ISNUMBER('Hygiene Data'!G7)),CONCATENATE("[",ROUND('Hygiene Data'!G7,0),"]"),NA()))</f>
        <v>#N/A</v>
      </c>
      <c r="BK6" s="97" t="e">
        <f>+IF(AND(ISTEXT('Hygiene Data'!B2),DZ6="Yes"),'Hygiene Data'!G9,IF(AND(ISTEXT('Hygiene Data'!B2),DZ6="No",ISNUMBER('Hygiene Data'!G9)),CONCATENATE("[",ROUND('Hygiene Data'!G9,0),"]"),NA()))</f>
        <v>#N/A</v>
      </c>
      <c r="BL6" s="97" t="e">
        <f>+IF(AND(ISTEXT('Hygiene Data'!B2),EA6="Yes"),'Hygiene Data'!H5,IF(AND(ISTEXT('Hygiene Data'!B2),EA6="No",ISNUMBER('Hygiene Data'!H5)),CONCATENATE("[",ROUND('Hygiene Data'!H5,0),"]"),NA()))</f>
        <v>#N/A</v>
      </c>
      <c r="BM6" s="97" t="e">
        <f>+IF(AND(ISTEXT('Hygiene Data'!B2),EB6="Yes"),'Hygiene Data'!H7,IF(AND(ISTEXT('Hygiene Data'!B2),EB6="No",ISNUMBER('Hygiene Data'!H7)),CONCATENATE("[",ROUND('Hygiene Data'!H7,0),"]"),NA()))</f>
        <v>#N/A</v>
      </c>
      <c r="BN6" s="97" t="e">
        <f>+IF(AND(ISTEXT('Hygiene Data'!B2),EC6="Yes"),'Hygiene Data'!H9,IF(AND(ISTEXT('Hygiene Data'!B2),EC6="No",ISNUMBER('Hygiene Data'!H9)),CONCATENATE("[",ROUND('Hygiene Data'!H9,0),"]"),NA()))</f>
        <v>#N/A</v>
      </c>
      <c r="BO6" s="97" t="e">
        <f>+IF(AND(ISTEXT('Hygiene Data'!B2),ED6="Yes"),'Hygiene Data'!I5,IF(AND(ISTEXT('Hygiene Data'!B2),ED6="No",ISNUMBER('Hygiene Data'!I5)),CONCATENATE("[",ROUND('Hygiene Data'!I5,0),"]"),NA()))</f>
        <v>#N/A</v>
      </c>
      <c r="BP6" s="97" t="e">
        <f>+IF(AND(ISTEXT('Hygiene Data'!B2),EE6="Yes"),'Hygiene Data'!I7,IF(AND(ISTEXT('Hygiene Data'!B2),EE6="No",ISNUMBER('Hygiene Data'!I7)),CONCATENATE("[",ROUND('Hygiene Data'!I7,0),"]"),NA()))</f>
        <v>#N/A</v>
      </c>
      <c r="BQ6" s="97" t="e">
        <f>+IF(AND(ISTEXT('Hygiene Data'!B2),EF6="Yes"),'Hygiene Data'!I9,IF(AND(ISTEXT('Hygiene Data'!B2),EF6="No",ISNUMBER('Hygiene Data'!I9)),CONCATENATE("[",ROUND('Hygiene Data'!I9,0),"]"),NA()))</f>
        <v>#N/A</v>
      </c>
      <c r="BR6" s="274"/>
      <c r="BS6" s="274" t="str">
        <f>+'Water Data'!D27</f>
        <v>Yes</v>
      </c>
      <c r="BT6" s="274" t="str">
        <f>+'Water Data'!D28</f>
        <v>No</v>
      </c>
      <c r="BU6" s="274">
        <f>+'Water Data'!D29</f>
        <v>0</v>
      </c>
      <c r="BV6" s="274" t="str">
        <f>+'Water Data'!E27</f>
        <v>Yes</v>
      </c>
      <c r="BW6" s="274" t="str">
        <f>+'Water Data'!E28</f>
        <v>No</v>
      </c>
      <c r="BX6" s="274">
        <f>+'Water Data'!E29</f>
        <v>0</v>
      </c>
      <c r="BY6" s="274" t="str">
        <f>+'Water Data'!F27</f>
        <v>Yes</v>
      </c>
      <c r="BZ6" s="274" t="str">
        <f>+'Water Data'!F28</f>
        <v>No</v>
      </c>
      <c r="CA6" s="274">
        <f>+'Water Data'!F29</f>
        <v>0</v>
      </c>
      <c r="CB6" s="274">
        <f>+'Water Data'!G27</f>
        <v>0</v>
      </c>
      <c r="CC6" s="274">
        <f>+'Water Data'!G28</f>
        <v>0</v>
      </c>
      <c r="CD6" s="274">
        <f>+'Water Data'!G29</f>
        <v>0</v>
      </c>
      <c r="CE6" s="274" t="str">
        <f>+'Water Data'!H27</f>
        <v>Yes</v>
      </c>
      <c r="CF6" s="274" t="str">
        <f>+'Water Data'!H28</f>
        <v>No</v>
      </c>
      <c r="CG6" s="274">
        <f>+'Water Data'!H29</f>
        <v>0</v>
      </c>
      <c r="CH6" s="274" t="str">
        <f>+'Water Data'!I27</f>
        <v>Yes</v>
      </c>
      <c r="CI6" s="274" t="str">
        <f>+'Water Data'!I28</f>
        <v>No</v>
      </c>
      <c r="CJ6" s="274">
        <f>+'Water Data'!I29</f>
        <v>0</v>
      </c>
      <c r="CK6" s="274">
        <f>+'Sanitation Data'!D28</f>
        <v>0</v>
      </c>
      <c r="CL6" s="274">
        <f>+'Sanitation Data'!D29</f>
        <v>0</v>
      </c>
      <c r="CM6" s="274">
        <f>+'Sanitation Data'!D30</f>
        <v>0</v>
      </c>
      <c r="CN6" s="274">
        <f>+'Sanitation Data'!D31</f>
        <v>0</v>
      </c>
      <c r="CO6" s="274">
        <f>+'Sanitation Data'!D32</f>
        <v>0</v>
      </c>
      <c r="CP6" s="274">
        <f>+'Sanitation Data'!E28</f>
        <v>0</v>
      </c>
      <c r="CQ6" s="274">
        <f>+'Sanitation Data'!E29</f>
        <v>0</v>
      </c>
      <c r="CR6" s="274">
        <f>+'Sanitation Data'!E30</f>
        <v>0</v>
      </c>
      <c r="CS6" s="274">
        <f>+'Sanitation Data'!E31</f>
        <v>0</v>
      </c>
      <c r="CT6" s="274">
        <f>+'Sanitation Data'!E32</f>
        <v>0</v>
      </c>
      <c r="CU6" s="274">
        <f>+'Sanitation Data'!F28</f>
        <v>0</v>
      </c>
      <c r="CV6" s="274">
        <f>+'Sanitation Data'!F29</f>
        <v>0</v>
      </c>
      <c r="CW6" s="274">
        <f>+'Sanitation Data'!F30</f>
        <v>0</v>
      </c>
      <c r="CX6" s="274">
        <f>+'Sanitation Data'!F31</f>
        <v>0</v>
      </c>
      <c r="CY6" s="274">
        <f>+'Sanitation Data'!F32</f>
        <v>0</v>
      </c>
      <c r="CZ6" s="274">
        <f>+'Sanitation Data'!G28</f>
        <v>0</v>
      </c>
      <c r="DA6" s="274">
        <f>+'Sanitation Data'!G29</f>
        <v>0</v>
      </c>
      <c r="DB6" s="274">
        <f>+'Sanitation Data'!G30</f>
        <v>0</v>
      </c>
      <c r="DC6" s="274">
        <f>+'Sanitation Data'!G31</f>
        <v>0</v>
      </c>
      <c r="DD6" s="274">
        <f>+'Sanitation Data'!G32</f>
        <v>0</v>
      </c>
      <c r="DE6" s="274">
        <f>+'Sanitation Data'!H28</f>
        <v>0</v>
      </c>
      <c r="DF6" s="274">
        <f>+'Sanitation Data'!H29</f>
        <v>0</v>
      </c>
      <c r="DG6" s="274">
        <f>+'Sanitation Data'!H30</f>
        <v>0</v>
      </c>
      <c r="DH6" s="274">
        <f>+'Sanitation Data'!H31</f>
        <v>0</v>
      </c>
      <c r="DI6" s="274">
        <f>+'Sanitation Data'!H32</f>
        <v>0</v>
      </c>
      <c r="DJ6" s="274">
        <f>+'Sanitation Data'!I28</f>
        <v>0</v>
      </c>
      <c r="DK6" s="274">
        <f>+'Sanitation Data'!I29</f>
        <v>0</v>
      </c>
      <c r="DL6" s="274">
        <f>+'Sanitation Data'!I30</f>
        <v>0</v>
      </c>
      <c r="DM6" s="274">
        <f>+'Sanitation Data'!I31</f>
        <v>0</v>
      </c>
      <c r="DN6" s="274">
        <f>+'Sanitation Data'!I32</f>
        <v>0</v>
      </c>
      <c r="DO6" s="274">
        <f>+'Hygiene Data'!D11</f>
        <v>0</v>
      </c>
      <c r="DP6" s="274">
        <f>+'Hygiene Data'!D12</f>
        <v>0</v>
      </c>
      <c r="DQ6" s="274">
        <f>+'Hygiene Data'!D13</f>
        <v>0</v>
      </c>
      <c r="DR6" s="274">
        <f>+'Hygiene Data'!E11</f>
        <v>0</v>
      </c>
      <c r="DS6" s="274">
        <f>+'Hygiene Data'!E12</f>
        <v>0</v>
      </c>
      <c r="DT6" s="274">
        <f>+'Hygiene Data'!E13</f>
        <v>0</v>
      </c>
      <c r="DU6" s="274">
        <f>+'Hygiene Data'!F11</f>
        <v>0</v>
      </c>
      <c r="DV6" s="274">
        <f>+'Hygiene Data'!F12</f>
        <v>0</v>
      </c>
      <c r="DW6" s="274">
        <f>+'Hygiene Data'!F13</f>
        <v>0</v>
      </c>
      <c r="DX6" s="274">
        <f>+'Hygiene Data'!G11</f>
        <v>0</v>
      </c>
      <c r="DY6" s="274">
        <f>+'Hygiene Data'!G12</f>
        <v>0</v>
      </c>
      <c r="DZ6" s="274">
        <f>+'Hygiene Data'!G13</f>
        <v>0</v>
      </c>
      <c r="EA6" s="274">
        <f>+'Hygiene Data'!H11</f>
        <v>0</v>
      </c>
      <c r="EB6" s="274">
        <f>+'Hygiene Data'!H12</f>
        <v>0</v>
      </c>
      <c r="EC6" s="274">
        <f>+'Hygiene Data'!H13</f>
        <v>0</v>
      </c>
      <c r="ED6" s="274">
        <f>+'Hygiene Data'!I11</f>
        <v>0</v>
      </c>
      <c r="EE6" s="274">
        <f>+'Hygiene Data'!I12</f>
        <v>0</v>
      </c>
      <c r="EF6" s="274">
        <f>+'Hygiene Data'!I13</f>
        <v>0</v>
      </c>
    </row>
    <row xmlns:x14ac="http://schemas.microsoft.com/office/spreadsheetml/2009/9/ac" r="7" x14ac:dyDescent="0.2">
      <c r="A7" s="36" t="str">
        <f ca="true">+IF(OFFSET('Water Data'!$B$2,0,10*ROW('Water Data'!E1))="","",OFFSET('Water Data'!$B$2,0,10*ROW('Water Data'!E1)))</f>
        <v>IDN_2007_IFLS</v>
      </c>
      <c r="B7" s="36" t="str">
        <f ca="true">+IF(OFFSET('Water Data'!$C$2,0,10*ROW('Water Data'!F1))="","",OFFSET('Water Data'!$C$2,0,10*ROW('Water Data'!F1)))</f>
        <v>Survey</v>
      </c>
      <c r="C7" s="330">
        <f t="shared" ref="C7:C70" ca="true" si="0">+IF(ISNUMBER(VALUE(MID(A7,5,4))), VALUE(MID(A7, 5,4)),"")</f>
        <v>2007</v>
      </c>
      <c r="D7" s="9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99.732929999999996</v>
      </c>
      <c r="E7" s="95"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[92]</v>
      </c>
      <c r="F7" s="9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5">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99.893050000000002</v>
      </c>
      <c r="H7" s="95" t="str">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[92]</v>
      </c>
      <c r="I7" s="9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5">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99.334220000000002</v>
      </c>
      <c r="K7" s="95" t="str">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[83]</v>
      </c>
      <c r="L7" s="9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99.383979999999994</v>
      </c>
      <c r="Q7" s="95"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[89]</v>
      </c>
      <c r="R7" s="9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99.939279999999997</v>
      </c>
      <c r="T7" s="95"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[93]</v>
      </c>
      <c r="U7" s="9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96.146510000000006</v>
      </c>
      <c r="W7" s="9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6">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98.502669999999995</v>
      </c>
      <c r="AB7" s="9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6">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90.279629999999997</v>
      </c>
      <c r="AG7" s="9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92.813140000000004</v>
      </c>
      <c r="AQ7" s="9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98.117789999999999</v>
      </c>
      <c r="AV7" s="9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7" t="str">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[84]</v>
      </c>
      <c r="BB7" s="9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7" t="str">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[90]</v>
      </c>
      <c r="BE7" s="9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7" t="str">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[70]</v>
      </c>
      <c r="BH7" s="9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7" t="str">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[78]</v>
      </c>
      <c r="BN7" s="9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7" t="str">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[88]</v>
      </c>
      <c r="BQ7" s="9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Yes</v>
      </c>
      <c r="BT7" s="274" t="str">
        <f ca="true">+IF(OFFSET('Water Data'!$D$28,0,10*ROW('Water Data'!D1))="","",OFFSET('Water Data'!$D$28,0,10*ROW('Water Data'!D1)))</f>
        <v>No</v>
      </c>
      <c r="BU7" s="274" t="str">
        <f ca="true">+IF(OFFSET('Water Data'!$D$29,0,10*ROW('Water Data'!D1))="","",OFFSET('Water Data'!$D$29,0,10*ROW('Water Data'!D1)))</f>
        <v/>
      </c>
      <c r="BV7" s="274" t="str">
        <f ca="true">+IF(OFFSET('Water Data'!$E$27,0,10*ROW('Water Data'!E1))="","",OFFSET('Water Data'!$E$27,0,10*ROW('Water Data'!E1)))</f>
        <v>Yes</v>
      </c>
      <c r="BW7" s="274" t="str">
        <f ca="true">+IF(OFFSET('Water Data'!$E$28,0,10*ROW('Water Data'!E1))="","",OFFSET('Water Data'!$E$28,0,10*ROW('Water Data'!E1)))</f>
        <v>No</v>
      </c>
      <c r="BX7" s="274" t="str">
        <f ca="true">+IF(OFFSET('Water Data'!$E$29,0,10*ROW('Water Data'!E1))="","",OFFSET('Water Data'!$E$29,0,10*ROW('Water Data'!E1)))</f>
        <v/>
      </c>
      <c r="BY7" s="274" t="str">
        <f ca="true">+IF(OFFSET('Water Data'!$F$27,0,10*ROW('Water Data'!F1))="","",OFFSET('Water Data'!$F$27,0,10*ROW('Water Data'!F1)))</f>
        <v>Yes</v>
      </c>
      <c r="BZ7" s="274" t="str">
        <f ca="true">+IF(OFFSET('Water Data'!$F$28,0,10*ROW('Water Data'!F1))="","",OFFSET('Water Data'!$F$28,0,10*ROW('Water Data'!F1)))</f>
        <v>No</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Yes</v>
      </c>
      <c r="CF7" s="274" t="str">
        <f ca="true">+IF(OFFSET('Water Data'!$H$28,0,10*ROW('Water Data'!H1))="","",OFFSET('Water Data'!$H$28,0,10*ROW('Water Data'!H1)))</f>
        <v>No</v>
      </c>
      <c r="CG7" s="274" t="str">
        <f ca="true">+IF(OFFSET('Water Data'!$H$29,0,10*ROW('Water Data'!H1))="","",OFFSET('Water Data'!$H$29,0,10*ROW('Water Data'!H1)))</f>
        <v/>
      </c>
      <c r="CH7" s="274" t="str">
        <f ca="true">+IF(OFFSET('Water Data'!$I$27,0,10*ROW('Water Data'!I1))="","",OFFSET('Water Data'!$I$27,0,10*ROW('Water Data'!I1)))</f>
        <v>Yes</v>
      </c>
      <c r="CI7" s="274" t="str">
        <f ca="true">+IF(OFFSET('Water Data'!$I$28,0,10*ROW('Water Data'!I1))="","",OFFSET('Water Data'!$I$28,0,10*ROW('Water Data'!I1)))</f>
        <v>No</v>
      </c>
      <c r="CJ7" s="274" t="str">
        <f ca="true">+IF(OFFSET('Water Data'!$I$29,0,10*ROW('Water Data'!I1))="","",OFFSET('Water Data'!$I$29,0,10*ROW('Water Data'!I1)))</f>
        <v/>
      </c>
      <c r="CK7" s="274" t="str">
        <f ca="true">+IF(OFFSET('Sanitation Data'!$D$28,0,10*ROW('Sanitation Data'!D1))="","",OFFSET('Sanitation Data'!$D$28,0,10*ROW('Sanitation Data'!D1)))</f>
        <v>Yes</v>
      </c>
      <c r="CL7" s="274" t="str">
        <f ca="true">+IF(OFFSET('Sanitation Data'!$D$29,0,10*ROW('Sanitation Data'!D1))="","",OFFSET('Sanitation Data'!$D$29,0,10*ROW('Sanitation Data'!D1)))</f>
        <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
      </c>
      <c r="CP7" s="274" t="str">
        <f ca="true">+IF(OFFSET('Sanitation Data'!$E$28,0,10*ROW('Sanitation Data'!E1))="","",OFFSET('Sanitation Data'!$E$28,0,10*ROW('Sanitation Data'!E1)))</f>
        <v>Yes</v>
      </c>
      <c r="CQ7" s="274" t="str">
        <f ca="true">+IF(OFFSET('Sanitation Data'!$E$29,0,10*ROW('Sanitation Data'!E1))="","",OFFSET('Sanitation Data'!$E$29,0,10*ROW('Sanitation Data'!E1)))</f>
        <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Yes</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Yes</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
      </c>
      <c r="DJ7" s="274" t="str">
        <f ca="true">+IF(OFFSET('Sanitation Data'!$I$28,0,10*ROW('Sanitation Data'!I1))="","",OFFSET('Sanitation Data'!$I$28,0,10*ROW('Sanitation Data'!I1)))</f>
        <v>Yes</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
      </c>
      <c r="DO7" s="274" t="str">
        <f ca="true">+IF(OFFSET('Hygiene Data'!$D$11,0,10*ROW('Hygiene Data'!D1))="","",OFFSET('Hygiene Data'!$D$11,0,10*ROW('Hygiene Data'!D1)))</f>
        <v/>
      </c>
      <c r="DP7" s="274" t="str">
        <f ca="true">+IF(OFFSET('Hygiene Data'!$D$12,0,10*ROW('Hygiene Data'!D1))="","",OFFSET('Hygiene Data'!$D$12,0,10*ROW('Hygiene Data'!D1)))</f>
        <v>No</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No</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No</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No</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No</v>
      </c>
      <c r="EF7" s="274"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IDN_2014_IFLS</v>
      </c>
      <c r="B8" s="36" t="str">
        <f ca="true">+IF(OFFSET('Water Data'!$C$2,0,10*ROW('Water Data'!F2))="","",OFFSET('Water Data'!$C$2,0,10*ROW('Water Data'!F2)))</f>
        <v>Survey</v>
      </c>
      <c r="C8" s="330">
        <f t="shared" ca="true" si="0"/>
        <v>2014</v>
      </c>
      <c r="D8" s="9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99.806560000000005</v>
      </c>
      <c r="E8" s="95"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[95]</v>
      </c>
      <c r="F8" s="9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5">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95" t="str">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[95]</v>
      </c>
      <c r="I8" s="9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5">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99.394220000000004</v>
      </c>
      <c r="K8" s="95" t="str">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[87]</v>
      </c>
      <c r="L8" s="9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99.789169999999999</v>
      </c>
      <c r="Q8" s="95"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[94]</v>
      </c>
      <c r="R8" s="9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99.815690000000004</v>
      </c>
      <c r="T8" s="95"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[95]</v>
      </c>
      <c r="U8" s="9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97.739940000000004</v>
      </c>
      <c r="W8" s="9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6">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99.164369999999991</v>
      </c>
      <c r="AB8" s="9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6">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94.703530000000001</v>
      </c>
      <c r="AG8" s="9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97.068709999999996</v>
      </c>
      <c r="AQ8" s="9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98.092010000000002</v>
      </c>
      <c r="AV8" s="9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7" t="str">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[91]</v>
      </c>
      <c r="BB8" s="9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7" t="str">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[96]</v>
      </c>
      <c r="BE8" s="9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7" t="str">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[81]</v>
      </c>
      <c r="BH8" s="9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7" t="str">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[89]</v>
      </c>
      <c r="BN8" s="9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7" t="str">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[92]</v>
      </c>
      <c r="BQ8" s="9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Yes</v>
      </c>
      <c r="BT8" s="274" t="str">
        <f ca="true">+IF(OFFSET('Water Data'!$D$28,0,10*ROW('Water Data'!D2))="","",OFFSET('Water Data'!$D$28,0,10*ROW('Water Data'!D2)))</f>
        <v>No</v>
      </c>
      <c r="BU8" s="274" t="str">
        <f ca="true">+IF(OFFSET('Water Data'!$D$29,0,10*ROW('Water Data'!D2))="","",OFFSET('Water Data'!$D$29,0,10*ROW('Water Data'!D2)))</f>
        <v/>
      </c>
      <c r="BV8" s="274" t="str">
        <f ca="true">+IF(OFFSET('Water Data'!$E$27,0,10*ROW('Water Data'!E2))="","",OFFSET('Water Data'!$E$27,0,10*ROW('Water Data'!E2)))</f>
        <v>Yes</v>
      </c>
      <c r="BW8" s="274" t="str">
        <f ca="true">+IF(OFFSET('Water Data'!$E$28,0,10*ROW('Water Data'!E2))="","",OFFSET('Water Data'!$E$28,0,10*ROW('Water Data'!E2)))</f>
        <v>No</v>
      </c>
      <c r="BX8" s="274" t="str">
        <f ca="true">+IF(OFFSET('Water Data'!$E$29,0,10*ROW('Water Data'!E2))="","",OFFSET('Water Data'!$E$29,0,10*ROW('Water Data'!E2)))</f>
        <v/>
      </c>
      <c r="BY8" s="274" t="str">
        <f ca="true">+IF(OFFSET('Water Data'!$F$27,0,10*ROW('Water Data'!F2))="","",OFFSET('Water Data'!$F$27,0,10*ROW('Water Data'!F2)))</f>
        <v>Yes</v>
      </c>
      <c r="BZ8" s="274" t="str">
        <f ca="true">+IF(OFFSET('Water Data'!$F$28,0,10*ROW('Water Data'!F2))="","",OFFSET('Water Data'!$F$28,0,10*ROW('Water Data'!F2)))</f>
        <v>No</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Yes</v>
      </c>
      <c r="CF8" s="274" t="str">
        <f ca="true">+IF(OFFSET('Water Data'!$H$28,0,10*ROW('Water Data'!H2))="","",OFFSET('Water Data'!$H$28,0,10*ROW('Water Data'!H2)))</f>
        <v>No</v>
      </c>
      <c r="CG8" s="274" t="str">
        <f ca="true">+IF(OFFSET('Water Data'!$H$29,0,10*ROW('Water Data'!H2))="","",OFFSET('Water Data'!$H$29,0,10*ROW('Water Data'!H2)))</f>
        <v/>
      </c>
      <c r="CH8" s="274" t="str">
        <f ca="true">+IF(OFFSET('Water Data'!$I$27,0,10*ROW('Water Data'!I2))="","",OFFSET('Water Data'!$I$27,0,10*ROW('Water Data'!I2)))</f>
        <v>Yes</v>
      </c>
      <c r="CI8" s="274" t="str">
        <f ca="true">+IF(OFFSET('Water Data'!$I$28,0,10*ROW('Water Data'!I2))="","",OFFSET('Water Data'!$I$28,0,10*ROW('Water Data'!I2)))</f>
        <v>No</v>
      </c>
      <c r="CJ8" s="274" t="str">
        <f ca="true">+IF(OFFSET('Water Data'!$I$29,0,10*ROW('Water Data'!I2))="","",OFFSET('Water Data'!$I$29,0,10*ROW('Water Data'!I2)))</f>
        <v/>
      </c>
      <c r="CK8" s="274" t="str">
        <f ca="true">+IF(OFFSET('Sanitation Data'!$D$28,0,10*ROW('Sanitation Data'!D2))="","",OFFSET('Sanitation Data'!$D$28,0,10*ROW('Sanitation Data'!D2)))</f>
        <v>Yes</v>
      </c>
      <c r="CL8" s="274" t="str">
        <f ca="true">+IF(OFFSET('Sanitation Data'!$D$29,0,10*ROW('Sanitation Data'!D2))="","",OFFSET('Sanitation Data'!$D$29,0,10*ROW('Sanitation Data'!D2)))</f>
        <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
      </c>
      <c r="CP8" s="274" t="str">
        <f ca="true">+IF(OFFSET('Sanitation Data'!$E$28,0,10*ROW('Sanitation Data'!E2))="","",OFFSET('Sanitation Data'!$E$28,0,10*ROW('Sanitation Data'!E2)))</f>
        <v>Yes</v>
      </c>
      <c r="CQ8" s="274" t="str">
        <f ca="true">+IF(OFFSET('Sanitation Data'!$E$29,0,10*ROW('Sanitation Data'!E2))="","",OFFSET('Sanitation Data'!$E$29,0,10*ROW('Sanitation Data'!E2)))</f>
        <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
      </c>
      <c r="CU8" s="274" t="str">
        <f ca="true">+IF(OFFSET('Sanitation Data'!$F$28,0,10*ROW('Sanitation Data'!F2))="","",OFFSET('Sanitation Data'!$F$28,0,10*ROW('Sanitation Data'!F2)))</f>
        <v>Yes</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Yes</v>
      </c>
      <c r="DF8" s="274" t="str">
        <f ca="true">+IF(OFFSET('Sanitation Data'!$H$29,0,10*ROW('Sanitation Data'!H2))="","",OFFSET('Sanitation Data'!$H$29,0,10*ROW('Sanitation Data'!H2)))</f>
        <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
      </c>
      <c r="DJ8" s="274" t="str">
        <f ca="true">+IF(OFFSET('Sanitation Data'!$I$28,0,10*ROW('Sanitation Data'!I2))="","",OFFSET('Sanitation Data'!$I$28,0,10*ROW('Sanitation Data'!I2)))</f>
        <v>Yes</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No</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No</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No</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No</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No</v>
      </c>
      <c r="EF8" s="274"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IDN_2016_EMIS</v>
      </c>
      <c r="B9" s="36" t="str">
        <f ca="true">+IF(OFFSET('Water Data'!$C$2,0,10*ROW('Water Data'!F3))="","",OFFSET('Water Data'!$C$2,0,10*ROW('Water Data'!F3)))</f>
        <v>EMIS</v>
      </c>
      <c r="C9" s="330">
        <f t="shared" ca="true" si="0"/>
        <v>2016</v>
      </c>
      <c r="D9" s="9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99.97</v>
      </c>
      <c r="E9" s="9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85.390841856601426</v>
      </c>
      <c r="F9" s="95"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[59]</v>
      </c>
      <c r="G9" s="9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99.97</v>
      </c>
      <c r="Q9" s="9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85.390841856601426</v>
      </c>
      <c r="R9" s="95" t="str">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[59]</v>
      </c>
      <c r="S9" s="9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6" t="str">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6"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v>
      </c>
      <c r="AA9" s="9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6" t="str">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6"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v>
      </c>
      <c r="AU9" s="9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7" t="str">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[99]</v>
      </c>
      <c r="BA9" s="9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7" t="str">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[99]</v>
      </c>
      <c r="BM9" s="9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Yes</v>
      </c>
      <c r="BT9" s="274" t="str">
        <f ca="true">+IF(OFFSET('Water Data'!$D$28,0,10*ROW('Water Data'!D3))="","",OFFSET('Water Data'!$D$28,0,10*ROW('Water Data'!D3)))</f>
        <v>Yes</v>
      </c>
      <c r="BU9" s="274" t="str">
        <f ca="true">+IF(OFFSET('Water Data'!$D$29,0,10*ROW('Water Data'!D3))="","",OFFSET('Water Data'!$D$29,0,10*ROW('Water Data'!D3)))</f>
        <v>No</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
      </c>
      <c r="CC9" s="274" t="str">
        <f ca="true">+IF(OFFSET('Water Data'!$G$28,0,10*ROW('Water Data'!G3))="","",OFFSET('Water Data'!$G$28,0,10*ROW('Water Data'!G3)))</f>
        <v/>
      </c>
      <c r="CD9" s="274" t="str">
        <f ca="true">+IF(OFFSET('Water Data'!$G$29,0,10*ROW('Water Data'!G3))="","",OFFSET('Water Data'!$G$29,0,10*ROW('Water Data'!G3)))</f>
        <v/>
      </c>
      <c r="CE9" s="274" t="str">
        <f ca="true">+IF(OFFSET('Water Data'!$H$27,0,10*ROW('Water Data'!H3))="","",OFFSET('Water Data'!$H$27,0,10*ROW('Water Data'!H3)))</f>
        <v>Yes</v>
      </c>
      <c r="CF9" s="274" t="str">
        <f ca="true">+IF(OFFSET('Water Data'!$H$28,0,10*ROW('Water Data'!H3))="","",OFFSET('Water Data'!$H$28,0,10*ROW('Water Data'!H3)))</f>
        <v>Yes</v>
      </c>
      <c r="CG9" s="274" t="str">
        <f ca="true">+IF(OFFSET('Water Data'!$H$29,0,10*ROW('Water Data'!H3))="","",OFFSET('Water Data'!$H$29,0,10*ROW('Water Data'!H3)))</f>
        <v>No</v>
      </c>
      <c r="CH9" s="274" t="str">
        <f ca="true">+IF(OFFSET('Water Data'!$I$27,0,10*ROW('Water Data'!I3))="","",OFFSET('Water Data'!$I$27,0,10*ROW('Water Data'!I3)))</f>
        <v/>
      </c>
      <c r="CI9" s="274" t="str">
        <f ca="true">+IF(OFFSET('Water Data'!$I$28,0,10*ROW('Water Data'!I3))="","",OFFSET('Water Data'!$I$28,0,10*ROW('Water Data'!I3)))</f>
        <v/>
      </c>
      <c r="CJ9" s="274" t="str">
        <f ca="true">+IF(OFFSET('Water Data'!$I$29,0,10*ROW('Water Data'!I3))="","",OFFSET('Water Data'!$I$29,0,10*ROW('Water Data'!I3)))</f>
        <v/>
      </c>
      <c r="CK9" s="274" t="str">
        <f ca="true">+IF(OFFSET('Sanitation Data'!$D$28,0,10*ROW('Sanitation Data'!D3))="","",OFFSET('Sanitation Data'!$D$28,0,10*ROW('Sanitation Data'!D3)))</f>
        <v>No</v>
      </c>
      <c r="CL9" s="274" t="str">
        <f ca="true">+IF(OFFSET('Sanitation Data'!$D$29,0,10*ROW('Sanitation Data'!D3))="","",OFFSET('Sanitation Data'!$D$29,0,10*ROW('Sanitation Data'!D3)))</f>
        <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No</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
      </c>
      <c r="DA9" s="274" t="str">
        <f ca="true">+IF(OFFSET('Sanitation Data'!$G$29,0,10*ROW('Sanitation Data'!G3))="","",OFFSET('Sanitation Data'!$G$29,0,10*ROW('Sanitation Data'!G3)))</f>
        <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No</v>
      </c>
      <c r="DF9" s="274" t="str">
        <f ca="true">+IF(OFFSET('Sanitation Data'!$H$29,0,10*ROW('Sanitation Data'!H3))="","",OFFSET('Sanitation Data'!$H$29,0,10*ROW('Sanitation Data'!H3)))</f>
        <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No</v>
      </c>
      <c r="DJ9" s="274" t="str">
        <f ca="true">+IF(OFFSET('Sanitation Data'!$I$28,0,10*ROW('Sanitation Data'!I3))="","",OFFSET('Sanitation Data'!$I$28,0,10*ROW('Sanitation Data'!I3)))</f>
        <v/>
      </c>
      <c r="DK9" s="274" t="str">
        <f ca="true">+IF(OFFSET('Sanitation Data'!$I$29,0,10*ROW('Sanitation Data'!I3))="","",OFFSET('Sanitation Data'!$I$29,0,10*ROW('Sanitation Data'!I3)))</f>
        <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No</v>
      </c>
      <c r="DP9" s="274" t="str">
        <f ca="true">+IF(OFFSET('Hygiene Data'!$D$12,0,10*ROW('Hygiene Data'!D3))="","",OFFSET('Hygiene Data'!$D$12,0,10*ROW('Hygiene Data'!D3)))</f>
        <v/>
      </c>
      <c r="DQ9" s="274" t="str">
        <f ca="true">+IF(OFFSET('Hygiene Data'!$D$13,0,10*ROW('Hygiene Data'!D3))="","",OFFSET('Hygiene Data'!$D$13,0,10*ROW('Hygiene Data'!D3)))</f>
        <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
      </c>
      <c r="DY9" s="274" t="str">
        <f ca="true">+IF(OFFSET('Hygiene Data'!$G$12,0,10*ROW('Hygiene Data'!G3))="","",OFFSET('Hygiene Data'!$G$12,0,10*ROW('Hygiene Data'!G3)))</f>
        <v/>
      </c>
      <c r="DZ9" s="274" t="str">
        <f ca="true">+IF(OFFSET('Hygiene Data'!$G$13,0,10*ROW('Hygiene Data'!G3))="","",OFFSET('Hygiene Data'!$G$13,0,10*ROW('Hygiene Data'!G3)))</f>
        <v/>
      </c>
      <c r="EA9" s="274" t="str">
        <f ca="true">+IF(OFFSET('Hygiene Data'!$H$11,0,10*ROW('Hygiene Data'!H3))="","",OFFSET('Hygiene Data'!$H$11,0,10*ROW('Hygiene Data'!H3)))</f>
        <v>No</v>
      </c>
      <c r="EB9" s="274" t="str">
        <f ca="true">+IF(OFFSET('Hygiene Data'!$H$12,0,10*ROW('Hygiene Data'!H3))="","",OFFSET('Hygiene Data'!$H$12,0,10*ROW('Hygiene Data'!H3)))</f>
        <v/>
      </c>
      <c r="EC9" s="274" t="str">
        <f ca="true">+IF(OFFSET('Hygiene Data'!$H$13,0,10*ROW('Hygiene Data'!H3))="","",OFFSET('Hygiene Data'!$H$13,0,10*ROW('Hygiene Data'!H3)))</f>
        <v/>
      </c>
      <c r="ED9" s="274" t="str">
        <f ca="true">+IF(OFFSET('Hygiene Data'!$I$11,0,10*ROW('Hygiene Data'!I3))="","",OFFSET('Hygiene Data'!$I$11,0,10*ROW('Hygiene Data'!I3)))</f>
        <v/>
      </c>
      <c r="EE9" s="274" t="str">
        <f ca="true">+IF(OFFSET('Hygiene Data'!$I$12,0,10*ROW('Hygiene Data'!I3))="","",OFFSET('Hygiene Data'!$I$12,0,10*ROW('Hygiene Data'!I3)))</f>
        <v/>
      </c>
      <c r="EF9" s="274"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IDN_2016_UIS</v>
      </c>
      <c r="B10" s="36" t="str">
        <f ca="true">+IF(OFFSET('Water Data'!$C$2,0,10*ROW('Water Data'!F4))="","",OFFSET('Water Data'!$C$2,0,10*ROW('Water Data'!F4)))</f>
        <v>Other</v>
      </c>
      <c r="C10" s="330">
        <f t="shared" ca="true" si="0"/>
        <v>2016</v>
      </c>
      <c r="D10" s="9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5"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[55]</v>
      </c>
      <c r="G10" s="9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5"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[58]</v>
      </c>
      <c r="S10" s="9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5"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[52]</v>
      </c>
      <c r="V10" s="9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6"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[22]</v>
      </c>
      <c r="AA10" s="9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6"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[20]</v>
      </c>
      <c r="AU10" s="9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6"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[24]</v>
      </c>
      <c r="AZ10" s="9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41.62</v>
      </c>
      <c r="BC10" s="9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42.83</v>
      </c>
      <c r="BO10" s="9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40.36</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No</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No</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No</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No</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No</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No</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Yes</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Yes</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IDN_2017_EMIS</v>
      </c>
      <c r="B11" s="36" t="str">
        <f ca="true">+IF(OFFSET('Water Data'!$C$2,0,10*ROW('Water Data'!F5))="","",OFFSET('Water Data'!$C$2,0,10*ROW('Water Data'!F5)))</f>
        <v>EMIS</v>
      </c>
      <c r="C11" s="330">
        <f t="shared" ca="true" si="0"/>
        <v>2017</v>
      </c>
      <c r="D11" s="9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99.975903159048599</v>
      </c>
      <c r="E11" s="9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86.840289918070738</v>
      </c>
      <c r="F11" s="9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65.69</v>
      </c>
      <c r="G11" s="9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86.371802607404589</v>
      </c>
      <c r="R11" s="9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64.760000000000005</v>
      </c>
      <c r="S11" s="9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99.920490154810352</v>
      </c>
      <c r="T11" s="9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87.91762156431723</v>
      </c>
      <c r="U11" s="9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68.115505822926906</v>
      </c>
      <c r="V11" s="9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94.7</v>
      </c>
      <c r="W11" s="9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87.91</v>
      </c>
      <c r="X11" s="9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6">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45.01</v>
      </c>
      <c r="Z11" s="9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34.119999999999997</v>
      </c>
      <c r="AA11" s="9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94.75</v>
      </c>
      <c r="AQ11" s="9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87.81</v>
      </c>
      <c r="AR11" s="9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6">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42.48</v>
      </c>
      <c r="AT11" s="9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31.4</v>
      </c>
      <c r="AU11" s="9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94.454459878708505</v>
      </c>
      <c r="AV11" s="9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87.982218480582446</v>
      </c>
      <c r="AW11" s="9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6">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51.170892848790984</v>
      </c>
      <c r="AY11" s="9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40.530899396660587</v>
      </c>
      <c r="AZ11" s="9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64.81</v>
      </c>
      <c r="BA11" s="9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65.099999999999994</v>
      </c>
      <c r="BM11" s="9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63.72701011801756</v>
      </c>
      <c r="BP11" s="9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Yes</v>
      </c>
      <c r="BT11" s="274" t="str">
        <f ca="true">+IF(OFFSET('Water Data'!$D$28,0,10*ROW('Water Data'!D5))="","",OFFSET('Water Data'!$D$28,0,10*ROW('Water Data'!D5)))</f>
        <v>Yes</v>
      </c>
      <c r="BU11" s="274" t="str">
        <f ca="true">+IF(OFFSET('Water Data'!$D$29,0,10*ROW('Water Data'!D5))="","",OFFSET('Water Data'!$D$29,0,10*ROW('Water Data'!D5)))</f>
        <v>Yes</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Yes</v>
      </c>
      <c r="CF11" s="274" t="str">
        <f ca="true">+IF(OFFSET('Water Data'!$H$28,0,10*ROW('Water Data'!H5))="","",OFFSET('Water Data'!$H$28,0,10*ROW('Water Data'!H5)))</f>
        <v>Yes</v>
      </c>
      <c r="CG11" s="274" t="str">
        <f ca="true">+IF(OFFSET('Water Data'!$H$29,0,10*ROW('Water Data'!H5))="","",OFFSET('Water Data'!$H$29,0,10*ROW('Water Data'!H5)))</f>
        <v>Yes</v>
      </c>
      <c r="CH11" s="274" t="str">
        <f ca="true">+IF(OFFSET('Water Data'!$I$27,0,10*ROW('Water Data'!I5))="","",OFFSET('Water Data'!$I$27,0,10*ROW('Water Data'!I5)))</f>
        <v>Yes</v>
      </c>
      <c r="CI11" s="274" t="str">
        <f ca="true">+IF(OFFSET('Water Data'!$I$28,0,10*ROW('Water Data'!I5))="","",OFFSET('Water Data'!$I$28,0,10*ROW('Water Data'!I5)))</f>
        <v>Yes</v>
      </c>
      <c r="CJ11" s="274" t="str">
        <f ca="true">+IF(OFFSET('Water Data'!$I$29,0,10*ROW('Water Data'!I5))="","",OFFSET('Water Data'!$I$29,0,10*ROW('Water Data'!I5)))</f>
        <v>Yes</v>
      </c>
      <c r="CK11" s="274" t="str">
        <f ca="true">+IF(OFFSET('Sanitation Data'!$D$28,0,10*ROW('Sanitation Data'!D5))="","",OFFSET('Sanitation Data'!$D$28,0,10*ROW('Sanitation Data'!D5)))</f>
        <v>Yes</v>
      </c>
      <c r="CL11" s="274" t="str">
        <f ca="true">+IF(OFFSET('Sanitation Data'!$D$29,0,10*ROW('Sanitation Data'!D5))="","",OFFSET('Sanitation Data'!$D$29,0,10*ROW('Sanitation Data'!D5)))</f>
        <v>Yes</v>
      </c>
      <c r="CM11" s="274" t="str">
        <f ca="true">+IF(OFFSET('Sanitation Data'!$D$30,0,10*ROW('Sanitation Data'!D5))="","",OFFSET('Sanitation Data'!$D$30,0,10*ROW('Sanitation Data'!D5)))</f>
        <v/>
      </c>
      <c r="CN11" s="274" t="str">
        <f ca="true">+IF(OFFSET('Sanitation Data'!$D$31,0,10*ROW('Sanitation Data'!D5))="","",OFFSET('Sanitation Data'!$D$31,0,10*ROW('Sanitation Data'!D5)))</f>
        <v>Yes</v>
      </c>
      <c r="CO11" s="274" t="str">
        <f ca="true">+IF(OFFSET('Sanitation Data'!$D$32,0,10*ROW('Sanitation Data'!D5))="","",OFFSET('Sanitation Data'!$D$32,0,10*ROW('Sanitation Data'!D5)))</f>
        <v>Yes</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Yes</v>
      </c>
      <c r="DF11" s="274" t="str">
        <f ca="true">+IF(OFFSET('Sanitation Data'!$H$29,0,10*ROW('Sanitation Data'!H5))="","",OFFSET('Sanitation Data'!$H$29,0,10*ROW('Sanitation Data'!H5)))</f>
        <v>Yes</v>
      </c>
      <c r="DG11" s="274" t="str">
        <f ca="true">+IF(OFFSET('Sanitation Data'!$H$30,0,10*ROW('Sanitation Data'!H5))="","",OFFSET('Sanitation Data'!$H$30,0,10*ROW('Sanitation Data'!H5)))</f>
        <v/>
      </c>
      <c r="DH11" s="274" t="str">
        <f ca="true">+IF(OFFSET('Sanitation Data'!$H$31,0,10*ROW('Sanitation Data'!H5))="","",OFFSET('Sanitation Data'!$H$31,0,10*ROW('Sanitation Data'!H5)))</f>
        <v>Yes</v>
      </c>
      <c r="DI11" s="274" t="str">
        <f ca="true">+IF(OFFSET('Sanitation Data'!$H$32,0,10*ROW('Sanitation Data'!H5))="","",OFFSET('Sanitation Data'!$H$32,0,10*ROW('Sanitation Data'!H5)))</f>
        <v>Yes</v>
      </c>
      <c r="DJ11" s="274" t="str">
        <f ca="true">+IF(OFFSET('Sanitation Data'!$I$28,0,10*ROW('Sanitation Data'!I5))="","",OFFSET('Sanitation Data'!$I$28,0,10*ROW('Sanitation Data'!I5)))</f>
        <v>Yes</v>
      </c>
      <c r="DK11" s="274" t="str">
        <f ca="true">+IF(OFFSET('Sanitation Data'!$I$29,0,10*ROW('Sanitation Data'!I5))="","",OFFSET('Sanitation Data'!$I$29,0,10*ROW('Sanitation Data'!I5)))</f>
        <v>Yes</v>
      </c>
      <c r="DL11" s="274" t="str">
        <f ca="true">+IF(OFFSET('Sanitation Data'!$I$30,0,10*ROW('Sanitation Data'!I5))="","",OFFSET('Sanitation Data'!$I$30,0,10*ROW('Sanitation Data'!I5)))</f>
        <v/>
      </c>
      <c r="DM11" s="274" t="str">
        <f ca="true">+IF(OFFSET('Sanitation Data'!$I$31,0,10*ROW('Sanitation Data'!I5))="","",OFFSET('Sanitation Data'!$I$31,0,10*ROW('Sanitation Data'!I5)))</f>
        <v>Yes</v>
      </c>
      <c r="DN11" s="274" t="str">
        <f ca="true">+IF(OFFSET('Sanitation Data'!$I$32,0,10*ROW('Sanitation Data'!I5))="","",OFFSET('Sanitation Data'!$I$32,0,10*ROW('Sanitation Data'!I5)))</f>
        <v>Yes</v>
      </c>
      <c r="DO11" s="274" t="str">
        <f ca="true">+IF(OFFSET('Hygiene Data'!$D$11,0,10*ROW('Hygiene Data'!D5))="","",OFFSET('Hygiene Data'!$D$11,0,10*ROW('Hygiene Data'!D5)))</f>
        <v>Yes</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Yes</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Yes</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IDN_2017_UIS</v>
      </c>
      <c r="B12" s="36" t="str">
        <f ca="true">+IF(OFFSET('Water Data'!$C$2,0,10*ROW('Water Data'!F6))="","",OFFSET('Water Data'!$C$2,0,10*ROW('Water Data'!F6)))</f>
        <v>Other</v>
      </c>
      <c r="C12" s="330">
        <f t="shared" ca="true" si="0"/>
        <v>2017</v>
      </c>
      <c r="D12" s="9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5"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[58]</v>
      </c>
      <c r="G12" s="9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5" t="str">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[58]</v>
      </c>
      <c r="S12" s="9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5" t="str">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[57]</v>
      </c>
      <c r="V12" s="9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No</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No</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No</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IDN_2018_UIS</v>
      </c>
      <c r="B13" s="36" t="str">
        <f ca="true">+IF(OFFSET('Water Data'!$C$2,0,10*ROW('Water Data'!F7))="","",OFFSET('Water Data'!$C$2,0,10*ROW('Water Data'!F7)))</f>
        <v>Other</v>
      </c>
      <c r="C13" s="330">
        <f t="shared" ca="true" si="0"/>
        <v>2018</v>
      </c>
      <c r="D13" s="9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5"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[58]</v>
      </c>
      <c r="G13" s="9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5" t="str">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[58]</v>
      </c>
      <c r="S13" s="9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5" t="str">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[59]</v>
      </c>
      <c r="V13" s="9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6"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[52]</v>
      </c>
      <c r="AA13" s="9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6" t="str">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[50]</v>
      </c>
      <c r="AU13" s="9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6"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[58]</v>
      </c>
      <c r="AZ13" s="9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69.16425387065145</v>
      </c>
      <c r="BC13" s="9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69.106399999999994</v>
      </c>
      <c r="BO13" s="9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69.297294412607727</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No</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No</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No</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No</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No</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No</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Yes</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Yes</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IDN_2018_EMIS</v>
      </c>
      <c r="B14" s="36" t="str">
        <f ca="true">+IF(OFFSET('Water Data'!$C$2,0,10*ROW('Water Data'!F8))="","",OFFSET('Water Data'!$C$2,0,10*ROW('Water Data'!F8)))</f>
        <v>EMIS</v>
      </c>
      <c r="C14" s="330">
        <f t="shared" ca="true" si="0"/>
        <v>2018</v>
      </c>
      <c r="D14" s="9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85.771119682476012</v>
      </c>
      <c r="F14" s="9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73.269223622531044</v>
      </c>
      <c r="G14" s="9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85.010185909716412</v>
      </c>
      <c r="R14" s="9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72.240651764404859</v>
      </c>
      <c r="S14" s="9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87.476006952316169</v>
      </c>
      <c r="U14" s="9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75.598360969400602</v>
      </c>
      <c r="V14" s="9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86.242181997957175</v>
      </c>
      <c r="W14" s="9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89.024850921453819</v>
      </c>
      <c r="AQ14" s="9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80.007556865412226</v>
      </c>
      <c r="AV14" s="9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Yes</v>
      </c>
      <c r="BT14" s="274" t="str">
        <f ca="true">+IF(OFFSET('Water Data'!$D$28,0,10*ROW('Water Data'!D8))="","",OFFSET('Water Data'!$D$28,0,10*ROW('Water Data'!D8)))</f>
        <v>Yes</v>
      </c>
      <c r="BU14" s="274" t="str">
        <f ca="true">+IF(OFFSET('Water Data'!$D$29,0,10*ROW('Water Data'!D8))="","",OFFSET('Water Data'!$D$29,0,10*ROW('Water Data'!D8)))</f>
        <v>Yes</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Yes</v>
      </c>
      <c r="CF14" s="274" t="str">
        <f ca="true">+IF(OFFSET('Water Data'!$H$28,0,10*ROW('Water Data'!H8))="","",OFFSET('Water Data'!$H$28,0,10*ROW('Water Data'!H8)))</f>
        <v>Yes</v>
      </c>
      <c r="CG14" s="274" t="str">
        <f ca="true">+IF(OFFSET('Water Data'!$H$29,0,10*ROW('Water Data'!H8))="","",OFFSET('Water Data'!$H$29,0,10*ROW('Water Data'!H8)))</f>
        <v>Yes</v>
      </c>
      <c r="CH14" s="274" t="str">
        <f ca="true">+IF(OFFSET('Water Data'!$I$27,0,10*ROW('Water Data'!I8))="","",OFFSET('Water Data'!$I$27,0,10*ROW('Water Data'!I8)))</f>
        <v>Yes</v>
      </c>
      <c r="CI14" s="274" t="str">
        <f ca="true">+IF(OFFSET('Water Data'!$I$28,0,10*ROW('Water Data'!I8))="","",OFFSET('Water Data'!$I$28,0,10*ROW('Water Data'!I8)))</f>
        <v>Yes</v>
      </c>
      <c r="CJ14" s="274" t="str">
        <f ca="true">+IF(OFFSET('Water Data'!$I$29,0,10*ROW('Water Data'!I8))="","",OFFSET('Water Data'!$I$29,0,10*ROW('Water Data'!I8)))</f>
        <v>Yes</v>
      </c>
      <c r="CK14" s="274" t="str">
        <f ca="true">+IF(OFFSET('Sanitation Data'!$D$28,0,10*ROW('Sanitation Data'!D8))="","",OFFSET('Sanitation Data'!$D$28,0,10*ROW('Sanitation Data'!D8)))</f>
        <v>Yes</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Yes</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Yes</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IDN_2019_UIS</v>
      </c>
      <c r="B15" s="36" t="str">
        <f ca="true">+IF(OFFSET('Water Data'!$C$2,0,10*ROW('Water Data'!F9))="","",OFFSET('Water Data'!$C$2,0,10*ROW('Water Data'!F9)))</f>
        <v>Other</v>
      </c>
      <c r="C15" s="330">
        <f t="shared" ca="true" si="0"/>
        <v>2019</v>
      </c>
      <c r="D15" s="9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60.616908337599185</v>
      </c>
      <c r="AA15" s="9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54.960209999999996</v>
      </c>
      <c r="AU15" s="9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66.219272816621086</v>
      </c>
      <c r="AZ15" s="9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Yes</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Yes</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Yes</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IDN_2019_SDI</v>
      </c>
      <c r="B16" s="36" t="str">
        <f ca="true">+IF(OFFSET('Water Data'!$C$2,0,10*ROW('Water Data'!F10))="","",OFFSET('Water Data'!$C$2,0,10*ROW('Water Data'!F10)))</f>
        <v>Survey</v>
      </c>
      <c r="C16" s="330">
        <f t="shared" ca="true" si="0"/>
        <v>2019</v>
      </c>
      <c r="D16" s="9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6" t="str">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[98]</v>
      </c>
      <c r="AB16" s="9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6" t="str">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[95]</v>
      </c>
      <c r="AG16" s="9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6"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[96]</v>
      </c>
      <c r="AQ16" s="9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7" t="str">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[65]</v>
      </c>
      <c r="BF16" s="9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7" t="str">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[44]</v>
      </c>
      <c r="BI16" s="9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7" t="str">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[50]</v>
      </c>
      <c r="BO16" s="9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No</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No</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No</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No</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No</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No</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IDN_2019_EMIS</v>
      </c>
      <c r="B17" s="36" t="str">
        <f ca="true">+IF(OFFSET('Water Data'!$C$2,0,10*ROW('Water Data'!F11))="","",OFFSET('Water Data'!$C$2,0,10*ROW('Water Data'!F11)))</f>
        <v>EMIS</v>
      </c>
      <c r="C17" s="330">
        <f t="shared" ca="true" si="0"/>
        <v>2019</v>
      </c>
      <c r="D17" s="95">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5">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86.444160604209486</v>
      </c>
      <c r="F17" s="95">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73.937432697611129</v>
      </c>
      <c r="G17" s="9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5">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5">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85.663025786578061</v>
      </c>
      <c r="R17" s="95">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72.813168614102239</v>
      </c>
      <c r="S17" s="95">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5">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88.167265066318521</v>
      </c>
      <c r="U17" s="95">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76.446860701548715</v>
      </c>
      <c r="V17" s="96">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86.817163695599859</v>
      </c>
      <c r="W17" s="9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6">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88.690628320845832</v>
      </c>
      <c r="AQ17" s="9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6">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82.684490074478504</v>
      </c>
      <c r="AV17" s="9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Yes</v>
      </c>
      <c r="BT17" s="274" t="str">
        <f ca="true">+IF(OFFSET('Water Data'!$D$28,0,10*ROW('Water Data'!D11))="","",OFFSET('Water Data'!$D$28,0,10*ROW('Water Data'!D11)))</f>
        <v>Yes</v>
      </c>
      <c r="BU17" s="274" t="str">
        <f ca="true">+IF(OFFSET('Water Data'!$D$29,0,10*ROW('Water Data'!D11))="","",OFFSET('Water Data'!$D$29,0,10*ROW('Water Data'!D11)))</f>
        <v>Yes</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Yes</v>
      </c>
      <c r="CF17" s="274" t="str">
        <f ca="true">+IF(OFFSET('Water Data'!$H$28,0,10*ROW('Water Data'!H11))="","",OFFSET('Water Data'!$H$28,0,10*ROW('Water Data'!H11)))</f>
        <v>Yes</v>
      </c>
      <c r="CG17" s="274" t="str">
        <f ca="true">+IF(OFFSET('Water Data'!$H$29,0,10*ROW('Water Data'!H11))="","",OFFSET('Water Data'!$H$29,0,10*ROW('Water Data'!H11)))</f>
        <v>Yes</v>
      </c>
      <c r="CH17" s="274" t="str">
        <f ca="true">+IF(OFFSET('Water Data'!$I$27,0,10*ROW('Water Data'!I11))="","",OFFSET('Water Data'!$I$27,0,10*ROW('Water Data'!I11)))</f>
        <v>Yes</v>
      </c>
      <c r="CI17" s="274" t="str">
        <f ca="true">+IF(OFFSET('Water Data'!$I$28,0,10*ROW('Water Data'!I11))="","",OFFSET('Water Data'!$I$28,0,10*ROW('Water Data'!I11)))</f>
        <v>Yes</v>
      </c>
      <c r="CJ17" s="274" t="str">
        <f ca="true">+IF(OFFSET('Water Data'!$I$29,0,10*ROW('Water Data'!I11))="","",OFFSET('Water Data'!$I$29,0,10*ROW('Water Data'!I11)))</f>
        <v>Yes</v>
      </c>
      <c r="CK17" s="274" t="str">
        <f ca="true">+IF(OFFSET('Sanitation Data'!$D$28,0,10*ROW('Sanitation Data'!D11))="","",OFFSET('Sanitation Data'!$D$28,0,10*ROW('Sanitation Data'!D11)))</f>
        <v>Yes</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Yes</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Yes</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IDN_2020_EMIS</v>
      </c>
      <c r="B18" s="36" t="str">
        <f ca="true">+IF(OFFSET('Water Data'!$C$2,0,10*ROW('Water Data'!F12))="","",OFFSET('Water Data'!$C$2,0,10*ROW('Water Data'!F12)))</f>
        <v>EMIS</v>
      </c>
      <c r="C18" s="330">
        <f t="shared" ca="true" si="0"/>
        <v>2020</v>
      </c>
      <c r="D18" s="95">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100</v>
      </c>
      <c r="E18" s="95">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79.044455345472983</v>
      </c>
      <c r="F18" s="95">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78.036037044475108</v>
      </c>
      <c r="G18" s="9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5">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72.546353112872737</v>
      </c>
      <c r="O18" s="95">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70.466682145344777</v>
      </c>
      <c r="P18" s="95">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100</v>
      </c>
      <c r="Q18" s="95">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78.997328645143611</v>
      </c>
      <c r="R18" s="95">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78.296383396502122</v>
      </c>
      <c r="S18" s="95">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100</v>
      </c>
      <c r="T18" s="95">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80.891898639370865</v>
      </c>
      <c r="U18" s="95">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79.637373611284474</v>
      </c>
      <c r="V18" s="9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6">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85.844612056903372</v>
      </c>
      <c r="X18" s="9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6">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46.671363619902351</v>
      </c>
      <c r="AA18" s="9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6">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80.606321934392525</v>
      </c>
      <c r="AM18" s="9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6">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27.967760124713919</v>
      </c>
      <c r="AP18" s="9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6">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86.159756153249006</v>
      </c>
      <c r="AR18" s="9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6">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43.234850906434083</v>
      </c>
      <c r="AU18" s="9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6">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86.74842924312405</v>
      </c>
      <c r="AW18" s="9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6">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58.892980485166234</v>
      </c>
      <c r="AZ18" s="97">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72.663402942619243</v>
      </c>
      <c r="BA18" s="9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7">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55.427120954227746</v>
      </c>
      <c r="BC18" s="9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7">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62.128097117649006</v>
      </c>
      <c r="BJ18" s="9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7">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57.487810540979801</v>
      </c>
      <c r="BL18" s="97">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75.164391068085308</v>
      </c>
      <c r="BM18" s="9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7">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56.26113064523495</v>
      </c>
      <c r="BO18" s="97">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71.116797736445719</v>
      </c>
      <c r="BP18" s="9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7">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52.904339866017558</v>
      </c>
      <c r="BR18" s="274"/>
      <c r="BS18" s="274" t="str">
        <f ca="true">+IF(OFFSET('Water Data'!$D$27,0,10*ROW('Water Data'!D12))="","",OFFSET('Water Data'!$D$27,0,10*ROW('Water Data'!D12)))</f>
        <v>Yes</v>
      </c>
      <c r="BT18" s="274" t="str">
        <f ca="true">+IF(OFFSET('Water Data'!$D$28,0,10*ROW('Water Data'!D12))="","",OFFSET('Water Data'!$D$28,0,10*ROW('Water Data'!D12)))</f>
        <v>Yes</v>
      </c>
      <c r="BU18" s="274" t="str">
        <f ca="true">+IF(OFFSET('Water Data'!$D$29,0,10*ROW('Water Data'!D12))="","",OFFSET('Water Data'!$D$29,0,10*ROW('Water Data'!D12)))</f>
        <v>Yes</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Yes</v>
      </c>
      <c r="CD18" s="274" t="str">
        <f ca="true">+IF(OFFSET('Water Data'!$G$29,0,10*ROW('Water Data'!G12))="","",OFFSET('Water Data'!$G$29,0,10*ROW('Water Data'!G12)))</f>
        <v>Yes</v>
      </c>
      <c r="CE18" s="274" t="str">
        <f ca="true">+IF(OFFSET('Water Data'!$H$27,0,10*ROW('Water Data'!H12))="","",OFFSET('Water Data'!$H$27,0,10*ROW('Water Data'!H12)))</f>
        <v>Yes</v>
      </c>
      <c r="CF18" s="274" t="str">
        <f ca="true">+IF(OFFSET('Water Data'!$H$28,0,10*ROW('Water Data'!H12))="","",OFFSET('Water Data'!$H$28,0,10*ROW('Water Data'!H12)))</f>
        <v>Yes</v>
      </c>
      <c r="CG18" s="274" t="str">
        <f ca="true">+IF(OFFSET('Water Data'!$H$29,0,10*ROW('Water Data'!H12))="","",OFFSET('Water Data'!$H$29,0,10*ROW('Water Data'!H12)))</f>
        <v>Yes</v>
      </c>
      <c r="CH18" s="274" t="str">
        <f ca="true">+IF(OFFSET('Water Data'!$I$27,0,10*ROW('Water Data'!I12))="","",OFFSET('Water Data'!$I$27,0,10*ROW('Water Data'!I12)))</f>
        <v>Yes</v>
      </c>
      <c r="CI18" s="274" t="str">
        <f ca="true">+IF(OFFSET('Water Data'!$I$28,0,10*ROW('Water Data'!I12))="","",OFFSET('Water Data'!$I$28,0,10*ROW('Water Data'!I12)))</f>
        <v>Yes</v>
      </c>
      <c r="CJ18" s="274" t="str">
        <f ca="true">+IF(OFFSET('Water Data'!$I$29,0,10*ROW('Water Data'!I12))="","",OFFSET('Water Data'!$I$29,0,10*ROW('Water Data'!I12)))</f>
        <v>Yes</v>
      </c>
      <c r="CK18" s="274" t="str">
        <f ca="true">+IF(OFFSET('Sanitation Data'!$D$28,0,10*ROW('Sanitation Data'!D12))="","",OFFSET('Sanitation Data'!$D$28,0,10*ROW('Sanitation Data'!D12)))</f>
        <v/>
      </c>
      <c r="CL18" s="274" t="str">
        <f ca="true">+IF(OFFSET('Sanitation Data'!$D$29,0,10*ROW('Sanitation Data'!D12))="","",OFFSET('Sanitation Data'!$D$29,0,10*ROW('Sanitation Data'!D12)))</f>
        <v>Yes</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Yes</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Yes</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Yes</v>
      </c>
      <c r="DE18" s="274" t="str">
        <f ca="true">+IF(OFFSET('Sanitation Data'!$H$28,0,10*ROW('Sanitation Data'!H12))="","",OFFSET('Sanitation Data'!$H$28,0,10*ROW('Sanitation Data'!H12)))</f>
        <v/>
      </c>
      <c r="DF18" s="274" t="str">
        <f ca="true">+IF(OFFSET('Sanitation Data'!$H$29,0,10*ROW('Sanitation Data'!H12))="","",OFFSET('Sanitation Data'!$H$29,0,10*ROW('Sanitation Data'!H12)))</f>
        <v>Yes</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Yes</v>
      </c>
      <c r="DJ18" s="274" t="str">
        <f ca="true">+IF(OFFSET('Sanitation Data'!$I$28,0,10*ROW('Sanitation Data'!I12))="","",OFFSET('Sanitation Data'!$I$28,0,10*ROW('Sanitation Data'!I12)))</f>
        <v/>
      </c>
      <c r="DK18" s="274" t="str">
        <f ca="true">+IF(OFFSET('Sanitation Data'!$I$29,0,10*ROW('Sanitation Data'!I12))="","",OFFSET('Sanitation Data'!$I$29,0,10*ROW('Sanitation Data'!I12)))</f>
        <v>Yes</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Yes</v>
      </c>
      <c r="DO18" s="274" t="str">
        <f ca="true">+IF(OFFSET('Hygiene Data'!$D$11,0,10*ROW('Hygiene Data'!D12))="","",OFFSET('Hygiene Data'!$D$11,0,10*ROW('Hygiene Data'!D12)))</f>
        <v>Yes</v>
      </c>
      <c r="DP18" s="274" t="str">
        <f ca="true">+IF(OFFSET('Hygiene Data'!$D$12,0,10*ROW('Hygiene Data'!D12))="","",OFFSET('Hygiene Data'!$D$12,0,10*ROW('Hygiene Data'!D12)))</f>
        <v/>
      </c>
      <c r="DQ18" s="274" t="str">
        <f ca="true">+IF(OFFSET('Hygiene Data'!$D$13,0,10*ROW('Hygiene Data'!D12))="","",OFFSET('Hygiene Data'!$D$13,0,10*ROW('Hygiene Data'!D12)))</f>
        <v>Yes</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Yes</v>
      </c>
      <c r="DY18" s="274" t="str">
        <f ca="true">+IF(OFFSET('Hygiene Data'!$G$12,0,10*ROW('Hygiene Data'!G12))="","",OFFSET('Hygiene Data'!$G$12,0,10*ROW('Hygiene Data'!G12)))</f>
        <v/>
      </c>
      <c r="DZ18" s="274" t="str">
        <f ca="true">+IF(OFFSET('Hygiene Data'!$G$13,0,10*ROW('Hygiene Data'!G12))="","",OFFSET('Hygiene Data'!$G$13,0,10*ROW('Hygiene Data'!G12)))</f>
        <v>Yes</v>
      </c>
      <c r="EA18" s="274" t="str">
        <f ca="true">+IF(OFFSET('Hygiene Data'!$H$11,0,10*ROW('Hygiene Data'!H12))="","",OFFSET('Hygiene Data'!$H$11,0,10*ROW('Hygiene Data'!H12)))</f>
        <v>Yes</v>
      </c>
      <c r="EB18" s="274" t="str">
        <f ca="true">+IF(OFFSET('Hygiene Data'!$H$12,0,10*ROW('Hygiene Data'!H12))="","",OFFSET('Hygiene Data'!$H$12,0,10*ROW('Hygiene Data'!H12)))</f>
        <v/>
      </c>
      <c r="EC18" s="274" t="str">
        <f ca="true">+IF(OFFSET('Hygiene Data'!$H$13,0,10*ROW('Hygiene Data'!H12))="","",OFFSET('Hygiene Data'!$H$13,0,10*ROW('Hygiene Data'!H12)))</f>
        <v>Yes</v>
      </c>
      <c r="ED18" s="274" t="str">
        <f ca="true">+IF(OFFSET('Hygiene Data'!$I$11,0,10*ROW('Hygiene Data'!I12))="","",OFFSET('Hygiene Data'!$I$11,0,10*ROW('Hygiene Data'!I12)))</f>
        <v>Yes</v>
      </c>
      <c r="EE18" s="274" t="str">
        <f ca="true">+IF(OFFSET('Hygiene Data'!$I$12,0,10*ROW('Hygiene Data'!I12))="","",OFFSET('Hygiene Data'!$I$12,0,10*ROW('Hygiene Data'!I12)))</f>
        <v/>
      </c>
      <c r="EF18" s="274" t="str">
        <f ca="true">+IF(OFFSET('Hygiene Data'!$I$13,0,10*ROW('Hygiene Data'!I12))="","",OFFSET('Hygiene Data'!$I$13,0,10*ROW('Hygiene Data'!I12)))</f>
        <v>Yes</v>
      </c>
    </row>
    <row xmlns:x14ac="http://schemas.microsoft.com/office/spreadsheetml/2009/9/ac" r="19" x14ac:dyDescent="0.2">
      <c r="A19" s="36" t="str">
        <f ca="true">+IF(OFFSET('Water Data'!$B$2,0,10*ROW('Water Data'!E13))="","",OFFSET('Water Data'!$B$2,0,10*ROW('Water Data'!E13)))</f>
        <v>IDN_2020_UIS</v>
      </c>
      <c r="B19" s="36" t="str">
        <f ca="true">+IF(OFFSET('Water Data'!$C$2,0,10*ROW('Water Data'!F13))="","",OFFSET('Water Data'!$C$2,0,10*ROW('Water Data'!F13)))</f>
        <v>Other</v>
      </c>
      <c r="C19" s="330">
        <f t="shared" ca="true" si="0"/>
        <v>2020</v>
      </c>
      <c r="D19" s="9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5"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[82]</v>
      </c>
      <c r="G19" s="9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5" t="str">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[80]</v>
      </c>
      <c r="S19" s="9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5" t="str">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[85]</v>
      </c>
      <c r="V19" s="9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6" t="str">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[59]</v>
      </c>
      <c r="AA19" s="9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6" t="str">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[53]</v>
      </c>
      <c r="AU19" s="9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6" t="str">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[65]</v>
      </c>
      <c r="AZ19" s="9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7" t="str">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[55]</v>
      </c>
      <c r="BC19" s="9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7" t="str">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[56]</v>
      </c>
      <c r="BO19" s="9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7" t="str">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[54]</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No</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No</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No</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No</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No</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No</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No</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No</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No</v>
      </c>
    </row>
    <row xmlns:x14ac="http://schemas.microsoft.com/office/spreadsheetml/2009/9/ac" r="20" x14ac:dyDescent="0.2">
      <c r="A20" s="36" t="str">
        <f ca="true">+IF(OFFSET('Water Data'!$B$2,0,10*ROW('Water Data'!E14))="","",OFFSET('Water Data'!$B$2,0,10*ROW('Water Data'!E14)))</f>
        <v>IDN_2021_UIS</v>
      </c>
      <c r="B20" s="36" t="str">
        <f ca="true">+IF(OFFSET('Water Data'!$C$2,0,10*ROW('Water Data'!F14))="","",OFFSET('Water Data'!$C$2,0,10*ROW('Water Data'!F14)))</f>
        <v>Other</v>
      </c>
      <c r="C20" s="330">
        <f t="shared" ca="true" si="0"/>
        <v>2021</v>
      </c>
      <c r="D20" s="9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5" t="str">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[90]</v>
      </c>
      <c r="G20" s="9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5" t="str">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[89]</v>
      </c>
      <c r="S20" s="9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5" t="str">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[91]</v>
      </c>
      <c r="V20" s="9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6"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[72]</v>
      </c>
      <c r="AA20" s="9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6"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[68]</v>
      </c>
      <c r="AU20" s="9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6" t="str">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[75]</v>
      </c>
      <c r="AZ20" s="9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7" t="str">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[79]</v>
      </c>
      <c r="BC20" s="9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7" t="str">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[78]</v>
      </c>
      <c r="BO20" s="9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7" t="str">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[80]</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No</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No</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No</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No</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No</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No</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No</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No</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No</v>
      </c>
    </row>
    <row xmlns:x14ac="http://schemas.microsoft.com/office/spreadsheetml/2009/9/ac" r="21" x14ac:dyDescent="0.2">
      <c r="A21" s="36" t="str">
        <f ca="true">+IF(OFFSET('Water Data'!$B$2,0,10*ROW('Water Data'!E15))="","",OFFSET('Water Data'!$B$2,0,10*ROW('Water Data'!E15)))</f>
        <v>IDN_2021_EMIS</v>
      </c>
      <c r="B21" s="36" t="str">
        <f ca="true">+IF(OFFSET('Water Data'!$C$2,0,10*ROW('Water Data'!F15))="","",OFFSET('Water Data'!$C$2,0,10*ROW('Water Data'!F15)))</f>
        <v>EMIS</v>
      </c>
      <c r="C21" s="330">
        <f t="shared" ca="true" si="0"/>
        <v>2021</v>
      </c>
      <c r="D21" s="95" t="str">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[100]</v>
      </c>
      <c r="E21" s="95"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[166]</v>
      </c>
      <c r="F21" s="95" t="str">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[51]</v>
      </c>
      <c r="G21" s="9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5" t="str">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[100]</v>
      </c>
      <c r="Q21" s="95"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[168]</v>
      </c>
      <c r="R21" s="95" t="str">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[55]</v>
      </c>
      <c r="S21" s="95" t="str">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[100]</v>
      </c>
      <c r="T21" s="95"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[163]</v>
      </c>
      <c r="U21" s="95" t="str">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[43]</v>
      </c>
      <c r="V21" s="96">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86.186352266871125</v>
      </c>
      <c r="W21" s="9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6">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88.564192237565109</v>
      </c>
      <c r="AQ21" s="9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6">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81.286227237753266</v>
      </c>
      <c r="AV21" s="9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No</v>
      </c>
      <c r="BT21" s="274" t="str">
        <f ca="true">+IF(OFFSET('Water Data'!$D$28,0,10*ROW('Water Data'!D15))="","",OFFSET('Water Data'!$D$28,0,10*ROW('Water Data'!D15)))</f>
        <v>No</v>
      </c>
      <c r="BU21" s="274" t="str">
        <f ca="true">+IF(OFFSET('Water Data'!$D$29,0,10*ROW('Water Data'!D15))="","",OFFSET('Water Data'!$D$29,0,10*ROW('Water Data'!D15)))</f>
        <v>No</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No</v>
      </c>
      <c r="CF21" s="274" t="str">
        <f ca="true">+IF(OFFSET('Water Data'!$H$28,0,10*ROW('Water Data'!H15))="","",OFFSET('Water Data'!$H$28,0,10*ROW('Water Data'!H15)))</f>
        <v>No</v>
      </c>
      <c r="CG21" s="274" t="str">
        <f ca="true">+IF(OFFSET('Water Data'!$H$29,0,10*ROW('Water Data'!H15))="","",OFFSET('Water Data'!$H$29,0,10*ROW('Water Data'!H15)))</f>
        <v>No</v>
      </c>
      <c r="CH21" s="274" t="str">
        <f ca="true">+IF(OFFSET('Water Data'!$I$27,0,10*ROW('Water Data'!I15))="","",OFFSET('Water Data'!$I$27,0,10*ROW('Water Data'!I15)))</f>
        <v>No</v>
      </c>
      <c r="CI21" s="274" t="str">
        <f ca="true">+IF(OFFSET('Water Data'!$I$28,0,10*ROW('Water Data'!I15))="","",OFFSET('Water Data'!$I$28,0,10*ROW('Water Data'!I15)))</f>
        <v>No</v>
      </c>
      <c r="CJ21" s="274" t="str">
        <f ca="true">+IF(OFFSET('Water Data'!$I$29,0,10*ROW('Water Data'!I15))="","",OFFSET('Water Data'!$I$29,0,10*ROW('Water Data'!I15)))</f>
        <v>No</v>
      </c>
      <c r="CK21" s="274" t="str">
        <f ca="true">+IF(OFFSET('Sanitation Data'!$D$28,0,10*ROW('Sanitation Data'!D15))="","",OFFSET('Sanitation Data'!$D$28,0,10*ROW('Sanitation Data'!D15)))</f>
        <v>Yes</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Yes</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Yes</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IDN_2022_UIS</v>
      </c>
      <c r="B22" s="36" t="str">
        <f ca="true">+IF(OFFSET('Water Data'!$C$2,0,10*ROW('Water Data'!F16))="","",OFFSET('Water Data'!$C$2,0,10*ROW('Water Data'!F16)))</f>
        <v>Other</v>
      </c>
      <c r="C22" s="330">
        <f t="shared" ca="true" si="0"/>
        <v>2022</v>
      </c>
      <c r="D22" s="9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5" t="str">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[90]</v>
      </c>
      <c r="G22" s="9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5" t="str">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[90]</v>
      </c>
      <c r="S22" s="9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5" t="str">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[91]</v>
      </c>
      <c r="V22" s="9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6">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65.118301301707206</v>
      </c>
      <c r="AA22" s="9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6">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58.85</v>
      </c>
      <c r="AU22" s="9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6">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71.617465687425096</v>
      </c>
      <c r="AZ22" s="9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7">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71.986878996532113</v>
      </c>
      <c r="BC22" s="9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7">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70.209999999999994</v>
      </c>
      <c r="BO22" s="9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7">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73.829200885055002</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No</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No</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No</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Yes</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Yes</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Yes</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Yes</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Yes</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Yes</v>
      </c>
    </row>
    <row xmlns:x14ac="http://schemas.microsoft.com/office/spreadsheetml/2009/9/ac" r="23" x14ac:dyDescent="0.2">
      <c r="A23" s="36" t="str">
        <f ca="true">+IF(OFFSET('Water Data'!$B$2,0,10*ROW('Water Data'!E17))="","",OFFSET('Water Data'!$B$2,0,10*ROW('Water Data'!E17)))</f>
        <v>IDN_2022_EMIS</v>
      </c>
      <c r="B23" s="36" t="str">
        <f ca="true">+IF(OFFSET('Water Data'!$C$2,0,10*ROW('Water Data'!F17))="","",OFFSET('Water Data'!$C$2,0,10*ROW('Water Data'!F17)))</f>
        <v>EMIS</v>
      </c>
      <c r="C23" s="330">
        <f t="shared" ca="true" si="0"/>
        <v>2022</v>
      </c>
      <c r="D23" s="95">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100</v>
      </c>
      <c r="E23" s="95">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88.072954633294358</v>
      </c>
      <c r="F23" s="95">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72.599065206776515</v>
      </c>
      <c r="G23" s="9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5">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100</v>
      </c>
      <c r="Q23" s="95">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87.783907860824726</v>
      </c>
      <c r="R23" s="95">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72.360802217080035</v>
      </c>
      <c r="S23" s="95">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100</v>
      </c>
      <c r="T23" s="95">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88.850186792759303</v>
      </c>
      <c r="U23" s="9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6">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87.73021370274914</v>
      </c>
      <c r="W23" s="9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6">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87.73021370274914</v>
      </c>
      <c r="AQ23" s="9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Yes</v>
      </c>
      <c r="BT23" s="274" t="str">
        <f ca="true">+IF(OFFSET('Water Data'!$D$28,0,10*ROW('Water Data'!D17))="","",OFFSET('Water Data'!$D$28,0,10*ROW('Water Data'!D17)))</f>
        <v>Yes</v>
      </c>
      <c r="BU23" s="274" t="str">
        <f ca="true">+IF(OFFSET('Water Data'!$D$29,0,10*ROW('Water Data'!D17))="","",OFFSET('Water Data'!$D$29,0,10*ROW('Water Data'!D17)))</f>
        <v>Yes</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Yes</v>
      </c>
      <c r="CF23" s="274" t="str">
        <f ca="true">+IF(OFFSET('Water Data'!$H$28,0,10*ROW('Water Data'!H17))="","",OFFSET('Water Data'!$H$28,0,10*ROW('Water Data'!H17)))</f>
        <v>Yes</v>
      </c>
      <c r="CG23" s="274" t="str">
        <f ca="true">+IF(OFFSET('Water Data'!$H$29,0,10*ROW('Water Data'!H17))="","",OFFSET('Water Data'!$H$29,0,10*ROW('Water Data'!H17)))</f>
        <v>Yes</v>
      </c>
      <c r="CH23" s="274" t="str">
        <f ca="true">+IF(OFFSET('Water Data'!$I$27,0,10*ROW('Water Data'!I17))="","",OFFSET('Water Data'!$I$27,0,10*ROW('Water Data'!I17)))</f>
        <v>Yes</v>
      </c>
      <c r="CI23" s="274" t="str">
        <f ca="true">+IF(OFFSET('Water Data'!$I$28,0,10*ROW('Water Data'!I17))="","",OFFSET('Water Data'!$I$28,0,10*ROW('Water Data'!I17)))</f>
        <v>Yes</v>
      </c>
      <c r="CJ23" s="274" t="str">
        <f ca="true">+IF(OFFSET('Water Data'!$I$29,0,10*ROW('Water Data'!I17))="","",OFFSET('Water Data'!$I$29,0,10*ROW('Water Data'!I17)))</f>
        <v/>
      </c>
      <c r="CK23" s="274" t="str">
        <f ca="true">+IF(OFFSET('Sanitation Data'!$D$28,0,10*ROW('Sanitation Data'!D17))="","",OFFSET('Sanitation Data'!$D$28,0,10*ROW('Sanitation Data'!D17)))</f>
        <v>Yes</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Yes</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IDN_2023_EMIS</v>
      </c>
      <c r="B24" s="36" t="str">
        <f ca="true">+IF(OFFSET('Water Data'!$C$2,0,10*ROW('Water Data'!F18))="","",OFFSET('Water Data'!$C$2,0,10*ROW('Water Data'!F18)))</f>
        <v>EMIS</v>
      </c>
      <c r="C24" s="330">
        <f t="shared" ca="true" si="0"/>
        <v>2023</v>
      </c>
      <c r="D24" s="95">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100</v>
      </c>
      <c r="E24" s="95">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88.305517147364114</v>
      </c>
      <c r="F24" s="95">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73.869640306588551</v>
      </c>
      <c r="G24" s="9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5">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100</v>
      </c>
      <c r="Q24" s="95">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88.013064706513575</v>
      </c>
      <c r="R24" s="95">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73.624996967074878</v>
      </c>
      <c r="S24" s="95">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100</v>
      </c>
      <c r="T24" s="95">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89.080153485397574</v>
      </c>
      <c r="U24" s="9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6">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87.273983260006446</v>
      </c>
      <c r="W24" s="9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6">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87.273983260006446</v>
      </c>
      <c r="AQ24" s="9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Yes</v>
      </c>
      <c r="BT24" s="274" t="str">
        <f ca="true">+IF(OFFSET('Water Data'!$D$28,0,10*ROW('Water Data'!D18))="","",OFFSET('Water Data'!$D$28,0,10*ROW('Water Data'!D18)))</f>
        <v>Yes</v>
      </c>
      <c r="BU24" s="274" t="str">
        <f ca="true">+IF(OFFSET('Water Data'!$D$29,0,10*ROW('Water Data'!D18))="","",OFFSET('Water Data'!$D$29,0,10*ROW('Water Data'!D18)))</f>
        <v>Yes</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Yes</v>
      </c>
      <c r="CF24" s="274" t="str">
        <f ca="true">+IF(OFFSET('Water Data'!$H$28,0,10*ROW('Water Data'!H18))="","",OFFSET('Water Data'!$H$28,0,10*ROW('Water Data'!H18)))</f>
        <v>Yes</v>
      </c>
      <c r="CG24" s="274" t="str">
        <f ca="true">+IF(OFFSET('Water Data'!$H$29,0,10*ROW('Water Data'!H18))="","",OFFSET('Water Data'!$H$29,0,10*ROW('Water Data'!H18)))</f>
        <v>Yes</v>
      </c>
      <c r="CH24" s="274" t="str">
        <f ca="true">+IF(OFFSET('Water Data'!$I$27,0,10*ROW('Water Data'!I18))="","",OFFSET('Water Data'!$I$27,0,10*ROW('Water Data'!I18)))</f>
        <v>Yes</v>
      </c>
      <c r="CI24" s="274" t="str">
        <f ca="true">+IF(OFFSET('Water Data'!$I$28,0,10*ROW('Water Data'!I18))="","",OFFSET('Water Data'!$I$28,0,10*ROW('Water Data'!I18)))</f>
        <v>Yes</v>
      </c>
      <c r="CJ24" s="274" t="str">
        <f ca="true">+IF(OFFSET('Water Data'!$I$29,0,10*ROW('Water Data'!I18))="","",OFFSET('Water Data'!$I$29,0,10*ROW('Water Data'!I18)))</f>
        <v/>
      </c>
      <c r="CK24" s="274" t="str">
        <f ca="true">+IF(OFFSET('Sanitation Data'!$D$28,0,10*ROW('Sanitation Data'!D18))="","",OFFSET('Sanitation Data'!$D$28,0,10*ROW('Sanitation Data'!D18)))</f>
        <v>Yes</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Yes</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0" t="str">
        <f t="shared" ca="true" si="0"/>
        <v/>
      </c>
      <c r="D25" s="9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0" t="str">
        <f t="shared" ca="true" si="0"/>
        <v/>
      </c>
      <c r="D26" s="9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0" t="str">
        <f t="shared" ca="true" si="0"/>
        <v/>
      </c>
      <c r="D27" s="9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0" t="str">
        <f t="shared" ca="true" si="0"/>
        <v/>
      </c>
      <c r="D28" s="9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0" t="str">
        <f t="shared" ca="true" si="0"/>
        <v/>
      </c>
      <c r="D29" s="9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0" t="str">
        <f t="shared" ca="true" si="0"/>
        <v/>
      </c>
      <c r="D30" s="9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0" t="str">
        <f t="shared" ca="true" si="0"/>
        <v/>
      </c>
      <c r="D31" s="9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0" t="str">
        <f t="shared" ca="true" si="0"/>
        <v/>
      </c>
      <c r="D32" s="9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0" t="str">
        <f t="shared" ca="true" si="0"/>
        <v/>
      </c>
      <c r="D33" s="9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0" t="str">
        <f t="shared" ca="true" si="0"/>
        <v/>
      </c>
      <c r="D34" s="9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0" t="str">
        <f t="shared" ca="true" si="0"/>
        <v/>
      </c>
      <c r="D35" s="9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0" t="str">
        <f t="shared" ca="true" si="0"/>
        <v/>
      </c>
      <c r="D36" s="9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0" t="str">
        <f t="shared" ca="true" si="0"/>
        <v/>
      </c>
      <c r="D37" s="9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0" t="str">
        <f t="shared" ca="true" si="0"/>
        <v/>
      </c>
      <c r="D38" s="9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0" t="str">
        <f t="shared" ca="true" si="0"/>
        <v/>
      </c>
      <c r="D39" s="9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0" t="str">
        <f t="shared" ca="true" si="0"/>
        <v/>
      </c>
      <c r="D40" s="9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0" t="str">
        <f t="shared" ca="true" si="0"/>
        <v/>
      </c>
      <c r="D41" s="9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0" t="str">
        <f t="shared" ca="true" si="0"/>
        <v/>
      </c>
      <c r="D42" s="9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0" t="str">
        <f t="shared" ca="true" si="0"/>
        <v/>
      </c>
      <c r="D43" s="9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0" t="str">
        <f t="shared" ca="true" si="0"/>
        <v/>
      </c>
      <c r="D44" s="9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0" t="str">
        <f t="shared" ca="true" si="0"/>
        <v/>
      </c>
      <c r="D45" s="9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0" t="str">
        <f t="shared" ca="true" si="0"/>
        <v/>
      </c>
      <c r="D46" s="9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0" t="str">
        <f t="shared" ca="true" si="0"/>
        <v/>
      </c>
      <c r="D47" s="9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0" t="str">
        <f t="shared" ca="true" si="0"/>
        <v/>
      </c>
      <c r="D48" s="9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0" t="str">
        <f t="shared" ca="true" si="0"/>
        <v/>
      </c>
      <c r="D49" s="9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0" t="str">
        <f t="shared" ca="true" si="0"/>
        <v/>
      </c>
      <c r="D50" s="9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0" t="str">
        <f t="shared" ca="true" si="0"/>
        <v/>
      </c>
      <c r="D51" s="9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0" t="str">
        <f t="shared" ca="true" si="0"/>
        <v/>
      </c>
      <c r="D52" s="9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0" t="str">
        <f t="shared" ca="true" si="0"/>
        <v/>
      </c>
      <c r="D53" s="9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0" t="str">
        <f t="shared" ca="true" si="0"/>
        <v/>
      </c>
      <c r="D54" s="9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0" t="str">
        <f t="shared" ca="true" si="0"/>
        <v/>
      </c>
      <c r="D55" s="9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0" t="str">
        <f t="shared" ca="true" si="0"/>
        <v/>
      </c>
      <c r="D56" s="9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0" t="str">
        <f t="shared" ca="true" si="0"/>
        <v/>
      </c>
      <c r="D57" s="9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0" t="str">
        <f t="shared" ca="true" si="0"/>
        <v/>
      </c>
      <c r="D58" s="9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0" t="str">
        <f t="shared" ca="true" si="0"/>
        <v/>
      </c>
      <c r="D59" s="9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0" t="str">
        <f t="shared" ca="true" si="0"/>
        <v/>
      </c>
      <c r="D60" s="9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0" t="str">
        <f t="shared" ca="true" si="0"/>
        <v/>
      </c>
      <c r="D61" s="9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0" t="str">
        <f t="shared" ca="true" si="0"/>
        <v/>
      </c>
      <c r="D62" s="9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0" t="str">
        <f t="shared" ca="true" si="0"/>
        <v/>
      </c>
      <c r="D63" s="9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0" t="str">
        <f t="shared" ca="true" si="0"/>
        <v/>
      </c>
      <c r="D64" s="9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0" t="str">
        <f t="shared" ca="true" si="0"/>
        <v/>
      </c>
      <c r="D65" s="9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0" t="str">
        <f t="shared" ca="true" si="0"/>
        <v/>
      </c>
      <c r="D66" s="9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0" t="str">
        <f t="shared" ca="true" si="0"/>
        <v/>
      </c>
      <c r="D67" s="9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0" t="str">
        <f t="shared" ca="true" si="0"/>
        <v/>
      </c>
      <c r="D68" s="9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0" t="str">
        <f t="shared" ca="true" si="0"/>
        <v/>
      </c>
      <c r="D69" s="9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0" t="str">
        <f t="shared" ca="true" si="0"/>
        <v/>
      </c>
      <c r="D70" s="9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0" t="str">
        <f t="shared" ref="C71:C134" ca="true" si="1">+IF(ISNUMBER(VALUE(MID(A71,5,4))), VALUE(MID(A71, 5,4)),"")</f>
        <v/>
      </c>
      <c r="D71" s="9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0" t="str">
        <f t="shared" ca="true" si="1"/>
        <v/>
      </c>
      <c r="D72" s="9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0" t="str">
        <f t="shared" ca="true" si="1"/>
        <v/>
      </c>
      <c r="D73" s="9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0" t="str">
        <f t="shared" ca="true" si="1"/>
        <v/>
      </c>
      <c r="D74" s="9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0" t="str">
        <f t="shared" ca="true" si="1"/>
        <v/>
      </c>
      <c r="D75" s="9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0" t="str">
        <f t="shared" ca="true" si="1"/>
        <v/>
      </c>
      <c r="D76" s="9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0" t="str">
        <f t="shared" ca="true" si="1"/>
        <v/>
      </c>
      <c r="D77" s="9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0" t="str">
        <f t="shared" ca="true" si="1"/>
        <v/>
      </c>
      <c r="D78" s="9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0" t="str">
        <f t="shared" ca="true" si="1"/>
        <v/>
      </c>
      <c r="D79" s="9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0" t="str">
        <f t="shared" ca="true" si="1"/>
        <v/>
      </c>
      <c r="D80" s="9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0" t="str">
        <f t="shared" ca="true" si="1"/>
        <v/>
      </c>
      <c r="D81" s="9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0" t="str">
        <f t="shared" ca="true" si="1"/>
        <v/>
      </c>
      <c r="D82" s="9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0" t="str">
        <f t="shared" ca="true" si="1"/>
        <v/>
      </c>
      <c r="D83" s="9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0" t="str">
        <f t="shared" ca="true" si="1"/>
        <v/>
      </c>
      <c r="D84" s="9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0" t="str">
        <f t="shared" ca="true" si="1"/>
        <v/>
      </c>
      <c r="D85" s="9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0" t="str">
        <f t="shared" ca="true" si="1"/>
        <v/>
      </c>
      <c r="D86" s="9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0" t="str">
        <f t="shared" ca="true" si="1"/>
        <v/>
      </c>
      <c r="D87" s="9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0" t="str">
        <f t="shared" ca="true" si="1"/>
        <v/>
      </c>
      <c r="D88" s="9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0" t="str">
        <f t="shared" ca="true" si="1"/>
        <v/>
      </c>
      <c r="D89" s="9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0" t="str">
        <f t="shared" ca="true" si="1"/>
        <v/>
      </c>
      <c r="D90" s="9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0" t="str">
        <f t="shared" ca="true" si="1"/>
        <v/>
      </c>
      <c r="D91" s="9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0" t="str">
        <f t="shared" ca="true" si="1"/>
        <v/>
      </c>
      <c r="D92" s="9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0" t="str">
        <f t="shared" ca="true" si="1"/>
        <v/>
      </c>
      <c r="D93" s="9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0" t="str">
        <f t="shared" ca="true" si="1"/>
        <v/>
      </c>
      <c r="D94" s="9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0" t="str">
        <f t="shared" ca="true" si="1"/>
        <v/>
      </c>
      <c r="D95" s="9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0" t="str">
        <f t="shared" ca="true" si="1"/>
        <v/>
      </c>
      <c r="D96" s="9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0" t="str">
        <f t="shared" ca="true" si="1"/>
        <v/>
      </c>
      <c r="D97" s="9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0" t="str">
        <f t="shared" ca="true" si="1"/>
        <v/>
      </c>
      <c r="D98" s="9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0" t="str">
        <f t="shared" ca="true" si="1"/>
        <v/>
      </c>
      <c r="D99" s="9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0" t="str">
        <f t="shared" ca="true" si="1"/>
        <v/>
      </c>
      <c r="D100" s="9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0" t="str">
        <f t="shared" ca="true" si="1"/>
        <v/>
      </c>
      <c r="D101" s="9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0" t="str">
        <f t="shared" ca="true" si="1"/>
        <v/>
      </c>
      <c r="D102" s="9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0" t="str">
        <f t="shared" ca="true" si="1"/>
        <v/>
      </c>
      <c r="D103" s="9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0" t="str">
        <f t="shared" ca="true" si="1"/>
        <v/>
      </c>
      <c r="D104" s="9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0" t="str">
        <f t="shared" ca="true" si="1"/>
        <v/>
      </c>
      <c r="D105" s="9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0" t="str">
        <f t="shared" ca="true" si="1"/>
        <v/>
      </c>
      <c r="D106" s="9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0" t="str">
        <f t="shared" ca="true" si="1"/>
        <v/>
      </c>
      <c r="D107" s="9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0" t="str">
        <f t="shared" ca="true" si="1"/>
        <v/>
      </c>
      <c r="D108" s="9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0" t="str">
        <f t="shared" ca="true" si="1"/>
        <v/>
      </c>
      <c r="D109" s="9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0" t="str">
        <f t="shared" ca="true" si="1"/>
        <v/>
      </c>
      <c r="D110" s="9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0" t="str">
        <f t="shared" ca="true" si="1"/>
        <v/>
      </c>
      <c r="D111" s="9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0" t="str">
        <f t="shared" ca="true" si="1"/>
        <v/>
      </c>
      <c r="D112" s="9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0" t="str">
        <f t="shared" ca="true" si="1"/>
        <v/>
      </c>
      <c r="D113" s="9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0" t="str">
        <f t="shared" ca="true" si="1"/>
        <v/>
      </c>
      <c r="D114" s="9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0" t="str">
        <f t="shared" ca="true" si="1"/>
        <v/>
      </c>
      <c r="D115" s="9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0" t="str">
        <f t="shared" ca="true" si="1"/>
        <v/>
      </c>
      <c r="D116" s="9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0" t="str">
        <f t="shared" ca="true" si="1"/>
        <v/>
      </c>
      <c r="D117" s="9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0" t="str">
        <f t="shared" ca="true" si="1"/>
        <v/>
      </c>
      <c r="D118" s="9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0" t="str">
        <f t="shared" ca="true" si="1"/>
        <v/>
      </c>
      <c r="D119" s="9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0" t="str">
        <f t="shared" ca="true" si="1"/>
        <v/>
      </c>
      <c r="D120" s="9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0" t="str">
        <f t="shared" ca="true" si="1"/>
        <v/>
      </c>
      <c r="D121" s="9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0" t="str">
        <f t="shared" ca="true" si="1"/>
        <v/>
      </c>
      <c r="D122" s="9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0" t="str">
        <f t="shared" ca="true" si="1"/>
        <v/>
      </c>
      <c r="D123" s="9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0" t="str">
        <f t="shared" ca="true" si="1"/>
        <v/>
      </c>
      <c r="D124" s="9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0" t="str">
        <f t="shared" ca="true" si="1"/>
        <v/>
      </c>
      <c r="D125" s="9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0" t="str">
        <f t="shared" ca="true" si="1"/>
        <v/>
      </c>
      <c r="D126" s="9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0" t="str">
        <f t="shared" ca="true" si="1"/>
        <v/>
      </c>
      <c r="D127" s="9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0" t="str">
        <f t="shared" ca="true" si="1"/>
        <v/>
      </c>
      <c r="D128" s="9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0" t="str">
        <f t="shared" ca="true" si="1"/>
        <v/>
      </c>
      <c r="D129" s="9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0" t="str">
        <f t="shared" ca="true" si="1"/>
        <v/>
      </c>
      <c r="D130" s="9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0" t="str">
        <f t="shared" ca="true" si="1"/>
        <v/>
      </c>
      <c r="D131" s="9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0" t="str">
        <f t="shared" ca="true" si="1"/>
        <v/>
      </c>
      <c r="D132" s="9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0" t="str">
        <f t="shared" ca="true" si="1"/>
        <v/>
      </c>
      <c r="D133" s="9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0" t="str">
        <f t="shared" ca="true" si="1"/>
        <v/>
      </c>
      <c r="D134" s="9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0" t="str">
        <f t="shared" ref="C135:C198" ca="true" si="2">+IF(ISNUMBER(VALUE(MID(A135,5,4))), VALUE(MID(A135, 5,4)),"")</f>
        <v/>
      </c>
      <c r="D135" s="9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0" t="str">
        <f t="shared" ca="true" si="2"/>
        <v/>
      </c>
      <c r="D136" s="9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0" t="str">
        <f t="shared" ca="true" si="2"/>
        <v/>
      </c>
      <c r="D137" s="9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0" t="str">
        <f t="shared" ca="true" si="2"/>
        <v/>
      </c>
      <c r="D138" s="9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0" t="str">
        <f t="shared" ca="true" si="2"/>
        <v/>
      </c>
      <c r="D139" s="9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0" t="str">
        <f t="shared" ca="true" si="2"/>
        <v/>
      </c>
      <c r="D140" s="9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0" t="str">
        <f t="shared" ca="true" si="2"/>
        <v/>
      </c>
      <c r="D141" s="9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0" t="str">
        <f t="shared" ca="true" si="2"/>
        <v/>
      </c>
      <c r="D142" s="9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0" t="str">
        <f t="shared" ca="true" si="2"/>
        <v/>
      </c>
      <c r="D143" s="9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0" t="str">
        <f t="shared" ca="true" si="2"/>
        <v/>
      </c>
      <c r="D144" s="9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0" t="str">
        <f t="shared" ca="true" si="2"/>
        <v/>
      </c>
      <c r="D145" s="9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0" t="str">
        <f t="shared" ca="true" si="2"/>
        <v/>
      </c>
      <c r="D146" s="9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0" t="str">
        <f t="shared" ca="true" si="2"/>
        <v/>
      </c>
      <c r="D147" s="9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0" t="str">
        <f t="shared" ca="true" si="2"/>
        <v/>
      </c>
      <c r="D148" s="9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0" t="str">
        <f t="shared" ca="true" si="2"/>
        <v/>
      </c>
      <c r="D149" s="9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0" t="str">
        <f t="shared" ca="true" si="2"/>
        <v/>
      </c>
      <c r="D150" s="9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0" t="str">
        <f t="shared" ca="true" si="2"/>
        <v/>
      </c>
      <c r="D151" s="9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0" t="str">
        <f t="shared" ca="true" si="2"/>
        <v/>
      </c>
      <c r="D152" s="9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0" t="str">
        <f t="shared" ca="true" si="2"/>
        <v/>
      </c>
      <c r="D153" s="9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0" t="str">
        <f t="shared" ca="true" si="2"/>
        <v/>
      </c>
      <c r="D154" s="9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0" t="str">
        <f t="shared" ca="true" si="2"/>
        <v/>
      </c>
      <c r="D155" s="9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0" t="str">
        <f t="shared" ca="true" si="2"/>
        <v/>
      </c>
      <c r="D156" s="9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0" t="str">
        <f t="shared" ca="true" si="2"/>
        <v/>
      </c>
      <c r="D157" s="9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0" t="str">
        <f t="shared" ca="true" si="2"/>
        <v/>
      </c>
      <c r="D158" s="9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0" t="str">
        <f t="shared" ca="true" si="2"/>
        <v/>
      </c>
      <c r="D159" s="9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0" t="str">
        <f t="shared" ca="true" si="2"/>
        <v/>
      </c>
      <c r="D160" s="9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0" t="str">
        <f t="shared" ca="true" si="2"/>
        <v/>
      </c>
      <c r="D161" s="9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0" t="str">
        <f t="shared" ca="true" si="2"/>
        <v/>
      </c>
      <c r="D162" s="9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0" t="str">
        <f t="shared" ca="true" si="2"/>
        <v/>
      </c>
      <c r="D163" s="9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0" t="str">
        <f t="shared" ca="true" si="2"/>
        <v/>
      </c>
      <c r="D164" s="9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0" t="str">
        <f t="shared" ca="true" si="2"/>
        <v/>
      </c>
      <c r="D165" s="9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0" t="str">
        <f t="shared" ca="true" si="2"/>
        <v/>
      </c>
      <c r="D166" s="9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0" t="str">
        <f t="shared" ca="true" si="2"/>
        <v/>
      </c>
      <c r="D167" s="9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0" t="str">
        <f t="shared" ca="true" si="2"/>
        <v/>
      </c>
      <c r="D168" s="9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0" t="str">
        <f t="shared" ca="true" si="2"/>
        <v/>
      </c>
      <c r="D169" s="9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0" t="str">
        <f t="shared" ca="true" si="2"/>
        <v/>
      </c>
      <c r="D170" s="9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0" t="str">
        <f t="shared" ca="true" si="2"/>
        <v/>
      </c>
      <c r="D171" s="9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0" t="str">
        <f t="shared" ca="true" si="2"/>
        <v/>
      </c>
      <c r="D172" s="9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0" t="str">
        <f t="shared" ca="true" si="2"/>
        <v/>
      </c>
      <c r="D173" s="9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0" t="str">
        <f t="shared" ca="true" si="2"/>
        <v/>
      </c>
      <c r="D174" s="9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0" t="str">
        <f t="shared" ca="true" si="2"/>
        <v/>
      </c>
      <c r="D175" s="9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0" t="str">
        <f t="shared" ca="true" si="2"/>
        <v/>
      </c>
      <c r="D176" s="9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0" t="str">
        <f t="shared" ca="true" si="2"/>
        <v/>
      </c>
      <c r="D177" s="9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0" t="str">
        <f t="shared" ca="true" si="2"/>
        <v/>
      </c>
      <c r="D178" s="9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0" t="str">
        <f t="shared" ca="true" si="2"/>
        <v/>
      </c>
      <c r="D179" s="9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0" t="str">
        <f t="shared" ca="true" si="2"/>
        <v/>
      </c>
      <c r="D180" s="9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0" t="str">
        <f t="shared" ca="true" si="2"/>
        <v/>
      </c>
      <c r="D181" s="9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0" t="str">
        <f t="shared" ca="true" si="2"/>
        <v/>
      </c>
      <c r="D182" s="9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0" t="str">
        <f t="shared" ca="true" si="2"/>
        <v/>
      </c>
      <c r="D183" s="9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0" t="str">
        <f t="shared" ca="true" si="2"/>
        <v/>
      </c>
      <c r="D184" s="9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0" t="str">
        <f t="shared" ca="true" si="2"/>
        <v/>
      </c>
      <c r="D185" s="9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0" t="str">
        <f t="shared" ca="true" si="2"/>
        <v/>
      </c>
      <c r="D186" s="9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0" t="str">
        <f t="shared" ca="true" si="2"/>
        <v/>
      </c>
      <c r="D187" s="9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0" t="str">
        <f t="shared" ca="true" si="2"/>
        <v/>
      </c>
      <c r="D188" s="9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0" t="str">
        <f t="shared" ca="true" si="2"/>
        <v/>
      </c>
      <c r="D189" s="9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0" t="str">
        <f t="shared" ca="true" si="2"/>
        <v/>
      </c>
      <c r="D190" s="9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0" t="str">
        <f t="shared" ca="true" si="2"/>
        <v/>
      </c>
      <c r="D191" s="9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0" t="str">
        <f t="shared" ca="true" si="2"/>
        <v/>
      </c>
      <c r="D192" s="9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0" t="str">
        <f t="shared" ca="true" si="2"/>
        <v/>
      </c>
      <c r="D193" s="9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0" t="str">
        <f t="shared" ca="true" si="2"/>
        <v/>
      </c>
      <c r="D194" s="9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0" t="str">
        <f t="shared" ca="true" si="2"/>
        <v/>
      </c>
      <c r="D195" s="9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0" t="str">
        <f t="shared" ca="true" si="2"/>
        <v/>
      </c>
      <c r="D196" s="9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0" t="str">
        <f t="shared" ca="true" si="2"/>
        <v/>
      </c>
      <c r="D197" s="9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0" t="str">
        <f t="shared" ca="true" si="2"/>
        <v/>
      </c>
      <c r="D198" s="9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0" t="str">
        <f t="shared" ref="C199:C207" ca="true" si="3">+IF(ISNUMBER(VALUE(MID(A199,5,4))), VALUE(MID(A199, 5,4)),"")</f>
        <v/>
      </c>
      <c r="D199" s="9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0" t="str">
        <f t="shared" ca="true" si="3"/>
        <v/>
      </c>
      <c r="D200" s="9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0" t="str">
        <f t="shared" ca="true" si="3"/>
        <v/>
      </c>
      <c r="D201" s="9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0" t="str">
        <f t="shared" ca="true" si="3"/>
        <v/>
      </c>
      <c r="D202" s="9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0" t="str">
        <f t="shared" ca="true" si="3"/>
        <v/>
      </c>
      <c r="D203" s="9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0" t="str">
        <f t="shared" ca="true" si="3"/>
        <v/>
      </c>
      <c r="D204" s="9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0" t="str">
        <f t="shared" ca="true" si="3"/>
        <v/>
      </c>
      <c r="D205" s="9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0" t="str">
        <f t="shared" ca="true" si="3"/>
        <v/>
      </c>
      <c r="D206" s="9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0" t="str">
        <f t="shared" ca="true" si="3"/>
        <v/>
      </c>
      <c r="D207" s="9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V640"/>
  <sheetViews>
    <sheetView showGridLines="false" zoomScale="90" zoomScaleNormal="90" workbookViewId="0">
      <pane xSplit="1" ySplit="3" topLeftCell="EM4" activePane="bottomRight" state="frozen"/>
      <selection pane="topRight" activeCell="B1" sqref="B1"/>
      <selection pane="bottomLeft" activeCell="A4" sqref="A4"/>
      <selection pane="bottomRight" activeCell="FA28" sqref="FA28"/>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s>
  <sheetData>
    <row xmlns:x14ac="http://schemas.microsoft.com/office/spreadsheetml/2009/9/ac" r="1" s="311" customFormat="true" ht="30" customHeight="true" x14ac:dyDescent="0.25">
      <c r="B1" s="328" t="s">
        <v>22</v>
      </c>
      <c r="C1" s="407" t="s">
        <v>310</v>
      </c>
      <c r="D1" s="307" t="s">
        <v>159</v>
      </c>
      <c r="E1" s="307"/>
      <c r="F1" s="307"/>
      <c r="G1" s="307"/>
      <c r="H1" s="307"/>
      <c r="I1" s="310"/>
      <c r="J1" s="308"/>
      <c r="K1" s="309"/>
      <c r="L1" s="328" t="s">
        <v>22</v>
      </c>
      <c r="M1" s="407" t="s">
        <v>311</v>
      </c>
      <c r="N1" s="307" t="s">
        <v>159</v>
      </c>
      <c r="O1" s="307"/>
      <c r="P1" s="307"/>
      <c r="Q1" s="307"/>
      <c r="R1" s="307"/>
      <c r="S1" s="310"/>
      <c r="T1" s="308"/>
      <c r="U1" s="309"/>
      <c r="V1" s="328" t="s">
        <v>22</v>
      </c>
      <c r="W1" s="407" t="s">
        <v>312</v>
      </c>
      <c r="X1" s="307" t="s">
        <v>159</v>
      </c>
      <c r="Y1" s="307"/>
      <c r="Z1" s="307"/>
      <c r="AA1" s="307"/>
      <c r="AB1" s="307"/>
      <c r="AC1" s="310"/>
      <c r="AD1" s="308"/>
      <c r="AE1" s="309"/>
      <c r="AF1" s="328" t="s">
        <v>22</v>
      </c>
      <c r="AG1" s="407" t="s">
        <v>313</v>
      </c>
      <c r="AH1" s="307" t="s">
        <v>159</v>
      </c>
      <c r="AI1" s="307"/>
      <c r="AJ1" s="307"/>
      <c r="AK1" s="307"/>
      <c r="AL1" s="307"/>
      <c r="AM1" s="310"/>
      <c r="AN1" s="308"/>
      <c r="AO1" s="309"/>
      <c r="AP1" s="328" t="s">
        <v>22</v>
      </c>
      <c r="AQ1" s="407" t="s">
        <v>313</v>
      </c>
      <c r="AR1" s="307" t="s">
        <v>159</v>
      </c>
      <c r="AS1" s="307"/>
      <c r="AT1" s="307"/>
      <c r="AU1" s="307"/>
      <c r="AV1" s="307"/>
      <c r="AW1" s="310"/>
      <c r="AX1" s="308"/>
      <c r="AY1" s="309"/>
      <c r="AZ1" s="328" t="s">
        <v>22</v>
      </c>
      <c r="BA1" s="407" t="s">
        <v>314</v>
      </c>
      <c r="BB1" s="307" t="s">
        <v>159</v>
      </c>
      <c r="BC1" s="307"/>
      <c r="BD1" s="307"/>
      <c r="BE1" s="307"/>
      <c r="BF1" s="307"/>
      <c r="BG1" s="310"/>
      <c r="BH1" s="308"/>
      <c r="BI1" s="309"/>
      <c r="BJ1" s="328" t="s">
        <v>22</v>
      </c>
      <c r="BK1" s="407" t="s">
        <v>314</v>
      </c>
      <c r="BL1" s="307" t="s">
        <v>159</v>
      </c>
      <c r="BM1" s="307"/>
      <c r="BN1" s="307"/>
      <c r="BO1" s="307"/>
      <c r="BP1" s="307"/>
      <c r="BQ1" s="310"/>
      <c r="BR1" s="308"/>
      <c r="BS1" s="309"/>
      <c r="BT1" s="328" t="s">
        <v>22</v>
      </c>
      <c r="BU1" s="407" t="s">
        <v>315</v>
      </c>
      <c r="BV1" s="307" t="s">
        <v>159</v>
      </c>
      <c r="BW1" s="307"/>
      <c r="BX1" s="307"/>
      <c r="BY1" s="307"/>
      <c r="BZ1" s="307"/>
      <c r="CA1" s="310"/>
      <c r="CB1" s="308"/>
      <c r="CC1" s="309"/>
      <c r="CD1" s="328" t="s">
        <v>22</v>
      </c>
      <c r="CE1" s="407" t="s">
        <v>315</v>
      </c>
      <c r="CF1" s="307" t="s">
        <v>159</v>
      </c>
      <c r="CG1" s="307"/>
      <c r="CH1" s="307"/>
      <c r="CI1" s="307"/>
      <c r="CJ1" s="307"/>
      <c r="CK1" s="310"/>
      <c r="CL1" s="308"/>
      <c r="CM1" s="309"/>
      <c r="CN1" s="328" t="s">
        <v>22</v>
      </c>
      <c r="CO1" s="407">
        <v>2019</v>
      </c>
      <c r="CP1" s="307" t="s">
        <v>159</v>
      </c>
      <c r="CQ1" s="307"/>
      <c r="CR1" s="307"/>
      <c r="CS1" s="307"/>
      <c r="CT1" s="307"/>
      <c r="CU1" s="310"/>
      <c r="CV1" s="308"/>
      <c r="CW1" s="309"/>
      <c r="CX1" s="328" t="s">
        <v>22</v>
      </c>
      <c r="CY1" s="407">
        <v>2019</v>
      </c>
      <c r="CZ1" s="307" t="s">
        <v>159</v>
      </c>
      <c r="DA1" s="307"/>
      <c r="DB1" s="307"/>
      <c r="DC1" s="307"/>
      <c r="DD1" s="307"/>
      <c r="DE1" s="310"/>
      <c r="DF1" s="308"/>
      <c r="DG1" s="309"/>
      <c r="DH1" s="328" t="s">
        <v>22</v>
      </c>
      <c r="DI1" s="407" t="s">
        <v>316</v>
      </c>
      <c r="DJ1" s="307" t="s">
        <v>159</v>
      </c>
      <c r="DK1" s="307"/>
      <c r="DL1" s="307"/>
      <c r="DM1" s="307"/>
      <c r="DN1" s="307"/>
      <c r="DO1" s="310"/>
      <c r="DP1" s="308"/>
      <c r="DQ1" s="309"/>
      <c r="DR1" s="328" t="s">
        <v>22</v>
      </c>
      <c r="DS1" s="407" t="s">
        <v>317</v>
      </c>
      <c r="DT1" s="307" t="s">
        <v>159</v>
      </c>
      <c r="DU1" s="307"/>
      <c r="DV1" s="307"/>
      <c r="DW1" s="307"/>
      <c r="DX1" s="307"/>
      <c r="DY1" s="310"/>
      <c r="DZ1" s="308"/>
      <c r="EA1" s="309"/>
      <c r="EB1" s="328" t="s">
        <v>22</v>
      </c>
      <c r="EC1" s="407">
        <v>2020</v>
      </c>
      <c r="ED1" s="307" t="s">
        <v>159</v>
      </c>
      <c r="EE1" s="307"/>
      <c r="EF1" s="307"/>
      <c r="EG1" s="307"/>
      <c r="EH1" s="307"/>
      <c r="EI1" s="310"/>
      <c r="EJ1" s="308"/>
      <c r="EK1" s="309"/>
      <c r="EL1" s="328" t="s">
        <v>22</v>
      </c>
      <c r="EM1" s="407">
        <v>2021</v>
      </c>
      <c r="EN1" s="307" t="s">
        <v>159</v>
      </c>
      <c r="EO1" s="307"/>
      <c r="EP1" s="307"/>
      <c r="EQ1" s="307"/>
      <c r="ER1" s="307"/>
      <c r="ES1" s="310"/>
      <c r="ET1" s="308"/>
      <c r="EU1" s="309"/>
      <c r="EV1" s="328" t="s">
        <v>22</v>
      </c>
      <c r="EW1" s="407">
        <v>2021</v>
      </c>
      <c r="EX1" s="307" t="s">
        <v>159</v>
      </c>
      <c r="EY1" s="307"/>
      <c r="EZ1" s="307"/>
      <c r="FA1" s="307"/>
      <c r="FB1" s="307"/>
      <c r="FC1" s="310"/>
      <c r="FD1" s="308"/>
      <c r="FE1" s="309"/>
      <c r="FF1" s="328" t="s">
        <v>22</v>
      </c>
      <c r="FG1" s="407">
        <v>2022</v>
      </c>
      <c r="FH1" s="307" t="s">
        <v>159</v>
      </c>
      <c r="FI1" s="307"/>
      <c r="FJ1" s="307"/>
      <c r="FK1" s="307"/>
      <c r="FL1" s="307"/>
      <c r="FM1" s="310"/>
      <c r="FN1" s="308"/>
      <c r="FO1" s="309"/>
      <c r="FP1" s="328" t="s">
        <v>22</v>
      </c>
      <c r="FQ1" s="407">
        <v>2022</v>
      </c>
      <c r="FR1" s="307" t="s">
        <v>159</v>
      </c>
      <c r="FS1" s="307"/>
      <c r="FT1" s="307"/>
      <c r="FU1" s="307"/>
      <c r="FV1" s="307"/>
      <c r="FW1" s="310"/>
      <c r="FX1" s="308"/>
      <c r="FY1" s="309"/>
      <c r="FZ1" s="328" t="s">
        <v>22</v>
      </c>
      <c r="GA1" s="407">
        <v>2023</v>
      </c>
      <c r="GB1" s="307" t="s">
        <v>159</v>
      </c>
      <c r="GC1" s="307"/>
      <c r="GD1" s="307"/>
      <c r="GE1" s="307"/>
      <c r="GF1" s="307"/>
      <c r="GG1" s="310"/>
      <c r="GH1" s="308"/>
      <c r="GI1" s="309"/>
    </row>
    <row xmlns:x14ac="http://schemas.microsoft.com/office/spreadsheetml/2009/9/ac" r="2" s="311" customFormat="true" ht="30" customHeight="true" x14ac:dyDescent="0.25">
      <c r="A2" s="569" t="s">
        <v>343</v>
      </c>
      <c r="B2" s="314" t="s">
        <v>299</v>
      </c>
      <c r="C2" s="257" t="s">
        <v>235</v>
      </c>
      <c r="D2" s="257" t="s">
        <v>234</v>
      </c>
      <c r="E2" s="315"/>
      <c r="F2" s="315"/>
      <c r="G2" s="315"/>
      <c r="H2" s="315"/>
      <c r="I2" s="316"/>
      <c r="J2" s="312" t="s">
        <v>318</v>
      </c>
      <c r="K2" s="357"/>
      <c r="L2" s="314" t="s">
        <v>300</v>
      </c>
      <c r="M2" s="257" t="s">
        <v>235</v>
      </c>
      <c r="N2" s="257" t="s">
        <v>245</v>
      </c>
      <c r="O2" s="315"/>
      <c r="P2" s="315"/>
      <c r="Q2" s="315"/>
      <c r="R2" s="315"/>
      <c r="S2" s="316"/>
      <c r="T2" s="312" t="s">
        <v>318</v>
      </c>
      <c r="U2" s="357"/>
      <c r="V2" s="314" t="s">
        <v>301</v>
      </c>
      <c r="W2" s="257" t="s">
        <v>235</v>
      </c>
      <c r="X2" s="257" t="s">
        <v>251</v>
      </c>
      <c r="Y2" s="315"/>
      <c r="Z2" s="315"/>
      <c r="AA2" s="315"/>
      <c r="AB2" s="315"/>
      <c r="AC2" s="316"/>
      <c r="AD2" s="312" t="s">
        <v>318</v>
      </c>
      <c r="AE2" s="357"/>
      <c r="AF2" s="314" t="s">
        <v>302</v>
      </c>
      <c r="AG2" s="257" t="s">
        <v>194</v>
      </c>
      <c r="AH2" s="257" t="s">
        <v>160</v>
      </c>
      <c r="AI2" s="315"/>
      <c r="AJ2" s="315"/>
      <c r="AK2" s="315"/>
      <c r="AL2" s="315"/>
      <c r="AM2" s="316"/>
      <c r="AN2" s="312" t="s">
        <v>318</v>
      </c>
      <c r="AO2" s="357"/>
      <c r="AP2" s="314" t="s">
        <v>303</v>
      </c>
      <c r="AQ2" s="257" t="s">
        <v>166</v>
      </c>
      <c r="AR2" s="257" t="s">
        <v>195</v>
      </c>
      <c r="AS2" s="315"/>
      <c r="AT2" s="315"/>
      <c r="AU2" s="315"/>
      <c r="AV2" s="315"/>
      <c r="AW2" s="316"/>
      <c r="AX2" s="312" t="s">
        <v>318</v>
      </c>
      <c r="AY2" s="357"/>
      <c r="AZ2" s="314" t="s">
        <v>304</v>
      </c>
      <c r="BA2" s="257" t="s">
        <v>194</v>
      </c>
      <c r="BB2" s="257" t="s">
        <v>287</v>
      </c>
      <c r="BC2" s="315"/>
      <c r="BD2" s="315"/>
      <c r="BE2" s="315"/>
      <c r="BF2" s="315"/>
      <c r="BG2" s="316"/>
      <c r="BH2" s="312" t="s">
        <v>318</v>
      </c>
      <c r="BI2" s="357"/>
      <c r="BJ2" s="314" t="s">
        <v>305</v>
      </c>
      <c r="BK2" s="257" t="s">
        <v>166</v>
      </c>
      <c r="BL2" s="257" t="s">
        <v>195</v>
      </c>
      <c r="BM2" s="315"/>
      <c r="BN2" s="315"/>
      <c r="BO2" s="315"/>
      <c r="BP2" s="315"/>
      <c r="BQ2" s="316"/>
      <c r="BR2" s="312" t="s">
        <v>318</v>
      </c>
      <c r="BS2" s="357"/>
      <c r="BT2" s="314" t="s">
        <v>306</v>
      </c>
      <c r="BU2" s="257" t="s">
        <v>166</v>
      </c>
      <c r="BV2" s="257" t="s">
        <v>195</v>
      </c>
      <c r="BW2" s="315"/>
      <c r="BX2" s="315"/>
      <c r="BY2" s="315"/>
      <c r="BZ2" s="315"/>
      <c r="CA2" s="316"/>
      <c r="CB2" s="312" t="s">
        <v>318</v>
      </c>
      <c r="CC2" s="357"/>
      <c r="CD2" s="314" t="s">
        <v>307</v>
      </c>
      <c r="CE2" s="257" t="s">
        <v>194</v>
      </c>
      <c r="CF2" s="257" t="s">
        <v>287</v>
      </c>
      <c r="CG2" s="315"/>
      <c r="CH2" s="315"/>
      <c r="CI2" s="315"/>
      <c r="CJ2" s="315"/>
      <c r="CK2" s="316"/>
      <c r="CL2" s="312" t="s">
        <v>318</v>
      </c>
      <c r="CM2" s="357"/>
      <c r="CN2" s="314" t="s">
        <v>339</v>
      </c>
      <c r="CO2" s="257" t="s">
        <v>166</v>
      </c>
      <c r="CP2" s="257" t="s">
        <v>195</v>
      </c>
      <c r="CQ2" s="315"/>
      <c r="CR2" s="315"/>
      <c r="CS2" s="315"/>
      <c r="CT2" s="315"/>
      <c r="CU2" s="316"/>
      <c r="CV2" s="312" t="s">
        <v>318</v>
      </c>
      <c r="CW2" s="357"/>
      <c r="CX2" s="314" t="s">
        <v>348</v>
      </c>
      <c r="CY2" s="257" t="s">
        <v>235</v>
      </c>
      <c r="CZ2" s="257" t="s">
        <v>349</v>
      </c>
      <c r="DA2" s="315"/>
      <c r="DB2" s="315"/>
      <c r="DC2" s="315"/>
      <c r="DD2" s="315"/>
      <c r="DE2" s="316"/>
      <c r="DF2" s="312" t="s">
        <v>318</v>
      </c>
      <c r="DG2" s="357"/>
      <c r="DH2" s="314" t="s">
        <v>308</v>
      </c>
      <c r="DI2" s="257" t="s">
        <v>194</v>
      </c>
      <c r="DJ2" s="257" t="s">
        <v>287</v>
      </c>
      <c r="DK2" s="315"/>
      <c r="DL2" s="315"/>
      <c r="DM2" s="315"/>
      <c r="DN2" s="315"/>
      <c r="DO2" s="316"/>
      <c r="DP2" s="312" t="s">
        <v>318</v>
      </c>
      <c r="DQ2" s="357"/>
      <c r="DR2" s="314" t="s">
        <v>309</v>
      </c>
      <c r="DS2" s="257" t="s">
        <v>194</v>
      </c>
      <c r="DT2" s="257" t="s">
        <v>264</v>
      </c>
      <c r="DU2" s="315"/>
      <c r="DV2" s="315"/>
      <c r="DW2" s="315"/>
      <c r="DX2" s="315"/>
      <c r="DY2" s="316"/>
      <c r="DZ2" s="312" t="s">
        <v>318</v>
      </c>
      <c r="EA2" s="313"/>
      <c r="EB2" s="314" t="s">
        <v>365</v>
      </c>
      <c r="EC2" s="257" t="s">
        <v>166</v>
      </c>
      <c r="ED2" s="257" t="s">
        <v>195</v>
      </c>
      <c r="EE2" s="315"/>
      <c r="EF2" s="315"/>
      <c r="EG2" s="315"/>
      <c r="EH2" s="315"/>
      <c r="EI2" s="316"/>
      <c r="EJ2" s="312" t="s">
        <v>318</v>
      </c>
      <c r="EK2" s="357"/>
      <c r="EL2" s="314" t="s">
        <v>367</v>
      </c>
      <c r="EM2" s="257" t="s">
        <v>166</v>
      </c>
      <c r="EN2" s="257" t="s">
        <v>195</v>
      </c>
      <c r="EO2" s="315"/>
      <c r="EP2" s="315"/>
      <c r="EQ2" s="315"/>
      <c r="ER2" s="315"/>
      <c r="ES2" s="316"/>
      <c r="ET2" s="312" t="s">
        <v>318</v>
      </c>
      <c r="EU2" s="357"/>
      <c r="EV2" s="314" t="s">
        <v>334</v>
      </c>
      <c r="EW2" s="257" t="s">
        <v>194</v>
      </c>
      <c r="EX2" s="257" t="s">
        <v>287</v>
      </c>
      <c r="EY2" s="315"/>
      <c r="EZ2" s="315"/>
      <c r="FA2" s="315"/>
      <c r="FB2" s="315"/>
      <c r="FC2" s="316"/>
      <c r="FD2" s="312" t="s">
        <v>318</v>
      </c>
      <c r="FE2" s="313"/>
      <c r="FF2" s="314" t="s">
        <v>371</v>
      </c>
      <c r="FG2" s="257" t="s">
        <v>166</v>
      </c>
      <c r="FH2" s="257" t="s">
        <v>195</v>
      </c>
      <c r="FI2" s="315"/>
      <c r="FJ2" s="315"/>
      <c r="FK2" s="315"/>
      <c r="FL2" s="315"/>
      <c r="FM2" s="316"/>
      <c r="FN2" s="312" t="s">
        <v>318</v>
      </c>
      <c r="FO2" s="357"/>
      <c r="FP2" s="314" t="s">
        <v>352</v>
      </c>
      <c r="FQ2" s="257" t="s">
        <v>194</v>
      </c>
      <c r="FR2" s="257" t="s">
        <v>287</v>
      </c>
      <c r="FS2" s="315"/>
      <c r="FT2" s="315"/>
      <c r="FU2" s="315"/>
      <c r="FV2" s="315"/>
      <c r="FW2" s="316"/>
      <c r="FX2" s="312" t="s">
        <v>318</v>
      </c>
      <c r="FY2" s="313"/>
      <c r="FZ2" s="314" t="s">
        <v>364</v>
      </c>
      <c r="GA2" s="257" t="s">
        <v>194</v>
      </c>
      <c r="GB2" s="257" t="s">
        <v>287</v>
      </c>
      <c r="GC2" s="315"/>
      <c r="GD2" s="315"/>
      <c r="GE2" s="315"/>
      <c r="GF2" s="315"/>
      <c r="GG2" s="316"/>
      <c r="GH2" s="312" t="s">
        <v>318</v>
      </c>
      <c r="GI2" s="313"/>
    </row>
    <row xmlns:x14ac="http://schemas.microsoft.com/office/spreadsheetml/2009/9/ac" r="3" s="250" customFormat="true" ht="18" customHeight="true" x14ac:dyDescent="0.25">
      <c r="A3" s="569"/>
      <c r="B3" s="356" t="s">
        <v>186</v>
      </c>
      <c r="C3" s="259" t="s">
        <v>56</v>
      </c>
      <c r="D3" s="260" t="s">
        <v>7</v>
      </c>
      <c r="E3" s="261" t="s">
        <v>1</v>
      </c>
      <c r="F3" s="261" t="s">
        <v>2</v>
      </c>
      <c r="G3" s="261" t="s">
        <v>16</v>
      </c>
      <c r="H3" s="261" t="s">
        <v>17</v>
      </c>
      <c r="I3" s="262" t="s">
        <v>18</v>
      </c>
      <c r="J3" s="248"/>
      <c r="K3" s="263"/>
      <c r="L3" s="356" t="s">
        <v>186</v>
      </c>
      <c r="M3" s="259" t="s">
        <v>56</v>
      </c>
      <c r="N3" s="260" t="s">
        <v>7</v>
      </c>
      <c r="O3" s="261" t="s">
        <v>1</v>
      </c>
      <c r="P3" s="261" t="s">
        <v>2</v>
      </c>
      <c r="Q3" s="261" t="s">
        <v>16</v>
      </c>
      <c r="R3" s="261" t="s">
        <v>17</v>
      </c>
      <c r="S3" s="262" t="s">
        <v>18</v>
      </c>
      <c r="T3" s="248"/>
      <c r="U3" s="263"/>
      <c r="V3" s="356" t="s">
        <v>186</v>
      </c>
      <c r="W3" s="259" t="s">
        <v>56</v>
      </c>
      <c r="X3" s="260" t="s">
        <v>7</v>
      </c>
      <c r="Y3" s="261" t="s">
        <v>1</v>
      </c>
      <c r="Z3" s="261" t="s">
        <v>2</v>
      </c>
      <c r="AA3" s="261" t="s">
        <v>16</v>
      </c>
      <c r="AB3" s="261" t="s">
        <v>17</v>
      </c>
      <c r="AC3" s="262" t="s">
        <v>18</v>
      </c>
      <c r="AD3" s="248"/>
      <c r="AE3" s="263"/>
      <c r="AF3" s="356" t="s">
        <v>186</v>
      </c>
      <c r="AG3" s="259" t="s">
        <v>56</v>
      </c>
      <c r="AH3" s="260" t="s">
        <v>7</v>
      </c>
      <c r="AI3" s="261" t="s">
        <v>1</v>
      </c>
      <c r="AJ3" s="261" t="s">
        <v>2</v>
      </c>
      <c r="AK3" s="261" t="s">
        <v>16</v>
      </c>
      <c r="AL3" s="261" t="s">
        <v>17</v>
      </c>
      <c r="AM3" s="262" t="s">
        <v>18</v>
      </c>
      <c r="AN3" s="248"/>
      <c r="AO3" s="263"/>
      <c r="AP3" s="356" t="s">
        <v>186</v>
      </c>
      <c r="AQ3" s="259" t="s">
        <v>56</v>
      </c>
      <c r="AR3" s="260" t="s">
        <v>7</v>
      </c>
      <c r="AS3" s="261" t="s">
        <v>1</v>
      </c>
      <c r="AT3" s="261" t="s">
        <v>2</v>
      </c>
      <c r="AU3" s="261" t="s">
        <v>16</v>
      </c>
      <c r="AV3" s="261" t="s">
        <v>17</v>
      </c>
      <c r="AW3" s="262" t="s">
        <v>18</v>
      </c>
      <c r="AX3" s="248"/>
      <c r="AY3" s="263"/>
      <c r="AZ3" s="356" t="s">
        <v>186</v>
      </c>
      <c r="BA3" s="259" t="s">
        <v>56</v>
      </c>
      <c r="BB3" s="260" t="s">
        <v>7</v>
      </c>
      <c r="BC3" s="261" t="s">
        <v>1</v>
      </c>
      <c r="BD3" s="261" t="s">
        <v>2</v>
      </c>
      <c r="BE3" s="261" t="s">
        <v>16</v>
      </c>
      <c r="BF3" s="261" t="s">
        <v>17</v>
      </c>
      <c r="BG3" s="262" t="s">
        <v>18</v>
      </c>
      <c r="BH3" s="248"/>
      <c r="BI3" s="263"/>
      <c r="BJ3" s="356" t="s">
        <v>186</v>
      </c>
      <c r="BK3" s="259" t="s">
        <v>56</v>
      </c>
      <c r="BL3" s="260" t="s">
        <v>7</v>
      </c>
      <c r="BM3" s="261" t="s">
        <v>1</v>
      </c>
      <c r="BN3" s="261" t="s">
        <v>2</v>
      </c>
      <c r="BO3" s="261" t="s">
        <v>16</v>
      </c>
      <c r="BP3" s="261" t="s">
        <v>17</v>
      </c>
      <c r="BQ3" s="262" t="s">
        <v>18</v>
      </c>
      <c r="BR3" s="248"/>
      <c r="BS3" s="263"/>
      <c r="BT3" s="356" t="s">
        <v>186</v>
      </c>
      <c r="BU3" s="259" t="s">
        <v>56</v>
      </c>
      <c r="BV3" s="260" t="s">
        <v>7</v>
      </c>
      <c r="BW3" s="261" t="s">
        <v>1</v>
      </c>
      <c r="BX3" s="261" t="s">
        <v>2</v>
      </c>
      <c r="BY3" s="261" t="s">
        <v>16</v>
      </c>
      <c r="BZ3" s="261" t="s">
        <v>17</v>
      </c>
      <c r="CA3" s="262" t="s">
        <v>18</v>
      </c>
      <c r="CB3" s="248"/>
      <c r="CC3" s="263"/>
      <c r="CD3" s="356" t="s">
        <v>186</v>
      </c>
      <c r="CE3" s="259" t="s">
        <v>56</v>
      </c>
      <c r="CF3" s="260" t="s">
        <v>7</v>
      </c>
      <c r="CG3" s="261" t="s">
        <v>1</v>
      </c>
      <c r="CH3" s="261" t="s">
        <v>2</v>
      </c>
      <c r="CI3" s="261" t="s">
        <v>16</v>
      </c>
      <c r="CJ3" s="261" t="s">
        <v>17</v>
      </c>
      <c r="CK3" s="262" t="s">
        <v>18</v>
      </c>
      <c r="CL3" s="248"/>
      <c r="CM3" s="263"/>
      <c r="CN3" s="356" t="s">
        <v>186</v>
      </c>
      <c r="CO3" s="259" t="s">
        <v>56</v>
      </c>
      <c r="CP3" s="260" t="s">
        <v>7</v>
      </c>
      <c r="CQ3" s="261" t="s">
        <v>1</v>
      </c>
      <c r="CR3" s="261" t="s">
        <v>2</v>
      </c>
      <c r="CS3" s="261" t="s">
        <v>16</v>
      </c>
      <c r="CT3" s="261" t="s">
        <v>17</v>
      </c>
      <c r="CU3" s="262" t="s">
        <v>18</v>
      </c>
      <c r="CV3" s="248"/>
      <c r="CW3" s="263"/>
      <c r="CX3" s="356" t="s">
        <v>186</v>
      </c>
      <c r="CY3" s="259" t="s">
        <v>56</v>
      </c>
      <c r="CZ3" s="260" t="s">
        <v>7</v>
      </c>
      <c r="DA3" s="261" t="s">
        <v>1</v>
      </c>
      <c r="DB3" s="261" t="s">
        <v>2</v>
      </c>
      <c r="DC3" s="261" t="s">
        <v>16</v>
      </c>
      <c r="DD3" s="261" t="s">
        <v>17</v>
      </c>
      <c r="DE3" s="262" t="s">
        <v>18</v>
      </c>
      <c r="DF3" s="248"/>
      <c r="DG3" s="263"/>
      <c r="DH3" s="356" t="s">
        <v>186</v>
      </c>
      <c r="DI3" s="259" t="s">
        <v>56</v>
      </c>
      <c r="DJ3" s="260" t="s">
        <v>7</v>
      </c>
      <c r="DK3" s="261" t="s">
        <v>1</v>
      </c>
      <c r="DL3" s="261" t="s">
        <v>2</v>
      </c>
      <c r="DM3" s="261" t="s">
        <v>16</v>
      </c>
      <c r="DN3" s="261" t="s">
        <v>17</v>
      </c>
      <c r="DO3" s="262" t="s">
        <v>18</v>
      </c>
      <c r="DP3" s="248"/>
      <c r="DQ3" s="263"/>
      <c r="DR3" s="356" t="s">
        <v>186</v>
      </c>
      <c r="DS3" s="259" t="s">
        <v>56</v>
      </c>
      <c r="DT3" s="260" t="s">
        <v>7</v>
      </c>
      <c r="DU3" s="261" t="s">
        <v>1</v>
      </c>
      <c r="DV3" s="261" t="s">
        <v>2</v>
      </c>
      <c r="DW3" s="261" t="s">
        <v>16</v>
      </c>
      <c r="DX3" s="261" t="s">
        <v>17</v>
      </c>
      <c r="DY3" s="262" t="s">
        <v>18</v>
      </c>
      <c r="DZ3" s="248"/>
      <c r="EA3" s="263"/>
      <c r="EB3" s="356" t="s">
        <v>186</v>
      </c>
      <c r="EC3" s="259" t="s">
        <v>56</v>
      </c>
      <c r="ED3" s="260" t="s">
        <v>7</v>
      </c>
      <c r="EE3" s="261" t="s">
        <v>1</v>
      </c>
      <c r="EF3" s="261" t="s">
        <v>2</v>
      </c>
      <c r="EG3" s="261" t="s">
        <v>16</v>
      </c>
      <c r="EH3" s="261" t="s">
        <v>17</v>
      </c>
      <c r="EI3" s="262" t="s">
        <v>18</v>
      </c>
      <c r="EJ3" s="248"/>
      <c r="EK3" s="263"/>
      <c r="EL3" s="356" t="s">
        <v>186</v>
      </c>
      <c r="EM3" s="259" t="s">
        <v>56</v>
      </c>
      <c r="EN3" s="260" t="s">
        <v>7</v>
      </c>
      <c r="EO3" s="261" t="s">
        <v>1</v>
      </c>
      <c r="EP3" s="261" t="s">
        <v>2</v>
      </c>
      <c r="EQ3" s="261" t="s">
        <v>16</v>
      </c>
      <c r="ER3" s="261" t="s">
        <v>17</v>
      </c>
      <c r="ES3" s="262" t="s">
        <v>18</v>
      </c>
      <c r="ET3" s="248"/>
      <c r="EU3" s="263"/>
      <c r="EV3" s="356" t="s">
        <v>186</v>
      </c>
      <c r="EW3" s="259" t="s">
        <v>56</v>
      </c>
      <c r="EX3" s="260" t="s">
        <v>7</v>
      </c>
      <c r="EY3" s="261" t="s">
        <v>1</v>
      </c>
      <c r="EZ3" s="261" t="s">
        <v>2</v>
      </c>
      <c r="FA3" s="261" t="s">
        <v>16</v>
      </c>
      <c r="FB3" s="261" t="s">
        <v>17</v>
      </c>
      <c r="FC3" s="262" t="s">
        <v>18</v>
      </c>
      <c r="FD3" s="248"/>
      <c r="FE3" s="263"/>
      <c r="FF3" s="356" t="s">
        <v>186</v>
      </c>
      <c r="FG3" s="259" t="s">
        <v>56</v>
      </c>
      <c r="FH3" s="260" t="s">
        <v>7</v>
      </c>
      <c r="FI3" s="261" t="s">
        <v>1</v>
      </c>
      <c r="FJ3" s="261" t="s">
        <v>2</v>
      </c>
      <c r="FK3" s="261" t="s">
        <v>16</v>
      </c>
      <c r="FL3" s="261" t="s">
        <v>17</v>
      </c>
      <c r="FM3" s="262" t="s">
        <v>18</v>
      </c>
      <c r="FN3" s="248"/>
      <c r="FO3" s="263"/>
      <c r="FP3" s="356" t="s">
        <v>186</v>
      </c>
      <c r="FQ3" s="259" t="s">
        <v>56</v>
      </c>
      <c r="FR3" s="260" t="s">
        <v>7</v>
      </c>
      <c r="FS3" s="261" t="s">
        <v>1</v>
      </c>
      <c r="FT3" s="261" t="s">
        <v>2</v>
      </c>
      <c r="FU3" s="261" t="s">
        <v>16</v>
      </c>
      <c r="FV3" s="261" t="s">
        <v>17</v>
      </c>
      <c r="FW3" s="262" t="s">
        <v>18</v>
      </c>
      <c r="FX3" s="248"/>
      <c r="FY3" s="263"/>
      <c r="FZ3" s="356" t="s">
        <v>186</v>
      </c>
      <c r="GA3" s="259" t="s">
        <v>56</v>
      </c>
      <c r="GB3" s="260" t="s">
        <v>7</v>
      </c>
      <c r="GC3" s="261" t="s">
        <v>1</v>
      </c>
      <c r="GD3" s="261" t="s">
        <v>2</v>
      </c>
      <c r="GE3" s="261" t="s">
        <v>16</v>
      </c>
      <c r="GF3" s="261" t="s">
        <v>17</v>
      </c>
      <c r="GG3" s="262" t="s">
        <v>18</v>
      </c>
      <c r="GH3" s="248"/>
      <c r="GI3" s="263"/>
      <c r="GJ3" s="249"/>
      <c r="GT3" s="249"/>
      <c r="HD3" s="249"/>
      <c r="HN3" s="249"/>
      <c r="HX3" s="249"/>
      <c r="IH3" s="249"/>
      <c r="IR3" s="249"/>
      <c r="JB3" s="249"/>
      <c r="JL3" s="249"/>
      <c r="JV3" s="249"/>
    </row>
    <row xmlns:x14ac="http://schemas.microsoft.com/office/spreadsheetml/2009/9/ac" r="4" s="4" customFormat="true" x14ac:dyDescent="0.25">
      <c r="A4" s="381" t="str">
        <f>IF(ISBLANK('Data Summary'!A6),"",'Data Summary'!A6)</f>
        <v>IDN_2000_IFLS</v>
      </c>
      <c r="B4" s="114"/>
      <c r="C4" s="15" t="s">
        <v>3</v>
      </c>
      <c r="D4" s="9" t="str">
        <f t="shared" ref="D4:I4" si="0">IF(COUNTA(D14)=0,"",D14)</f>
        <v/>
      </c>
      <c r="E4" s="9" t="str">
        <f t="shared" si="0"/>
        <v/>
      </c>
      <c r="F4" s="9" t="str">
        <f t="shared" si="0"/>
        <v/>
      </c>
      <c r="G4" s="9" t="str">
        <f t="shared" si="0"/>
        <v/>
      </c>
      <c r="H4" s="9" t="str">
        <f t="shared" si="0"/>
        <v/>
      </c>
      <c r="I4" s="29" t="str">
        <f t="shared" si="0"/>
        <v/>
      </c>
      <c r="J4" s="24"/>
      <c r="K4" s="17"/>
      <c r="L4" s="114"/>
      <c r="M4" s="15" t="s">
        <v>3</v>
      </c>
      <c r="N4" s="9">
        <f t="shared" ref="N4:S4" si="1">IF(COUNTA(N14)=0,"",N14)</f>
        <v>3.8534899999999936</v>
      </c>
      <c r="O4" s="9">
        <f t="shared" si="1"/>
        <v>1.4973300000000052</v>
      </c>
      <c r="P4" s="9">
        <f t="shared" si="1"/>
        <v>9.7203700000000026</v>
      </c>
      <c r="Q4" s="9" t="str">
        <f t="shared" si="1"/>
        <v/>
      </c>
      <c r="R4" s="9">
        <f t="shared" si="1"/>
        <v>7.1868599999999958</v>
      </c>
      <c r="S4" s="29">
        <f t="shared" si="1"/>
        <v>1.8822100000000006</v>
      </c>
      <c r="T4" s="24"/>
      <c r="U4" s="17"/>
      <c r="V4" s="114"/>
      <c r="W4" s="15" t="s">
        <v>3</v>
      </c>
      <c r="X4" s="9">
        <f t="shared" ref="X4:AC4" si="2">IF(COUNTA(X14)=0,"",X14)</f>
        <v>2.2600599999999957</v>
      </c>
      <c r="Y4" s="9">
        <f t="shared" si="2"/>
        <v>0.83563000000000898</v>
      </c>
      <c r="Z4" s="9">
        <f t="shared" si="2"/>
        <v>5.2964699999999993</v>
      </c>
      <c r="AA4" s="9" t="str">
        <f t="shared" si="2"/>
        <v/>
      </c>
      <c r="AB4" s="9">
        <f t="shared" si="2"/>
        <v>2.9312900000000042</v>
      </c>
      <c r="AC4" s="29">
        <f t="shared" si="2"/>
        <v>1.9079899999999981</v>
      </c>
      <c r="AD4" s="24"/>
      <c r="AE4" s="17"/>
      <c r="AF4" s="114"/>
      <c r="AG4" s="15" t="s">
        <v>3</v>
      </c>
      <c r="AH4" s="9">
        <f t="shared" ref="AH4:AM4" si="3">IF(COUNTA(AH14)=0,"",AH14)</f>
        <v>0</v>
      </c>
      <c r="AI4" s="9" t="str">
        <f t="shared" si="3"/>
        <v/>
      </c>
      <c r="AJ4" s="9" t="str">
        <f t="shared" si="3"/>
        <v/>
      </c>
      <c r="AK4" s="9" t="str">
        <f t="shared" si="3"/>
        <v/>
      </c>
      <c r="AL4" s="9">
        <f t="shared" si="3"/>
        <v>0</v>
      </c>
      <c r="AM4" s="29" t="str">
        <f t="shared" si="3"/>
        <v/>
      </c>
      <c r="AN4" s="24"/>
      <c r="AO4" s="17"/>
      <c r="AP4" s="11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14"/>
      <c r="BA4" s="15" t="s">
        <v>3</v>
      </c>
      <c r="BB4" s="9">
        <f t="shared" ref="BB4:BG4" si="5">IF(COUNTA(BB14)=0,"",BB14)</f>
        <v>5.2999999999999972</v>
      </c>
      <c r="BC4" s="9" t="str">
        <f t="shared" si="5"/>
        <v/>
      </c>
      <c r="BD4" s="9" t="str">
        <f t="shared" si="5"/>
        <v/>
      </c>
      <c r="BE4" s="9" t="str">
        <f t="shared" si="5"/>
        <v/>
      </c>
      <c r="BF4" s="9">
        <f t="shared" si="5"/>
        <v>5.25</v>
      </c>
      <c r="BG4" s="29">
        <f t="shared" si="5"/>
        <v>5.5455401212914888</v>
      </c>
      <c r="BH4" s="24"/>
      <c r="BI4" s="17"/>
      <c r="BJ4" s="114"/>
      <c r="BK4" s="15" t="s">
        <v>3</v>
      </c>
      <c r="BL4" s="9" t="str">
        <f t="shared" ref="BL4:BQ4" si="6">IF(COUNTA(BL14)=0,"",BL14)</f>
        <v/>
      </c>
      <c r="BM4" s="9" t="str">
        <f t="shared" si="6"/>
        <v/>
      </c>
      <c r="BN4" s="9" t="str">
        <f t="shared" si="6"/>
        <v/>
      </c>
      <c r="BO4" s="9" t="str">
        <f t="shared" si="6"/>
        <v/>
      </c>
      <c r="BP4" s="9" t="str">
        <f t="shared" si="6"/>
        <v/>
      </c>
      <c r="BQ4" s="29" t="str">
        <f t="shared" si="6"/>
        <v/>
      </c>
      <c r="BR4" s="24"/>
      <c r="BS4" s="17"/>
      <c r="BT4" s="114"/>
      <c r="BU4" s="15" t="s">
        <v>3</v>
      </c>
      <c r="BV4" s="9" t="str">
        <f t="shared" ref="BV4:CA4" si="7">IF(COUNTA(BV14)=0,"",BV14)</f>
        <v/>
      </c>
      <c r="BW4" s="9" t="str">
        <f t="shared" si="7"/>
        <v/>
      </c>
      <c r="BX4" s="9" t="str">
        <f t="shared" si="7"/>
        <v/>
      </c>
      <c r="BY4" s="9" t="str">
        <f t="shared" si="7"/>
        <v/>
      </c>
      <c r="BZ4" s="9" t="str">
        <f t="shared" si="7"/>
        <v/>
      </c>
      <c r="CA4" s="29" t="str">
        <f t="shared" si="7"/>
        <v/>
      </c>
      <c r="CB4" s="24"/>
      <c r="CC4" s="17"/>
      <c r="CD4" s="114"/>
      <c r="CE4" s="15" t="s">
        <v>3</v>
      </c>
      <c r="CF4" s="9">
        <f t="shared" ref="CF4:CK4" si="8">IF(COUNTA(CF14)=0,"",CF14)</f>
        <v>13.757818002042825</v>
      </c>
      <c r="CG4" s="9" t="str">
        <f t="shared" si="8"/>
        <v/>
      </c>
      <c r="CH4" s="9" t="str">
        <f t="shared" si="8"/>
        <v/>
      </c>
      <c r="CI4" s="9" t="str">
        <f t="shared" si="8"/>
        <v/>
      </c>
      <c r="CJ4" s="9">
        <f t="shared" si="8"/>
        <v>10.975149078546179</v>
      </c>
      <c r="CK4" s="29">
        <f t="shared" si="8"/>
        <v>19.992443134587774</v>
      </c>
      <c r="CL4" s="24"/>
      <c r="CM4" s="17"/>
      <c r="CN4" s="114"/>
      <c r="CO4" s="15" t="s">
        <v>3</v>
      </c>
      <c r="CP4" s="9" t="str">
        <f t="shared" ref="CP4:CU4" si="9">IF(COUNTA(CP14)=0,"",CP14)</f>
        <v/>
      </c>
      <c r="CQ4" s="9" t="str">
        <f t="shared" si="9"/>
        <v/>
      </c>
      <c r="CR4" s="9" t="str">
        <f t="shared" si="9"/>
        <v/>
      </c>
      <c r="CS4" s="9" t="str">
        <f t="shared" si="9"/>
        <v/>
      </c>
      <c r="CT4" s="9" t="str">
        <f t="shared" si="9"/>
        <v/>
      </c>
      <c r="CU4" s="29" t="str">
        <f t="shared" si="9"/>
        <v/>
      </c>
      <c r="CV4" s="24"/>
      <c r="CW4" s="17"/>
      <c r="CX4" s="114"/>
      <c r="CY4" s="15" t="s">
        <v>3</v>
      </c>
      <c r="CZ4" s="9" t="str">
        <f t="shared" ref="CZ4:DE4" si="10">IF(COUNTA(CZ14)=0,"",CZ14)</f>
        <v/>
      </c>
      <c r="DA4" s="9">
        <f t="shared" si="10"/>
        <v>2.2000000000000028</v>
      </c>
      <c r="DB4" s="9">
        <f t="shared" si="10"/>
        <v>5.4000000000000057</v>
      </c>
      <c r="DC4" s="9" t="str">
        <f t="shared" si="10"/>
        <v/>
      </c>
      <c r="DD4" s="9">
        <f t="shared" si="10"/>
        <v>4.4000000000000057</v>
      </c>
      <c r="DE4" s="29" t="str">
        <f t="shared" si="10"/>
        <v/>
      </c>
      <c r="DF4" s="24"/>
      <c r="DG4" s="17"/>
      <c r="DH4" s="114"/>
      <c r="DI4" s="15" t="s">
        <v>3</v>
      </c>
      <c r="DJ4" s="9">
        <f t="shared" ref="DJ4:DO4" si="11">IF(COUNTA(DJ14)=0,"",DJ14)</f>
        <v>13.182836304400141</v>
      </c>
      <c r="DK4" s="9" t="str">
        <f t="shared" si="11"/>
        <v/>
      </c>
      <c r="DL4" s="9" t="str">
        <f t="shared" si="11"/>
        <v/>
      </c>
      <c r="DM4" s="9" t="str">
        <f t="shared" si="11"/>
        <v/>
      </c>
      <c r="DN4" s="9">
        <f t="shared" si="11"/>
        <v>11.309371679154168</v>
      </c>
      <c r="DO4" s="29">
        <f t="shared" si="11"/>
        <v>17.315509925521496</v>
      </c>
      <c r="DP4" s="24"/>
      <c r="DQ4" s="17"/>
      <c r="DR4" s="114"/>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14"/>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14"/>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14"/>
      <c r="EW4" s="15" t="s">
        <v>3</v>
      </c>
      <c r="EX4" s="9">
        <f t="shared" ref="EX4:FC4" si="15">IF(COUNTA(EX14)=0,"",EX14)</f>
        <v>13.813647733128873</v>
      </c>
      <c r="EY4" s="9" t="str">
        <f t="shared" si="15"/>
        <v/>
      </c>
      <c r="EZ4" s="9" t="str">
        <f t="shared" si="15"/>
        <v/>
      </c>
      <c r="FA4" s="9" t="str">
        <f t="shared" si="15"/>
        <v/>
      </c>
      <c r="FB4" s="9">
        <f t="shared" si="15"/>
        <v>11.435807762434894</v>
      </c>
      <c r="FC4" s="29">
        <f t="shared" si="15"/>
        <v>18.71377276224673</v>
      </c>
      <c r="FD4" s="24"/>
      <c r="FE4" s="17"/>
      <c r="FF4" s="114"/>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14"/>
      <c r="FQ4" s="15" t="s">
        <v>3</v>
      </c>
      <c r="FR4" s="9">
        <f t="shared" ref="FR4:FW4" si="17">IF(COUNTA(FR14)=0,"",FR14)</f>
        <v>12.269786297250858</v>
      </c>
      <c r="FS4" s="9" t="str">
        <f t="shared" si="17"/>
        <v/>
      </c>
      <c r="FT4" s="9" t="str">
        <f t="shared" si="17"/>
        <v/>
      </c>
      <c r="FU4" s="9" t="str">
        <f t="shared" si="17"/>
        <v/>
      </c>
      <c r="FV4" s="9">
        <f t="shared" si="17"/>
        <v>12.269786297250858</v>
      </c>
      <c r="FW4" s="29" t="str">
        <f t="shared" si="17"/>
        <v/>
      </c>
      <c r="FX4" s="24"/>
      <c r="FY4" s="17"/>
      <c r="FZ4" s="114"/>
      <c r="GA4" s="15" t="s">
        <v>3</v>
      </c>
      <c r="GB4" s="9">
        <f t="shared" ref="GB4:GG4" si="18">IF(COUNTA(GB14)=0,"",GB14)</f>
        <v>12.726016739993561</v>
      </c>
      <c r="GC4" s="9" t="str">
        <f t="shared" si="18"/>
        <v/>
      </c>
      <c r="GD4" s="9" t="str">
        <f t="shared" si="18"/>
        <v/>
      </c>
      <c r="GE4" s="9" t="str">
        <f t="shared" si="18"/>
        <v/>
      </c>
      <c r="GF4" s="9">
        <f t="shared" si="18"/>
        <v>12.726016739993561</v>
      </c>
      <c r="GG4" s="29" t="str">
        <f t="shared" si="18"/>
        <v/>
      </c>
      <c r="GH4" s="24"/>
      <c r="GI4" s="17"/>
      <c r="GJ4" s="122"/>
      <c r="GT4" s="122"/>
      <c r="HD4" s="122"/>
      <c r="HN4" s="122"/>
      <c r="HX4" s="122"/>
      <c r="IH4" s="122"/>
      <c r="IR4" s="122"/>
      <c r="JB4" s="122"/>
      <c r="JL4" s="122"/>
      <c r="JV4" s="122"/>
    </row>
    <row xmlns:x14ac="http://schemas.microsoft.com/office/spreadsheetml/2009/9/ac" r="5" s="4" customFormat="true" x14ac:dyDescent="0.25">
      <c r="A5" s="381" t="str">
        <f ca="true">IF(ISBLANK('Data Summary'!A7),"",'Data Summary'!A7)</f>
        <v>IDN_2007_IFLS</v>
      </c>
      <c r="B5" s="11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1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1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1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14"/>
      <c r="AQ5" s="15" t="s">
        <v>0</v>
      </c>
      <c r="AR5" s="9"/>
      <c r="AS5" s="9"/>
      <c r="AT5" s="9"/>
      <c r="AU5" s="9"/>
      <c r="AV5" s="9"/>
      <c r="AW5" s="29"/>
      <c r="AX5" s="24"/>
      <c r="AY5" s="17"/>
      <c r="AZ5" s="114"/>
      <c r="BA5" s="15" t="s">
        <v>0</v>
      </c>
      <c r="BB5" s="9">
        <f>100-BB6-BB4</f>
        <v>6.7900000000000063</v>
      </c>
      <c r="BC5" s="9"/>
      <c r="BD5" s="9"/>
      <c r="BE5" s="9"/>
      <c r="BF5" s="9">
        <f t="shared" ref="BF5:BG5" si="19">100-BF6-BF4</f>
        <v>6.9399999999999977</v>
      </c>
      <c r="BG5" s="29">
        <f t="shared" si="19"/>
        <v>6.4722413981260649</v>
      </c>
      <c r="BH5" s="24"/>
      <c r="BI5" s="17"/>
      <c r="BJ5" s="114"/>
      <c r="BK5" s="15" t="s">
        <v>0</v>
      </c>
      <c r="BL5" s="9"/>
      <c r="BM5" s="9"/>
      <c r="BN5" s="9"/>
      <c r="BO5" s="9"/>
      <c r="BP5" s="9"/>
      <c r="BQ5" s="29"/>
      <c r="BR5" s="24"/>
      <c r="BS5" s="17"/>
      <c r="BT5" s="114"/>
      <c r="BU5" s="15" t="s">
        <v>0</v>
      </c>
      <c r="BV5" s="9"/>
      <c r="BW5" s="9"/>
      <c r="BX5" s="9"/>
      <c r="BY5" s="9"/>
      <c r="BZ5" s="9"/>
      <c r="CA5" s="29"/>
      <c r="CB5" s="24"/>
      <c r="CC5" s="17"/>
      <c r="CD5" s="11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14"/>
      <c r="CO5" s="15" t="s">
        <v>0</v>
      </c>
      <c r="CP5" s="9"/>
      <c r="CQ5" s="9"/>
      <c r="CR5" s="9"/>
      <c r="CS5" s="9"/>
      <c r="CT5" s="9"/>
      <c r="CU5" s="29"/>
      <c r="CV5" s="24"/>
      <c r="CW5" s="17"/>
      <c r="CX5" s="114"/>
      <c r="CY5" s="15" t="s">
        <v>0</v>
      </c>
      <c r="CZ5" s="9"/>
      <c r="DA5" s="9"/>
      <c r="DB5" s="9"/>
      <c r="DC5" s="9"/>
      <c r="DD5" s="9"/>
      <c r="DE5" s="29"/>
      <c r="DF5" s="24"/>
      <c r="DG5" s="17"/>
      <c r="DH5" s="114"/>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14"/>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14"/>
      <c r="EC5" s="15" t="s">
        <v>0</v>
      </c>
      <c r="ED5" s="9"/>
      <c r="EE5" s="9"/>
      <c r="EF5" s="9"/>
      <c r="EG5" s="9"/>
      <c r="EH5" s="9"/>
      <c r="EI5" s="29"/>
      <c r="EJ5" s="24"/>
      <c r="EK5" s="17"/>
      <c r="EL5" s="114"/>
      <c r="EM5" s="15" t="s">
        <v>0</v>
      </c>
      <c r="EN5" s="9"/>
      <c r="EO5" s="9"/>
      <c r="EP5" s="9"/>
      <c r="EQ5" s="9"/>
      <c r="ER5" s="9"/>
      <c r="ES5" s="29"/>
      <c r="ET5" s="24"/>
      <c r="EU5" s="17"/>
      <c r="EV5" s="114"/>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14"/>
      <c r="FG5" s="15" t="s">
        <v>0</v>
      </c>
      <c r="FH5" s="9"/>
      <c r="FI5" s="9"/>
      <c r="FJ5" s="9"/>
      <c r="FK5" s="9"/>
      <c r="FL5" s="9"/>
      <c r="FM5" s="29"/>
      <c r="FN5" s="24"/>
      <c r="FO5" s="17"/>
      <c r="FP5" s="114"/>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14"/>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2"/>
      <c r="GT5" s="122"/>
      <c r="HD5" s="122"/>
      <c r="HN5" s="122"/>
      <c r="HX5" s="122"/>
      <c r="IH5" s="122"/>
      <c r="IR5" s="122"/>
      <c r="JB5" s="122"/>
      <c r="JL5" s="122"/>
      <c r="JV5" s="122"/>
    </row>
    <row xmlns:x14ac="http://schemas.microsoft.com/office/spreadsheetml/2009/9/ac" r="6" s="4" customFormat="true" x14ac:dyDescent="0.25">
      <c r="A6" s="381" t="str">
        <f ca="true">IF(ISBLANK('Data Summary'!A8),"",'Data Summary'!A8)</f>
        <v>IDN_2014_IFLS</v>
      </c>
      <c r="B6" s="11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1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1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1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14"/>
      <c r="AQ6" s="15" t="s">
        <v>19</v>
      </c>
      <c r="AR6" s="9"/>
      <c r="AS6" s="9"/>
      <c r="AT6" s="9"/>
      <c r="AU6" s="9"/>
      <c r="AV6" s="9"/>
      <c r="AW6" s="29"/>
      <c r="AX6" s="24"/>
      <c r="AY6" s="17"/>
      <c r="AZ6" s="114"/>
      <c r="BA6" s="15" t="s">
        <v>19</v>
      </c>
      <c r="BB6" s="9">
        <f>100-12.09</f>
        <v>87.91</v>
      </c>
      <c r="BC6" s="9" t="str">
        <f>IF(COUNTA(BC15:BC26)=0,"",SUMPRODUCT(BC15:BC26,BA15:BA26))</f>
        <v/>
      </c>
      <c r="BD6" s="9" t="str">
        <f>IF(COUNTA(BD15:BD26)=0,"",SUMPRODUCT(BD15:BD26,BA15:BA26))</f>
        <v/>
      </c>
      <c r="BE6" s="9" t="str">
        <f>IF(COUNTA(BE15:BE26)=0,"",SUMPRODUCT(BE15:BE26,BA15:BA26))</f>
        <v/>
      </c>
      <c r="BF6" s="9">
        <f>100-12.19</f>
        <v>87.81</v>
      </c>
      <c r="BG6" s="29">
        <f>(((100-10.88)/100*37763)+((100-13.21)/100*13144)+((100-14.08)/100*13236))/(37763+13144+13236)*100</f>
        <v>87.982218480582446</v>
      </c>
      <c r="BH6" s="24"/>
      <c r="BI6" s="17"/>
      <c r="BJ6" s="114"/>
      <c r="BK6" s="15" t="s">
        <v>19</v>
      </c>
      <c r="BL6" s="9"/>
      <c r="BM6" s="9"/>
      <c r="BN6" s="9"/>
      <c r="BO6" s="9"/>
      <c r="BP6" s="9"/>
      <c r="BQ6" s="29"/>
      <c r="BR6" s="24"/>
      <c r="BS6" s="17"/>
      <c r="BT6" s="114"/>
      <c r="BU6" s="15" t="s">
        <v>19</v>
      </c>
      <c r="BV6" s="9"/>
      <c r="BW6" s="9"/>
      <c r="BX6" s="9"/>
      <c r="BY6" s="9"/>
      <c r="BZ6" s="9"/>
      <c r="CA6" s="29"/>
      <c r="CB6" s="24"/>
      <c r="CC6" s="17"/>
      <c r="CD6" s="11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14"/>
      <c r="CO6" s="15" t="s">
        <v>19</v>
      </c>
      <c r="CP6" s="9"/>
      <c r="CQ6" s="9"/>
      <c r="CR6" s="9"/>
      <c r="CS6" s="9"/>
      <c r="CT6" s="9"/>
      <c r="CU6" s="29"/>
      <c r="CV6" s="24"/>
      <c r="CW6" s="17"/>
      <c r="CX6" s="114"/>
      <c r="CY6" s="15" t="s">
        <v>19</v>
      </c>
      <c r="CZ6" s="9"/>
      <c r="DA6" s="9"/>
      <c r="DB6" s="9"/>
      <c r="DC6" s="9"/>
      <c r="DD6" s="9"/>
      <c r="DE6" s="29"/>
      <c r="DF6" s="24"/>
      <c r="DG6" s="17"/>
      <c r="DH6" s="114"/>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14"/>
      <c r="DS6" s="15" t="s">
        <v>19</v>
      </c>
      <c r="DT6" s="9">
        <f>IF(COUNTA(DT15:DT26)=0,"",SUMPRODUCT(DT15:DT26,DS15:DS26))</f>
        <v>85.844612056903372</v>
      </c>
      <c r="DU6" s="9" t="str">
        <f>IF(COUNTA(DU15:DU26)=0,"",SUMPRODUCT(DU15:DU26,DS15:DS26))</f>
        <v/>
      </c>
      <c r="DV6" s="9" t="str">
        <f>IF(COUNTA(DV15:DV26)=0,"",SUMPRODUCT(DV15:DV26,DS15:DS26))</f>
        <v/>
      </c>
      <c r="DW6" s="9">
        <f>IF(COUNTA(DW15:DW26)=0,"",SUMPRODUCT(DW15:DW26,DS15:DS26))</f>
        <v>80.606321934392525</v>
      </c>
      <c r="DX6" s="9">
        <f>IF(COUNTA(DX15:DX26)=0,"",SUMPRODUCT(DX15:DX26,DS15:DS26))</f>
        <v>86.159756153249006</v>
      </c>
      <c r="DY6" s="29">
        <f>IF(COUNTA(DY15:DY26)=0,"",SUMPRODUCT(DY15:DY26,DS15:DS26))</f>
        <v>86.74842924312405</v>
      </c>
      <c r="DZ6" s="24"/>
      <c r="EA6" s="17"/>
      <c r="EB6" s="114"/>
      <c r="EC6" s="15" t="s">
        <v>19</v>
      </c>
      <c r="ED6" s="9"/>
      <c r="EE6" s="9"/>
      <c r="EF6" s="9"/>
      <c r="EG6" s="9"/>
      <c r="EH6" s="9"/>
      <c r="EI6" s="29"/>
      <c r="EJ6" s="24"/>
      <c r="EK6" s="17"/>
      <c r="EL6" s="114"/>
      <c r="EM6" s="15" t="s">
        <v>19</v>
      </c>
      <c r="EN6" s="9"/>
      <c r="EO6" s="9"/>
      <c r="EP6" s="9"/>
      <c r="EQ6" s="9"/>
      <c r="ER6" s="9"/>
      <c r="ES6" s="29"/>
      <c r="ET6" s="24"/>
      <c r="EU6" s="17"/>
      <c r="EV6" s="114"/>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14"/>
      <c r="FG6" s="15" t="s">
        <v>19</v>
      </c>
      <c r="FH6" s="9"/>
      <c r="FI6" s="9"/>
      <c r="FJ6" s="9"/>
      <c r="FK6" s="9"/>
      <c r="FL6" s="9"/>
      <c r="FM6" s="29"/>
      <c r="FN6" s="24"/>
      <c r="FO6" s="17"/>
      <c r="FP6" s="114"/>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14"/>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22"/>
      <c r="GT6" s="122"/>
      <c r="HD6" s="122"/>
      <c r="HN6" s="122"/>
      <c r="HX6" s="122"/>
      <c r="IH6" s="122"/>
      <c r="IR6" s="122"/>
      <c r="JB6" s="122"/>
      <c r="JL6" s="122"/>
      <c r="JV6" s="122"/>
    </row>
    <row xmlns:x14ac="http://schemas.microsoft.com/office/spreadsheetml/2009/9/ac" r="7" s="4" customFormat="true" x14ac:dyDescent="0.25">
      <c r="A7" s="381" t="str">
        <f ca="true">IF(ISBLANK('Data Summary'!A9),"",'Data Summary'!A9)</f>
        <v>IDN_2016_EMIS</v>
      </c>
      <c r="B7" s="114"/>
      <c r="C7" s="46" t="s">
        <v>53</v>
      </c>
      <c r="D7" s="19"/>
      <c r="E7" s="19"/>
      <c r="F7" s="19"/>
      <c r="G7" s="19"/>
      <c r="H7" s="19"/>
      <c r="I7" s="78"/>
      <c r="J7" s="24"/>
      <c r="K7" s="17"/>
      <c r="L7" s="114" t="s">
        <v>249</v>
      </c>
      <c r="M7" s="46" t="s">
        <v>53</v>
      </c>
      <c r="N7" s="19">
        <v>93.437619999999995</v>
      </c>
      <c r="O7" s="19">
        <v>97.219249999999988</v>
      </c>
      <c r="P7" s="19">
        <v>84.021299999999997</v>
      </c>
      <c r="Q7" s="19"/>
      <c r="R7" s="19">
        <v>89.527720000000002</v>
      </c>
      <c r="S7" s="78">
        <v>95.749850000000009</v>
      </c>
      <c r="T7" s="24"/>
      <c r="U7" s="17"/>
      <c r="V7" s="114" t="s">
        <v>249</v>
      </c>
      <c r="W7" s="46" t="s">
        <v>53</v>
      </c>
      <c r="X7" s="19">
        <v>95.820369999999997</v>
      </c>
      <c r="Y7" s="19">
        <v>98.337999999999994</v>
      </c>
      <c r="Z7" s="19">
        <v>90.453699999999998</v>
      </c>
      <c r="AA7" s="19"/>
      <c r="AB7" s="19">
        <v>94.258600000000001</v>
      </c>
      <c r="AC7" s="78">
        <v>96.639569999999992</v>
      </c>
      <c r="AD7" s="24"/>
      <c r="AE7" s="17"/>
      <c r="AF7" s="114"/>
      <c r="AG7" s="46" t="s">
        <v>53</v>
      </c>
      <c r="AH7" s="19"/>
      <c r="AI7" s="19"/>
      <c r="AJ7" s="19"/>
      <c r="AK7" s="19"/>
      <c r="AL7" s="19"/>
      <c r="AM7" s="78"/>
      <c r="AN7" s="24"/>
      <c r="AO7" s="17"/>
      <c r="AP7" s="114"/>
      <c r="AQ7" s="46" t="s">
        <v>53</v>
      </c>
      <c r="AR7" s="45"/>
      <c r="AS7" s="19"/>
      <c r="AT7" s="19"/>
      <c r="AU7" s="19"/>
      <c r="AV7" s="19"/>
      <c r="AW7" s="29"/>
      <c r="AX7" s="24"/>
      <c r="AY7" s="17"/>
      <c r="AZ7" s="114" t="s">
        <v>177</v>
      </c>
      <c r="BA7" s="46" t="s">
        <v>53</v>
      </c>
      <c r="BB7" s="45">
        <v>86.12</v>
      </c>
      <c r="BC7" s="19"/>
      <c r="BD7" s="19"/>
      <c r="BE7" s="19"/>
      <c r="BF7" s="19">
        <v>77.599999999999994</v>
      </c>
      <c r="BG7" s="29">
        <f>(((80.57)/100*37763)+((90.89)/100*13144)+((92.33)/100*13236))/(37763+13144+13236)*100</f>
        <v>85.111437725083022</v>
      </c>
      <c r="BH7" s="24"/>
      <c r="BI7" s="17"/>
      <c r="BJ7" s="114"/>
      <c r="BK7" s="46" t="s">
        <v>53</v>
      </c>
      <c r="BL7" s="45"/>
      <c r="BM7" s="19"/>
      <c r="BN7" s="19"/>
      <c r="BO7" s="19"/>
      <c r="BP7" s="19"/>
      <c r="BQ7" s="29"/>
      <c r="BR7" s="24"/>
      <c r="BS7" s="17"/>
      <c r="BT7" s="114"/>
      <c r="BU7" s="46" t="s">
        <v>53</v>
      </c>
      <c r="BV7" s="45"/>
      <c r="BW7" s="19"/>
      <c r="BX7" s="19"/>
      <c r="BY7" s="19"/>
      <c r="BZ7" s="19"/>
      <c r="CA7" s="29"/>
      <c r="CB7" s="24"/>
      <c r="CC7" s="17"/>
      <c r="CD7" s="114" t="s">
        <v>285</v>
      </c>
      <c r="CE7" s="46" t="s">
        <v>53</v>
      </c>
      <c r="CF7" s="45">
        <v>68.465985841741912</v>
      </c>
      <c r="CG7" s="19"/>
      <c r="CH7" s="19"/>
      <c r="CI7" s="19"/>
      <c r="CJ7" s="19">
        <v>68.726969122358142</v>
      </c>
      <c r="CK7" s="29">
        <v>67.439137720826395</v>
      </c>
      <c r="CL7" s="24"/>
      <c r="CM7" s="17"/>
      <c r="CN7" s="114"/>
      <c r="CO7" s="46" t="s">
        <v>53</v>
      </c>
      <c r="CP7" s="45"/>
      <c r="CQ7" s="19"/>
      <c r="CR7" s="19"/>
      <c r="CS7" s="19"/>
      <c r="CT7" s="19"/>
      <c r="CU7" s="29"/>
      <c r="CV7" s="24"/>
      <c r="CW7" s="17"/>
      <c r="CX7" s="114"/>
      <c r="CY7" s="46" t="s">
        <v>53</v>
      </c>
      <c r="CZ7" s="45"/>
      <c r="DA7" s="19"/>
      <c r="DB7" s="19"/>
      <c r="DC7" s="19"/>
      <c r="DD7" s="19"/>
      <c r="DE7" s="29"/>
      <c r="DF7" s="24"/>
      <c r="DG7" s="17"/>
      <c r="DH7" s="114" t="s">
        <v>285</v>
      </c>
      <c r="DI7" s="46" t="s">
        <v>53</v>
      </c>
      <c r="DJ7" s="45">
        <v>68.695449361077991</v>
      </c>
      <c r="DK7" s="19"/>
      <c r="DL7" s="19"/>
      <c r="DM7" s="19"/>
      <c r="DN7" s="19">
        <v>68.144770028261945</v>
      </c>
      <c r="DO7" s="29">
        <v>69.606482149905702</v>
      </c>
      <c r="DP7" s="24"/>
      <c r="DQ7" s="17"/>
      <c r="DR7" s="114" t="s">
        <v>285</v>
      </c>
      <c r="DS7" s="46" t="s">
        <v>53</v>
      </c>
      <c r="DT7" s="45">
        <v>66.825099462949069</v>
      </c>
      <c r="DU7" s="19"/>
      <c r="DV7" s="19"/>
      <c r="DW7" s="19"/>
      <c r="DX7" s="19">
        <v>66.118810552113246</v>
      </c>
      <c r="DY7" s="29">
        <v>67.907231514883364</v>
      </c>
      <c r="DZ7" s="24"/>
      <c r="EA7" s="17"/>
      <c r="EB7" s="114"/>
      <c r="EC7" s="46" t="s">
        <v>53</v>
      </c>
      <c r="ED7" s="45"/>
      <c r="EE7" s="19"/>
      <c r="EF7" s="19"/>
      <c r="EG7" s="19"/>
      <c r="EH7" s="19"/>
      <c r="EI7" s="29"/>
      <c r="EJ7" s="24"/>
      <c r="EK7" s="17"/>
      <c r="EL7" s="114"/>
      <c r="EM7" s="46" t="s">
        <v>53</v>
      </c>
      <c r="EN7" s="45"/>
      <c r="EO7" s="19"/>
      <c r="EP7" s="19"/>
      <c r="EQ7" s="19"/>
      <c r="ER7" s="19"/>
      <c r="ES7" s="29"/>
      <c r="ET7" s="24"/>
      <c r="EU7" s="17"/>
      <c r="EV7" s="114" t="s">
        <v>285</v>
      </c>
      <c r="EW7" s="46" t="s">
        <v>53</v>
      </c>
      <c r="EX7" s="45">
        <v>86.168521319529702</v>
      </c>
      <c r="EY7" s="19"/>
      <c r="EZ7" s="19"/>
      <c r="FA7" s="19"/>
      <c r="FB7" s="19">
        <v>88.542584809864422</v>
      </c>
      <c r="FC7" s="29">
        <v>81.277531987132519</v>
      </c>
      <c r="FD7" s="24"/>
      <c r="FE7" s="17"/>
      <c r="FF7" s="114"/>
      <c r="FG7" s="46" t="s">
        <v>53</v>
      </c>
      <c r="FH7" s="45"/>
      <c r="FI7" s="19"/>
      <c r="FJ7" s="19"/>
      <c r="FK7" s="19"/>
      <c r="FL7" s="19"/>
      <c r="FM7" s="29"/>
      <c r="FN7" s="24"/>
      <c r="FO7" s="17"/>
      <c r="FP7" s="114"/>
      <c r="FQ7" s="46" t="s">
        <v>53</v>
      </c>
      <c r="FR7" s="45"/>
      <c r="FS7" s="19"/>
      <c r="FT7" s="19"/>
      <c r="FU7" s="19"/>
      <c r="FV7" s="19"/>
      <c r="FW7" s="29"/>
      <c r="FX7" s="24"/>
      <c r="FY7" s="17"/>
      <c r="FZ7" s="114" t="s">
        <v>285</v>
      </c>
      <c r="GA7" s="46" t="s">
        <v>53</v>
      </c>
      <c r="GB7" s="45">
        <v>63.761416334937522</v>
      </c>
      <c r="GC7" s="19"/>
      <c r="GD7" s="19"/>
      <c r="GE7" s="19"/>
      <c r="GF7" s="19">
        <v>63.761416334937522</v>
      </c>
      <c r="GG7" s="29"/>
      <c r="GH7" s="24"/>
      <c r="GI7" s="17"/>
      <c r="GJ7" s="122"/>
      <c r="GT7" s="122"/>
      <c r="HD7" s="122"/>
      <c r="HN7" s="122"/>
      <c r="HX7" s="122"/>
      <c r="IH7" s="122"/>
      <c r="IR7" s="122"/>
      <c r="JB7" s="122"/>
      <c r="JL7" s="122"/>
      <c r="JV7" s="122"/>
    </row>
    <row xmlns:x14ac="http://schemas.microsoft.com/office/spreadsheetml/2009/9/ac" r="8" s="4" customFormat="true" x14ac:dyDescent="0.25">
      <c r="A8" s="381" t="str">
        <f ca="true">IF(ISBLANK('Data Summary'!A10),"",'Data Summary'!A10)</f>
        <v>IDN_2016_UIS</v>
      </c>
      <c r="B8" s="114"/>
      <c r="C8" s="46" t="s">
        <v>58</v>
      </c>
      <c r="D8" s="19"/>
      <c r="E8" s="19"/>
      <c r="F8" s="19"/>
      <c r="G8" s="19"/>
      <c r="H8" s="19"/>
      <c r="I8" s="78"/>
      <c r="J8" s="24"/>
      <c r="K8" s="17"/>
      <c r="L8" s="114"/>
      <c r="M8" s="46" t="s">
        <v>58</v>
      </c>
      <c r="N8" s="19"/>
      <c r="O8" s="19"/>
      <c r="P8" s="19"/>
      <c r="Q8" s="19"/>
      <c r="R8" s="19"/>
      <c r="S8" s="78"/>
      <c r="T8" s="24"/>
      <c r="U8" s="17"/>
      <c r="V8" s="114"/>
      <c r="W8" s="46" t="s">
        <v>58</v>
      </c>
      <c r="X8" s="19"/>
      <c r="Y8" s="19"/>
      <c r="Z8" s="19"/>
      <c r="AA8" s="19"/>
      <c r="AB8" s="19"/>
      <c r="AC8" s="78"/>
      <c r="AD8" s="24"/>
      <c r="AE8" s="17"/>
      <c r="AF8" s="114" t="s">
        <v>174</v>
      </c>
      <c r="AG8" s="46" t="s">
        <v>58</v>
      </c>
      <c r="AH8" s="19">
        <v>64.73</v>
      </c>
      <c r="AI8" s="19"/>
      <c r="AJ8" s="19"/>
      <c r="AK8" s="19"/>
      <c r="AL8" s="19">
        <v>64.73</v>
      </c>
      <c r="AM8" s="78"/>
      <c r="AN8" s="24"/>
      <c r="AO8" s="17"/>
      <c r="AP8" s="114"/>
      <c r="AQ8" s="46" t="s">
        <v>58</v>
      </c>
      <c r="AR8" s="45"/>
      <c r="AS8" s="19"/>
      <c r="AT8" s="19"/>
      <c r="AU8" s="19"/>
      <c r="AV8" s="19"/>
      <c r="AW8" s="29"/>
      <c r="AX8" s="24"/>
      <c r="AY8" s="17"/>
      <c r="AZ8" s="114" t="s">
        <v>178</v>
      </c>
      <c r="BA8" s="46" t="s">
        <v>58</v>
      </c>
      <c r="BB8" s="45">
        <v>48.65</v>
      </c>
      <c r="BC8" s="19"/>
      <c r="BD8" s="19"/>
      <c r="BE8" s="19"/>
      <c r="BF8" s="19">
        <v>45.98</v>
      </c>
      <c r="BG8" s="29">
        <f>(((60.11)/100*37763)+((45.64)/100*13144)+((50.73)/100*13236))/(37763+13144+13236)*100</f>
        <v>55.209272562867341</v>
      </c>
      <c r="BH8" s="24"/>
      <c r="BI8" s="17"/>
      <c r="BJ8" s="114"/>
      <c r="BK8" s="46" t="s">
        <v>58</v>
      </c>
      <c r="BL8" s="45"/>
      <c r="BM8" s="19"/>
      <c r="BN8" s="19"/>
      <c r="BO8" s="19"/>
      <c r="BP8" s="19"/>
      <c r="BQ8" s="29"/>
      <c r="BR8" s="24"/>
      <c r="BS8" s="17"/>
      <c r="BT8" s="114"/>
      <c r="BU8" s="46" t="s">
        <v>58</v>
      </c>
      <c r="BV8" s="45"/>
      <c r="BW8" s="19"/>
      <c r="BX8" s="19"/>
      <c r="BY8" s="19"/>
      <c r="BZ8" s="19"/>
      <c r="CA8" s="29"/>
      <c r="CB8" s="24"/>
      <c r="CC8" s="17"/>
      <c r="CD8" s="114" t="s">
        <v>284</v>
      </c>
      <c r="CE8" s="46" t="s">
        <v>58</v>
      </c>
      <c r="CF8" s="45"/>
      <c r="CG8" s="19"/>
      <c r="CH8" s="19"/>
      <c r="CI8" s="19"/>
      <c r="CJ8" s="19"/>
      <c r="CK8" s="29">
        <v>62.392503589511072</v>
      </c>
      <c r="CL8" s="24"/>
      <c r="CM8" s="17"/>
      <c r="CN8" s="114"/>
      <c r="CO8" s="46" t="s">
        <v>58</v>
      </c>
      <c r="CP8" s="45"/>
      <c r="CQ8" s="19"/>
      <c r="CR8" s="19"/>
      <c r="CS8" s="19"/>
      <c r="CT8" s="19"/>
      <c r="CU8" s="29"/>
      <c r="CV8" s="24"/>
      <c r="CW8" s="17"/>
      <c r="CX8" s="114"/>
      <c r="CY8" s="46" t="s">
        <v>58</v>
      </c>
      <c r="CZ8" s="45"/>
      <c r="DA8" s="19"/>
      <c r="DB8" s="19"/>
      <c r="DC8" s="19"/>
      <c r="DD8" s="19"/>
      <c r="DE8" s="29"/>
      <c r="DF8" s="24"/>
      <c r="DG8" s="17"/>
      <c r="DH8" s="114" t="s">
        <v>284</v>
      </c>
      <c r="DI8" s="46" t="s">
        <v>58</v>
      </c>
      <c r="DJ8" s="45"/>
      <c r="DK8" s="19"/>
      <c r="DL8" s="19"/>
      <c r="DM8" s="19"/>
      <c r="DN8" s="19"/>
      <c r="DO8" s="29">
        <v>66.655292127830037</v>
      </c>
      <c r="DP8" s="24"/>
      <c r="DQ8" s="17"/>
      <c r="DR8" s="114" t="s">
        <v>284</v>
      </c>
      <c r="DS8" s="46" t="s">
        <v>58</v>
      </c>
      <c r="DT8" s="45"/>
      <c r="DU8" s="19"/>
      <c r="DV8" s="19"/>
      <c r="DW8" s="19"/>
      <c r="DX8" s="19"/>
      <c r="DY8" s="29">
        <v>65.435149119237252</v>
      </c>
      <c r="DZ8" s="24"/>
      <c r="EA8" s="17"/>
      <c r="EB8" s="114"/>
      <c r="EC8" s="46" t="s">
        <v>58</v>
      </c>
      <c r="ED8" s="45"/>
      <c r="EE8" s="19"/>
      <c r="EF8" s="19"/>
      <c r="EG8" s="19"/>
      <c r="EH8" s="19"/>
      <c r="EI8" s="29"/>
      <c r="EJ8" s="24"/>
      <c r="EK8" s="17"/>
      <c r="EL8" s="114"/>
      <c r="EM8" s="46" t="s">
        <v>58</v>
      </c>
      <c r="EN8" s="45"/>
      <c r="EO8" s="19"/>
      <c r="EP8" s="19"/>
      <c r="EQ8" s="19"/>
      <c r="ER8" s="19"/>
      <c r="ES8" s="29"/>
      <c r="ET8" s="24"/>
      <c r="EU8" s="17"/>
      <c r="EV8" s="114" t="s">
        <v>284</v>
      </c>
      <c r="EW8" s="46" t="s">
        <v>58</v>
      </c>
      <c r="EX8" s="45"/>
      <c r="EY8" s="19"/>
      <c r="EZ8" s="19"/>
      <c r="FA8" s="19"/>
      <c r="FB8" s="19"/>
      <c r="FC8" s="29">
        <v>69.29340856629905</v>
      </c>
      <c r="FD8" s="24"/>
      <c r="FE8" s="17"/>
      <c r="FF8" s="114"/>
      <c r="FG8" s="46" t="s">
        <v>58</v>
      </c>
      <c r="FH8" s="45"/>
      <c r="FI8" s="19"/>
      <c r="FJ8" s="19"/>
      <c r="FK8" s="19"/>
      <c r="FL8" s="19"/>
      <c r="FM8" s="29"/>
      <c r="FN8" s="24"/>
      <c r="FO8" s="17"/>
      <c r="FP8" s="114"/>
      <c r="FQ8" s="46" t="s">
        <v>58</v>
      </c>
      <c r="FR8" s="45"/>
      <c r="FS8" s="19"/>
      <c r="FT8" s="19"/>
      <c r="FU8" s="19"/>
      <c r="FV8" s="19"/>
      <c r="FW8" s="29"/>
      <c r="FX8" s="24"/>
      <c r="FY8" s="17"/>
      <c r="FZ8" s="114"/>
      <c r="GA8" s="46" t="s">
        <v>58</v>
      </c>
      <c r="GB8" s="45"/>
      <c r="GC8" s="19"/>
      <c r="GD8" s="19"/>
      <c r="GE8" s="19"/>
      <c r="GF8" s="19"/>
      <c r="GG8" s="29"/>
      <c r="GH8" s="24"/>
      <c r="GI8" s="17"/>
      <c r="GJ8" s="122"/>
      <c r="GT8" s="122"/>
      <c r="HD8" s="122"/>
      <c r="HN8" s="122"/>
      <c r="HX8" s="122"/>
      <c r="IH8" s="122"/>
      <c r="IR8" s="122"/>
      <c r="JB8" s="122"/>
      <c r="JL8" s="122"/>
      <c r="JV8" s="122"/>
    </row>
    <row xmlns:x14ac="http://schemas.microsoft.com/office/spreadsheetml/2009/9/ac" r="9" s="4" customFormat="true" x14ac:dyDescent="0.25">
      <c r="A9" s="381" t="str">
        <f ca="true">IF(ISBLANK('Data Summary'!A11),"",'Data Summary'!A11)</f>
        <v>IDN_2017_EMIS</v>
      </c>
      <c r="B9" s="114"/>
      <c r="C9" s="46" t="s">
        <v>109</v>
      </c>
      <c r="D9" s="19"/>
      <c r="E9" s="19"/>
      <c r="F9" s="19"/>
      <c r="G9" s="19"/>
      <c r="H9" s="19"/>
      <c r="I9" s="78"/>
      <c r="J9" s="24"/>
      <c r="K9" s="17"/>
      <c r="L9" s="114"/>
      <c r="M9" s="46" t="s">
        <v>109</v>
      </c>
      <c r="N9" s="19"/>
      <c r="O9" s="19"/>
      <c r="P9" s="19"/>
      <c r="Q9" s="19"/>
      <c r="R9" s="19"/>
      <c r="S9" s="78"/>
      <c r="T9" s="24"/>
      <c r="U9" s="17"/>
      <c r="V9" s="114"/>
      <c r="W9" s="46" t="s">
        <v>109</v>
      </c>
      <c r="X9" s="19"/>
      <c r="Y9" s="19"/>
      <c r="Z9" s="19"/>
      <c r="AA9" s="19"/>
      <c r="AB9" s="19"/>
      <c r="AC9" s="78"/>
      <c r="AD9" s="24"/>
      <c r="AE9" s="17"/>
      <c r="AF9" s="114" t="s">
        <v>175</v>
      </c>
      <c r="AG9" s="46" t="s">
        <v>109</v>
      </c>
      <c r="AH9" s="19">
        <v>9.4</v>
      </c>
      <c r="AI9" s="19"/>
      <c r="AJ9" s="19"/>
      <c r="AK9" s="19"/>
      <c r="AL9" s="19">
        <v>9.4</v>
      </c>
      <c r="AM9" s="78"/>
      <c r="AN9" s="24"/>
      <c r="AO9" s="17"/>
      <c r="AP9" s="114"/>
      <c r="AQ9" s="46" t="s">
        <v>109</v>
      </c>
      <c r="AR9" s="19"/>
      <c r="AS9" s="19"/>
      <c r="AT9" s="19"/>
      <c r="AU9" s="19"/>
      <c r="AV9" s="19"/>
      <c r="AW9" s="78"/>
      <c r="AX9" s="24"/>
      <c r="AY9" s="17"/>
      <c r="AZ9" s="114"/>
      <c r="BA9" s="46" t="s">
        <v>109</v>
      </c>
      <c r="BB9" s="19"/>
      <c r="BC9" s="19"/>
      <c r="BD9" s="19"/>
      <c r="BE9" s="19"/>
      <c r="BF9" s="19"/>
      <c r="BG9" s="78"/>
      <c r="BH9" s="24"/>
      <c r="BI9" s="17"/>
      <c r="BJ9" s="114"/>
      <c r="BK9" s="46" t="s">
        <v>109</v>
      </c>
      <c r="BL9" s="19"/>
      <c r="BM9" s="19"/>
      <c r="BN9" s="19"/>
      <c r="BO9" s="19"/>
      <c r="BP9" s="19"/>
      <c r="BQ9" s="78"/>
      <c r="BR9" s="24"/>
      <c r="BS9" s="17"/>
      <c r="BT9" s="114"/>
      <c r="BU9" s="46" t="s">
        <v>109</v>
      </c>
      <c r="BV9" s="19"/>
      <c r="BW9" s="19"/>
      <c r="BX9" s="19"/>
      <c r="BY9" s="19"/>
      <c r="BZ9" s="19"/>
      <c r="CA9" s="78"/>
      <c r="CB9" s="24"/>
      <c r="CC9" s="17"/>
      <c r="CD9" s="114"/>
      <c r="CE9" s="46" t="s">
        <v>109</v>
      </c>
      <c r="CF9" s="19"/>
      <c r="CG9" s="19"/>
      <c r="CH9" s="19"/>
      <c r="CI9" s="19"/>
      <c r="CJ9" s="19"/>
      <c r="CK9" s="78"/>
      <c r="CL9" s="24"/>
      <c r="CM9" s="17"/>
      <c r="CN9" s="114"/>
      <c r="CO9" s="46" t="s">
        <v>109</v>
      </c>
      <c r="CP9" s="19"/>
      <c r="CQ9" s="19"/>
      <c r="CR9" s="19"/>
      <c r="CS9" s="19"/>
      <c r="CT9" s="19"/>
      <c r="CU9" s="78"/>
      <c r="CV9" s="24"/>
      <c r="CW9" s="17"/>
      <c r="CX9" s="114"/>
      <c r="CY9" s="46" t="s">
        <v>109</v>
      </c>
      <c r="CZ9" s="19"/>
      <c r="DA9" s="19"/>
      <c r="DB9" s="19"/>
      <c r="DC9" s="19"/>
      <c r="DD9" s="19"/>
      <c r="DE9" s="78"/>
      <c r="DF9" s="24"/>
      <c r="DG9" s="17"/>
      <c r="DH9" s="114"/>
      <c r="DI9" s="46" t="s">
        <v>109</v>
      </c>
      <c r="DJ9" s="19"/>
      <c r="DK9" s="19"/>
      <c r="DL9" s="19"/>
      <c r="DM9" s="19"/>
      <c r="DN9" s="19"/>
      <c r="DO9" s="78"/>
      <c r="DP9" s="24"/>
      <c r="DQ9" s="17"/>
      <c r="DR9" s="114"/>
      <c r="DS9" s="46" t="s">
        <v>109</v>
      </c>
      <c r="DT9" s="19"/>
      <c r="DU9" s="19"/>
      <c r="DV9" s="19"/>
      <c r="DW9" s="19"/>
      <c r="DX9" s="19"/>
      <c r="DY9" s="78"/>
      <c r="DZ9" s="24"/>
      <c r="EA9" s="17"/>
      <c r="EB9" s="114"/>
      <c r="EC9" s="46" t="s">
        <v>109</v>
      </c>
      <c r="ED9" s="19"/>
      <c r="EE9" s="19"/>
      <c r="EF9" s="19"/>
      <c r="EG9" s="19"/>
      <c r="EH9" s="19"/>
      <c r="EI9" s="78"/>
      <c r="EJ9" s="24"/>
      <c r="EK9" s="17"/>
      <c r="EL9" s="114"/>
      <c r="EM9" s="46" t="s">
        <v>109</v>
      </c>
      <c r="EN9" s="19"/>
      <c r="EO9" s="19"/>
      <c r="EP9" s="19"/>
      <c r="EQ9" s="19"/>
      <c r="ER9" s="19"/>
      <c r="ES9" s="78"/>
      <c r="ET9" s="24"/>
      <c r="EU9" s="17"/>
      <c r="EV9" s="114"/>
      <c r="EW9" s="46" t="s">
        <v>109</v>
      </c>
      <c r="EX9" s="19"/>
      <c r="EY9" s="19"/>
      <c r="EZ9" s="19"/>
      <c r="FA9" s="19"/>
      <c r="FB9" s="19"/>
      <c r="FC9" s="78"/>
      <c r="FD9" s="24"/>
      <c r="FE9" s="17"/>
      <c r="FF9" s="114"/>
      <c r="FG9" s="46" t="s">
        <v>109</v>
      </c>
      <c r="FH9" s="19"/>
      <c r="FI9" s="19"/>
      <c r="FJ9" s="19"/>
      <c r="FK9" s="19"/>
      <c r="FL9" s="19"/>
      <c r="FM9" s="78"/>
      <c r="FN9" s="24"/>
      <c r="FO9" s="17"/>
      <c r="FP9" s="114"/>
      <c r="FQ9" s="46" t="s">
        <v>109</v>
      </c>
      <c r="FR9" s="19"/>
      <c r="FS9" s="19"/>
      <c r="FT9" s="19"/>
      <c r="FU9" s="19"/>
      <c r="FV9" s="19"/>
      <c r="FW9" s="78"/>
      <c r="FX9" s="24"/>
      <c r="FY9" s="17"/>
      <c r="FZ9" s="114"/>
      <c r="GA9" s="46" t="s">
        <v>109</v>
      </c>
      <c r="GB9" s="19"/>
      <c r="GC9" s="19"/>
      <c r="GD9" s="19"/>
      <c r="GE9" s="19"/>
      <c r="GF9" s="19"/>
      <c r="GG9" s="78"/>
      <c r="GH9" s="24"/>
      <c r="GI9" s="17"/>
      <c r="GJ9" s="122"/>
      <c r="GT9" s="122"/>
      <c r="HD9" s="122"/>
      <c r="HN9" s="122"/>
      <c r="HX9" s="122"/>
      <c r="IH9" s="122"/>
      <c r="IR9" s="122"/>
      <c r="JB9" s="122"/>
      <c r="JL9" s="122"/>
      <c r="JV9" s="122"/>
    </row>
    <row xmlns:x14ac="http://schemas.microsoft.com/office/spreadsheetml/2009/9/ac" r="10" s="4" customFormat="true" x14ac:dyDescent="0.25">
      <c r="A10" s="381" t="str">
        <f ca="true">IF(ISBLANK('Data Summary'!A12),"",'Data Summary'!A12)</f>
        <v>IDN_2017_UIS</v>
      </c>
      <c r="B10" s="114"/>
      <c r="C10" s="65" t="s">
        <v>21</v>
      </c>
      <c r="D10" s="79"/>
      <c r="E10" s="19"/>
      <c r="F10" s="19"/>
      <c r="G10" s="19"/>
      <c r="H10" s="7"/>
      <c r="I10" s="26"/>
      <c r="J10" s="24"/>
      <c r="K10" s="17"/>
      <c r="L10" s="114"/>
      <c r="M10" s="65" t="s">
        <v>21</v>
      </c>
      <c r="N10" s="79"/>
      <c r="O10" s="19"/>
      <c r="P10" s="19"/>
      <c r="Q10" s="19"/>
      <c r="R10" s="7"/>
      <c r="S10" s="26"/>
      <c r="T10" s="24"/>
      <c r="U10" s="17"/>
      <c r="V10" s="114"/>
      <c r="W10" s="65" t="s">
        <v>21</v>
      </c>
      <c r="X10" s="79"/>
      <c r="Y10" s="19"/>
      <c r="Z10" s="19"/>
      <c r="AA10" s="19"/>
      <c r="AB10" s="7"/>
      <c r="AC10" s="26"/>
      <c r="AD10" s="24"/>
      <c r="AE10" s="17"/>
      <c r="AF10" s="114"/>
      <c r="AG10" s="65" t="s">
        <v>21</v>
      </c>
      <c r="AH10" s="79"/>
      <c r="AI10" s="19"/>
      <c r="AJ10" s="19"/>
      <c r="AK10" s="19"/>
      <c r="AL10" s="7"/>
      <c r="AM10" s="26"/>
      <c r="AN10" s="24"/>
      <c r="AO10" s="17"/>
      <c r="AP10" s="114"/>
      <c r="AQ10" s="65" t="s">
        <v>21</v>
      </c>
      <c r="AR10" s="79"/>
      <c r="AS10" s="19"/>
      <c r="AT10" s="19"/>
      <c r="AU10" s="19"/>
      <c r="AV10" s="19"/>
      <c r="AW10" s="78"/>
      <c r="AX10" s="24"/>
      <c r="AY10" s="17"/>
      <c r="AZ10" s="114"/>
      <c r="BA10" s="65" t="s">
        <v>21</v>
      </c>
      <c r="BB10" s="79"/>
      <c r="BC10" s="19"/>
      <c r="BD10" s="19"/>
      <c r="BE10" s="19"/>
      <c r="BF10" s="19"/>
      <c r="BG10" s="78"/>
      <c r="BH10" s="24"/>
      <c r="BI10" s="17"/>
      <c r="BJ10" s="114"/>
      <c r="BK10" s="65" t="s">
        <v>21</v>
      </c>
      <c r="BL10" s="79"/>
      <c r="BM10" s="19"/>
      <c r="BN10" s="19"/>
      <c r="BO10" s="19"/>
      <c r="BP10" s="19"/>
      <c r="BQ10" s="78"/>
      <c r="BR10" s="24"/>
      <c r="BS10" s="17"/>
      <c r="BT10" s="114"/>
      <c r="BU10" s="65" t="s">
        <v>21</v>
      </c>
      <c r="BV10" s="79"/>
      <c r="BW10" s="19"/>
      <c r="BX10" s="19"/>
      <c r="BY10" s="19"/>
      <c r="BZ10" s="19"/>
      <c r="CA10" s="78"/>
      <c r="CB10" s="24"/>
      <c r="CC10" s="17"/>
      <c r="CD10" s="114"/>
      <c r="CE10" s="65" t="s">
        <v>21</v>
      </c>
      <c r="CF10" s="79"/>
      <c r="CG10" s="19"/>
      <c r="CH10" s="19"/>
      <c r="CI10" s="19"/>
      <c r="CJ10" s="19"/>
      <c r="CK10" s="78"/>
      <c r="CL10" s="24"/>
      <c r="CM10" s="17"/>
      <c r="CN10" s="114"/>
      <c r="CO10" s="65" t="s">
        <v>21</v>
      </c>
      <c r="CP10" s="79"/>
      <c r="CQ10" s="19"/>
      <c r="CR10" s="19"/>
      <c r="CS10" s="19"/>
      <c r="CT10" s="19"/>
      <c r="CU10" s="78"/>
      <c r="CV10" s="24"/>
      <c r="CW10" s="17"/>
      <c r="CX10" s="114"/>
      <c r="CY10" s="65" t="s">
        <v>21</v>
      </c>
      <c r="CZ10" s="79"/>
      <c r="DA10" s="19"/>
      <c r="DB10" s="19"/>
      <c r="DC10" s="19"/>
      <c r="DD10" s="19"/>
      <c r="DE10" s="78"/>
      <c r="DF10" s="24"/>
      <c r="DG10" s="17"/>
      <c r="DH10" s="114"/>
      <c r="DI10" s="65" t="s">
        <v>21</v>
      </c>
      <c r="DJ10" s="79"/>
      <c r="DK10" s="19"/>
      <c r="DL10" s="19"/>
      <c r="DM10" s="19"/>
      <c r="DN10" s="19"/>
      <c r="DO10" s="78"/>
      <c r="DP10" s="24"/>
      <c r="DQ10" s="17"/>
      <c r="DR10" s="114"/>
      <c r="DS10" s="65" t="s">
        <v>21</v>
      </c>
      <c r="DT10" s="79"/>
      <c r="DU10" s="19"/>
      <c r="DV10" s="19"/>
      <c r="DW10" s="19"/>
      <c r="DX10" s="19"/>
      <c r="DY10" s="78"/>
      <c r="DZ10" s="24"/>
      <c r="EA10" s="17"/>
      <c r="EB10" s="114"/>
      <c r="EC10" s="65" t="s">
        <v>21</v>
      </c>
      <c r="ED10" s="79"/>
      <c r="EE10" s="19"/>
      <c r="EF10" s="19"/>
      <c r="EG10" s="19"/>
      <c r="EH10" s="19"/>
      <c r="EI10" s="78"/>
      <c r="EJ10" s="24"/>
      <c r="EK10" s="17"/>
      <c r="EL10" s="114"/>
      <c r="EM10" s="65" t="s">
        <v>21</v>
      </c>
      <c r="EN10" s="79"/>
      <c r="EO10" s="19"/>
      <c r="EP10" s="19"/>
      <c r="EQ10" s="19"/>
      <c r="ER10" s="19"/>
      <c r="ES10" s="78"/>
      <c r="ET10" s="24"/>
      <c r="EU10" s="17"/>
      <c r="EV10" s="114"/>
      <c r="EW10" s="65" t="s">
        <v>21</v>
      </c>
      <c r="EX10" s="79"/>
      <c r="EY10" s="19"/>
      <c r="EZ10" s="19"/>
      <c r="FA10" s="19"/>
      <c r="FB10" s="19"/>
      <c r="FC10" s="78"/>
      <c r="FD10" s="24"/>
      <c r="FE10" s="17"/>
      <c r="FF10" s="114"/>
      <c r="FG10" s="65" t="s">
        <v>21</v>
      </c>
      <c r="FH10" s="79"/>
      <c r="FI10" s="19"/>
      <c r="FJ10" s="19"/>
      <c r="FK10" s="19"/>
      <c r="FL10" s="19"/>
      <c r="FM10" s="78"/>
      <c r="FN10" s="24"/>
      <c r="FO10" s="17"/>
      <c r="FP10" s="114"/>
      <c r="FQ10" s="65" t="s">
        <v>21</v>
      </c>
      <c r="FR10" s="79"/>
      <c r="FS10" s="19"/>
      <c r="FT10" s="19"/>
      <c r="FU10" s="19"/>
      <c r="FV10" s="19"/>
      <c r="FW10" s="78"/>
      <c r="FX10" s="24"/>
      <c r="FY10" s="17"/>
      <c r="FZ10" s="114"/>
      <c r="GA10" s="65" t="s">
        <v>21</v>
      </c>
      <c r="GB10" s="79"/>
      <c r="GC10" s="19"/>
      <c r="GD10" s="19"/>
      <c r="GE10" s="19"/>
      <c r="GF10" s="19"/>
      <c r="GG10" s="78"/>
      <c r="GH10" s="24"/>
      <c r="GI10" s="17"/>
      <c r="GJ10" s="122"/>
      <c r="GT10" s="122"/>
      <c r="HD10" s="122"/>
      <c r="HN10" s="122"/>
      <c r="HX10" s="122"/>
      <c r="IH10" s="122"/>
      <c r="IR10" s="122"/>
      <c r="JB10" s="122"/>
      <c r="JL10" s="122"/>
      <c r="JV10" s="122"/>
    </row>
    <row xmlns:x14ac="http://schemas.microsoft.com/office/spreadsheetml/2009/9/ac" r="11" s="4" customFormat="true" x14ac:dyDescent="0.25">
      <c r="A11" s="381" t="str">
        <f ca="true">IF(ISBLANK('Data Summary'!A13),"",'Data Summary'!A13)</f>
        <v>IDN_2018_UIS</v>
      </c>
      <c r="B11" s="114"/>
      <c r="C11" s="65" t="s">
        <v>29</v>
      </c>
      <c r="D11" s="19"/>
      <c r="E11" s="7"/>
      <c r="F11" s="7"/>
      <c r="G11" s="7"/>
      <c r="H11" s="7"/>
      <c r="I11" s="26"/>
      <c r="J11" s="24"/>
      <c r="K11" s="17"/>
      <c r="L11" s="114"/>
      <c r="M11" s="65" t="s">
        <v>29</v>
      </c>
      <c r="N11" s="19"/>
      <c r="O11" s="7"/>
      <c r="P11" s="7"/>
      <c r="Q11" s="7"/>
      <c r="R11" s="7"/>
      <c r="S11" s="26"/>
      <c r="T11" s="24"/>
      <c r="U11" s="17"/>
      <c r="V11" s="114"/>
      <c r="W11" s="65" t="s">
        <v>29</v>
      </c>
      <c r="X11" s="19"/>
      <c r="Y11" s="7"/>
      <c r="Z11" s="7"/>
      <c r="AA11" s="7"/>
      <c r="AB11" s="7"/>
      <c r="AC11" s="26"/>
      <c r="AD11" s="24"/>
      <c r="AE11" s="17"/>
      <c r="AF11" s="114"/>
      <c r="AG11" s="65" t="s">
        <v>29</v>
      </c>
      <c r="AH11" s="19"/>
      <c r="AI11" s="7"/>
      <c r="AJ11" s="7"/>
      <c r="AK11" s="7"/>
      <c r="AL11" s="7"/>
      <c r="AM11" s="26"/>
      <c r="AN11" s="24"/>
      <c r="AO11" s="17"/>
      <c r="AP11" s="114"/>
      <c r="AQ11" s="65" t="s">
        <v>29</v>
      </c>
      <c r="AR11" s="45"/>
      <c r="AS11" s="7"/>
      <c r="AT11" s="7"/>
      <c r="AU11" s="7"/>
      <c r="AV11" s="7"/>
      <c r="AW11" s="29"/>
      <c r="AX11" s="24"/>
      <c r="AY11" s="17"/>
      <c r="AZ11" s="114"/>
      <c r="BA11" s="65" t="s">
        <v>29</v>
      </c>
      <c r="BB11" s="45">
        <v>45.01</v>
      </c>
      <c r="BC11" s="7"/>
      <c r="BD11" s="7"/>
      <c r="BE11" s="7"/>
      <c r="BF11" s="7">
        <v>42.48</v>
      </c>
      <c r="BG11" s="29">
        <f>(((55.5)/100*37763)+((42.45)/100*13144)+((47.48)/100*13236))/(37763+13144+13236)*100</f>
        <v>51.170892848790984</v>
      </c>
      <c r="BH11" s="24"/>
      <c r="BI11" s="17"/>
      <c r="BJ11" s="114"/>
      <c r="BK11" s="65" t="s">
        <v>29</v>
      </c>
      <c r="BL11" s="45"/>
      <c r="BM11" s="7"/>
      <c r="BN11" s="7"/>
      <c r="BO11" s="7"/>
      <c r="BP11" s="7"/>
      <c r="BQ11" s="29"/>
      <c r="BR11" s="24"/>
      <c r="BS11" s="17"/>
      <c r="BT11" s="114"/>
      <c r="BU11" s="65" t="s">
        <v>29</v>
      </c>
      <c r="BV11" s="45"/>
      <c r="BW11" s="7"/>
      <c r="BX11" s="7"/>
      <c r="BY11" s="7"/>
      <c r="BZ11" s="7"/>
      <c r="CA11" s="29"/>
      <c r="CB11" s="24"/>
      <c r="CC11" s="17"/>
      <c r="CD11" s="114"/>
      <c r="CE11" s="65" t="s">
        <v>29</v>
      </c>
      <c r="CF11" s="45"/>
      <c r="CG11" s="7"/>
      <c r="CH11" s="7"/>
      <c r="CI11" s="7"/>
      <c r="CJ11" s="7"/>
      <c r="CK11" s="29"/>
      <c r="CL11" s="24"/>
      <c r="CM11" s="17"/>
      <c r="CN11" s="114"/>
      <c r="CO11" s="65" t="s">
        <v>29</v>
      </c>
      <c r="CP11" s="45"/>
      <c r="CQ11" s="7"/>
      <c r="CR11" s="7"/>
      <c r="CS11" s="7"/>
      <c r="CT11" s="7"/>
      <c r="CU11" s="29"/>
      <c r="CV11" s="24"/>
      <c r="CW11" s="17"/>
      <c r="CX11" s="114"/>
      <c r="CY11" s="65" t="s">
        <v>29</v>
      </c>
      <c r="CZ11" s="45"/>
      <c r="DA11" s="7"/>
      <c r="DB11" s="7"/>
      <c r="DC11" s="7"/>
      <c r="DD11" s="7"/>
      <c r="DE11" s="29"/>
      <c r="DF11" s="24"/>
      <c r="DG11" s="17"/>
      <c r="DH11" s="114"/>
      <c r="DI11" s="65" t="s">
        <v>29</v>
      </c>
      <c r="DJ11" s="45"/>
      <c r="DK11" s="7"/>
      <c r="DL11" s="7"/>
      <c r="DM11" s="7"/>
      <c r="DN11" s="7"/>
      <c r="DO11" s="29"/>
      <c r="DP11" s="24"/>
      <c r="DQ11" s="17"/>
      <c r="DR11" s="114"/>
      <c r="DS11" s="65" t="s">
        <v>29</v>
      </c>
      <c r="DT11" s="45"/>
      <c r="DU11" s="7"/>
      <c r="DV11" s="7"/>
      <c r="DW11" s="7"/>
      <c r="DX11" s="7"/>
      <c r="DY11" s="29"/>
      <c r="DZ11" s="24"/>
      <c r="EA11" s="17"/>
      <c r="EB11" s="114"/>
      <c r="EC11" s="65" t="s">
        <v>29</v>
      </c>
      <c r="ED11" s="45"/>
      <c r="EE11" s="7"/>
      <c r="EF11" s="7"/>
      <c r="EG11" s="7"/>
      <c r="EH11" s="7"/>
      <c r="EI11" s="29"/>
      <c r="EJ11" s="24"/>
      <c r="EK11" s="17"/>
      <c r="EL11" s="114"/>
      <c r="EM11" s="65" t="s">
        <v>29</v>
      </c>
      <c r="EN11" s="45"/>
      <c r="EO11" s="7"/>
      <c r="EP11" s="7"/>
      <c r="EQ11" s="7"/>
      <c r="ER11" s="7"/>
      <c r="ES11" s="29"/>
      <c r="ET11" s="24"/>
      <c r="EU11" s="17"/>
      <c r="EV11" s="114"/>
      <c r="EW11" s="65" t="s">
        <v>29</v>
      </c>
      <c r="EX11" s="45"/>
      <c r="EY11" s="7"/>
      <c r="EZ11" s="7"/>
      <c r="FA11" s="7"/>
      <c r="FB11" s="7"/>
      <c r="FC11" s="29"/>
      <c r="FD11" s="24"/>
      <c r="FE11" s="17"/>
      <c r="FF11" s="114"/>
      <c r="FG11" s="65" t="s">
        <v>29</v>
      </c>
      <c r="FH11" s="45"/>
      <c r="FI11" s="7"/>
      <c r="FJ11" s="7"/>
      <c r="FK11" s="7"/>
      <c r="FL11" s="7"/>
      <c r="FM11" s="29"/>
      <c r="FN11" s="24"/>
      <c r="FO11" s="17"/>
      <c r="FP11" s="114"/>
      <c r="FQ11" s="65" t="s">
        <v>29</v>
      </c>
      <c r="FR11" s="45"/>
      <c r="FS11" s="7"/>
      <c r="FT11" s="7"/>
      <c r="FU11" s="7"/>
      <c r="FV11" s="7"/>
      <c r="FW11" s="29"/>
      <c r="FX11" s="24"/>
      <c r="FY11" s="17"/>
      <c r="FZ11" s="114"/>
      <c r="GA11" s="65" t="s">
        <v>29</v>
      </c>
      <c r="GB11" s="45"/>
      <c r="GC11" s="7"/>
      <c r="GD11" s="7"/>
      <c r="GE11" s="7"/>
      <c r="GF11" s="7"/>
      <c r="GG11" s="29"/>
      <c r="GH11" s="24"/>
      <c r="GI11" s="17"/>
      <c r="GJ11" s="122"/>
      <c r="GT11" s="122"/>
      <c r="HD11" s="122"/>
      <c r="HN11" s="122"/>
      <c r="HX11" s="122"/>
      <c r="IH11" s="122"/>
      <c r="IR11" s="122"/>
      <c r="JB11" s="122"/>
      <c r="JL11" s="122"/>
      <c r="JV11" s="122"/>
    </row>
    <row xmlns:x14ac="http://schemas.microsoft.com/office/spreadsheetml/2009/9/ac" r="12" s="1" customFormat="true" ht="15.75" customHeight="true" x14ac:dyDescent="0.2">
      <c r="A12" s="381" t="str">
        <f ca="true">IF(ISBLANK('Data Summary'!A14),"",'Data Summary'!A14)</f>
        <v>IDN_2018_EMIS</v>
      </c>
      <c r="B12" s="114"/>
      <c r="C12" s="65" t="s">
        <v>188</v>
      </c>
      <c r="D12" s="19"/>
      <c r="E12" s="19"/>
      <c r="F12" s="19"/>
      <c r="G12" s="19"/>
      <c r="H12" s="19"/>
      <c r="I12" s="78"/>
      <c r="J12" s="24"/>
      <c r="K12" s="17"/>
      <c r="L12" s="114"/>
      <c r="M12" s="65" t="s">
        <v>188</v>
      </c>
      <c r="N12" s="19"/>
      <c r="O12" s="19"/>
      <c r="P12" s="19"/>
      <c r="Q12" s="19"/>
      <c r="R12" s="19"/>
      <c r="S12" s="78"/>
      <c r="T12" s="24"/>
      <c r="U12" s="17"/>
      <c r="V12" s="114"/>
      <c r="W12" s="65" t="s">
        <v>188</v>
      </c>
      <c r="X12" s="19"/>
      <c r="Y12" s="19"/>
      <c r="Z12" s="19"/>
      <c r="AA12" s="19"/>
      <c r="AB12" s="19"/>
      <c r="AC12" s="78"/>
      <c r="AD12" s="24"/>
      <c r="AE12" s="17"/>
      <c r="AF12" s="114" t="s">
        <v>203</v>
      </c>
      <c r="AG12" s="65" t="s">
        <v>188</v>
      </c>
      <c r="AH12" s="19">
        <v>9.4</v>
      </c>
      <c r="AI12" s="19"/>
      <c r="AJ12" s="19"/>
      <c r="AK12" s="19"/>
      <c r="AL12" s="19">
        <v>9.4</v>
      </c>
      <c r="AM12" s="78"/>
      <c r="AN12" s="24"/>
      <c r="AO12" s="17"/>
      <c r="AP12" s="114" t="s">
        <v>198</v>
      </c>
      <c r="AQ12" s="65" t="s">
        <v>188</v>
      </c>
      <c r="AR12" s="45">
        <v>21.81</v>
      </c>
      <c r="AS12" s="19"/>
      <c r="AT12" s="19"/>
      <c r="AU12" s="19"/>
      <c r="AV12" s="19">
        <v>19.79</v>
      </c>
      <c r="AW12" s="29">
        <v>23.91</v>
      </c>
      <c r="AX12" s="24"/>
      <c r="AY12" s="17"/>
      <c r="AZ12" s="114" t="s">
        <v>179</v>
      </c>
      <c r="BA12" s="65" t="s">
        <v>188</v>
      </c>
      <c r="BB12" s="45">
        <v>34.119999999999997</v>
      </c>
      <c r="BC12" s="19"/>
      <c r="BD12" s="19"/>
      <c r="BE12" s="19"/>
      <c r="BF12" s="19">
        <v>31.4</v>
      </c>
      <c r="BG12" s="29">
        <f>(((41.88)/100*37763)+((35.82)/100*13144)+((41.36)/100*13236))/(37763+13144+13236)*100</f>
        <v>40.530899396660587</v>
      </c>
      <c r="BH12" s="24"/>
      <c r="BI12" s="17"/>
      <c r="BJ12" s="114"/>
      <c r="BK12" s="65" t="s">
        <v>188</v>
      </c>
      <c r="BL12" s="45"/>
      <c r="BM12" s="19"/>
      <c r="BN12" s="19"/>
      <c r="BO12" s="19"/>
      <c r="BP12" s="19"/>
      <c r="BQ12" s="29"/>
      <c r="BR12" s="24"/>
      <c r="BS12" s="17"/>
      <c r="BT12" s="114" t="s">
        <v>198</v>
      </c>
      <c r="BU12" s="65" t="s">
        <v>188</v>
      </c>
      <c r="BV12" s="45">
        <f>(BZ12*147503+CA12*64143)/(147503+64143)</f>
        <v>52.182179929924445</v>
      </c>
      <c r="BW12" s="19"/>
      <c r="BX12" s="19"/>
      <c r="BY12" s="19"/>
      <c r="BZ12" s="19">
        <v>49.774549999999998</v>
      </c>
      <c r="CA12" s="29">
        <v>57.7187566031958</v>
      </c>
      <c r="CB12" s="24"/>
      <c r="CC12" s="17"/>
      <c r="CD12" s="114"/>
      <c r="CE12" s="65" t="s">
        <v>188</v>
      </c>
      <c r="CF12" s="45"/>
      <c r="CG12" s="19"/>
      <c r="CH12" s="19"/>
      <c r="CI12" s="19"/>
      <c r="CJ12" s="19"/>
      <c r="CK12" s="29"/>
      <c r="CL12" s="24"/>
      <c r="CM12" s="17"/>
      <c r="CN12" s="114"/>
      <c r="CO12" s="65" t="s">
        <v>188</v>
      </c>
      <c r="CP12" s="45">
        <v>60.616908337599185</v>
      </c>
      <c r="CQ12" s="19"/>
      <c r="CR12" s="19"/>
      <c r="CS12" s="19"/>
      <c r="CT12" s="19">
        <v>54.960209999999996</v>
      </c>
      <c r="CU12" s="29">
        <v>66.219272816621086</v>
      </c>
      <c r="CV12" s="24"/>
      <c r="CW12" s="17"/>
      <c r="CX12" s="114"/>
      <c r="CY12" s="65" t="s">
        <v>188</v>
      </c>
      <c r="CZ12" s="45"/>
      <c r="DA12" s="19"/>
      <c r="DB12" s="19"/>
      <c r="DC12" s="19"/>
      <c r="DD12" s="19"/>
      <c r="DE12" s="29"/>
      <c r="DF12" s="24"/>
      <c r="DG12" s="17"/>
      <c r="DH12" s="114"/>
      <c r="DI12" s="65" t="s">
        <v>188</v>
      </c>
      <c r="DJ12" s="45"/>
      <c r="DK12" s="19"/>
      <c r="DL12" s="19"/>
      <c r="DM12" s="19"/>
      <c r="DN12" s="19"/>
      <c r="DO12" s="29"/>
      <c r="DP12" s="24"/>
      <c r="DQ12" s="17"/>
      <c r="DR12" s="114" t="s">
        <v>266</v>
      </c>
      <c r="DS12" s="65" t="s">
        <v>188</v>
      </c>
      <c r="DT12" s="45">
        <v>46.671363619902351</v>
      </c>
      <c r="DU12" s="19"/>
      <c r="DV12" s="19"/>
      <c r="DW12" s="19">
        <v>27.967760124713919</v>
      </c>
      <c r="DX12" s="19">
        <v>43.234850906434083</v>
      </c>
      <c r="DY12" s="29">
        <v>58.892980485166234</v>
      </c>
      <c r="DZ12" s="24"/>
      <c r="EA12" s="17"/>
      <c r="EB12" s="114"/>
      <c r="EC12" s="65" t="s">
        <v>188</v>
      </c>
      <c r="ED12" s="45">
        <v>58.581000918016315</v>
      </c>
      <c r="EE12" s="19"/>
      <c r="EF12" s="19"/>
      <c r="EG12" s="19"/>
      <c r="EH12" s="19">
        <v>52.55</v>
      </c>
      <c r="EI12" s="29">
        <v>64.611931947297791</v>
      </c>
      <c r="EJ12" s="24"/>
      <c r="EK12" s="17"/>
      <c r="EL12" s="114"/>
      <c r="EM12" s="65" t="s">
        <v>188</v>
      </c>
      <c r="EN12" s="45">
        <v>71.670016531047366</v>
      </c>
      <c r="EO12" s="19"/>
      <c r="EP12" s="19"/>
      <c r="EQ12" s="19"/>
      <c r="ER12" s="19">
        <v>68.400000000000006</v>
      </c>
      <c r="ES12" s="29">
        <v>74.996166880456343</v>
      </c>
      <c r="ET12" s="24"/>
      <c r="EU12" s="17"/>
      <c r="EV12" s="114"/>
      <c r="EW12" s="65" t="s">
        <v>188</v>
      </c>
      <c r="EX12" s="45"/>
      <c r="EY12" s="19"/>
      <c r="EZ12" s="19"/>
      <c r="FA12" s="19"/>
      <c r="FB12" s="19"/>
      <c r="FC12" s="29"/>
      <c r="FD12" s="24"/>
      <c r="FE12" s="17"/>
      <c r="FF12" s="114"/>
      <c r="FG12" s="65" t="s">
        <v>188</v>
      </c>
      <c r="FH12" s="45">
        <v>65.118301301707206</v>
      </c>
      <c r="FI12" s="19"/>
      <c r="FJ12" s="19"/>
      <c r="FK12" s="19"/>
      <c r="FL12" s="19">
        <v>58.85</v>
      </c>
      <c r="FM12" s="29">
        <v>71.617465687425096</v>
      </c>
      <c r="FN12" s="24"/>
      <c r="FO12" s="17"/>
      <c r="FP12" s="114"/>
      <c r="FQ12" s="65" t="s">
        <v>188</v>
      </c>
      <c r="FR12" s="45"/>
      <c r="FS12" s="19"/>
      <c r="FT12" s="19"/>
      <c r="FU12" s="19"/>
      <c r="FV12" s="19"/>
      <c r="FW12" s="29"/>
      <c r="FX12" s="24"/>
      <c r="FY12" s="17"/>
      <c r="FZ12" s="114"/>
      <c r="GA12" s="65" t="s">
        <v>188</v>
      </c>
      <c r="GB12" s="45"/>
      <c r="GC12" s="19"/>
      <c r="GD12" s="19"/>
      <c r="GE12" s="19"/>
      <c r="GF12" s="19"/>
      <c r="GG12" s="29"/>
      <c r="GH12" s="24"/>
      <c r="GI12" s="17"/>
      <c r="GJ12" s="123"/>
      <c r="GT12" s="123"/>
      <c r="HD12" s="123"/>
      <c r="HN12" s="123"/>
      <c r="HX12" s="123"/>
      <c r="IH12" s="123"/>
      <c r="IR12" s="123"/>
      <c r="JB12" s="123"/>
      <c r="JL12" s="123"/>
      <c r="JV12" s="123"/>
    </row>
    <row xmlns:x14ac="http://schemas.microsoft.com/office/spreadsheetml/2009/9/ac" r="13" s="269" customFormat="true" ht="18" customHeight="true" x14ac:dyDescent="0.25">
      <c r="A13" s="381" t="str">
        <f ca="true">IF(ISBLANK('Data Summary'!A15),"",'Data Summary'!A15)</f>
        <v>IDN_2019_UIS</v>
      </c>
      <c r="B13" s="258" t="s">
        <v>57</v>
      </c>
      <c r="C13" s="264" t="s">
        <v>27</v>
      </c>
      <c r="D13" s="265"/>
      <c r="E13" s="265"/>
      <c r="F13" s="265"/>
      <c r="G13" s="266"/>
      <c r="H13" s="266"/>
      <c r="I13" s="267"/>
      <c r="J13" s="248"/>
      <c r="K13" s="263"/>
      <c r="L13" s="258" t="s">
        <v>57</v>
      </c>
      <c r="M13" s="264" t="s">
        <v>27</v>
      </c>
      <c r="N13" s="265"/>
      <c r="O13" s="265"/>
      <c r="P13" s="265"/>
      <c r="Q13" s="266"/>
      <c r="R13" s="266"/>
      <c r="S13" s="267"/>
      <c r="T13" s="248"/>
      <c r="U13" s="263"/>
      <c r="V13" s="258" t="s">
        <v>57</v>
      </c>
      <c r="W13" s="264" t="s">
        <v>27</v>
      </c>
      <c r="X13" s="265"/>
      <c r="Y13" s="265"/>
      <c r="Z13" s="265"/>
      <c r="AA13" s="266"/>
      <c r="AB13" s="266"/>
      <c r="AC13" s="267"/>
      <c r="AD13" s="248"/>
      <c r="AE13" s="263"/>
      <c r="AF13" s="258" t="s">
        <v>57</v>
      </c>
      <c r="AG13" s="264" t="s">
        <v>27</v>
      </c>
      <c r="AH13" s="265"/>
      <c r="AI13" s="265"/>
      <c r="AJ13" s="265"/>
      <c r="AK13" s="266"/>
      <c r="AL13" s="266"/>
      <c r="AM13" s="267"/>
      <c r="AN13" s="248"/>
      <c r="AO13" s="263"/>
      <c r="AP13" s="258" t="s">
        <v>57</v>
      </c>
      <c r="AQ13" s="264" t="s">
        <v>27</v>
      </c>
      <c r="AR13" s="265"/>
      <c r="AS13" s="265"/>
      <c r="AT13" s="265"/>
      <c r="AU13" s="266"/>
      <c r="AV13" s="266"/>
      <c r="AW13" s="267"/>
      <c r="AX13" s="248"/>
      <c r="AY13" s="263"/>
      <c r="AZ13" s="258" t="s">
        <v>57</v>
      </c>
      <c r="BA13" s="264" t="s">
        <v>27</v>
      </c>
      <c r="BB13" s="265"/>
      <c r="BC13" s="265"/>
      <c r="BD13" s="265"/>
      <c r="BE13" s="266"/>
      <c r="BF13" s="266"/>
      <c r="BG13" s="267"/>
      <c r="BH13" s="248"/>
      <c r="BI13" s="263"/>
      <c r="BJ13" s="258" t="s">
        <v>57</v>
      </c>
      <c r="BK13" s="264" t="s">
        <v>27</v>
      </c>
      <c r="BL13" s="265"/>
      <c r="BM13" s="265"/>
      <c r="BN13" s="265"/>
      <c r="BO13" s="266"/>
      <c r="BP13" s="266"/>
      <c r="BQ13" s="267"/>
      <c r="BR13" s="248"/>
      <c r="BS13" s="263"/>
      <c r="BT13" s="258" t="s">
        <v>57</v>
      </c>
      <c r="BU13" s="264" t="s">
        <v>27</v>
      </c>
      <c r="BV13" s="265"/>
      <c r="BW13" s="265"/>
      <c r="BX13" s="265"/>
      <c r="BY13" s="266"/>
      <c r="BZ13" s="266"/>
      <c r="CA13" s="267"/>
      <c r="CB13" s="248"/>
      <c r="CC13" s="263"/>
      <c r="CD13" s="258" t="s">
        <v>57</v>
      </c>
      <c r="CE13" s="264" t="s">
        <v>27</v>
      </c>
      <c r="CF13" s="265"/>
      <c r="CG13" s="265"/>
      <c r="CH13" s="265"/>
      <c r="CI13" s="266"/>
      <c r="CJ13" s="266"/>
      <c r="CK13" s="267"/>
      <c r="CL13" s="248"/>
      <c r="CM13" s="263"/>
      <c r="CN13" s="258" t="s">
        <v>57</v>
      </c>
      <c r="CO13" s="264" t="s">
        <v>27</v>
      </c>
      <c r="CP13" s="265"/>
      <c r="CQ13" s="265"/>
      <c r="CR13" s="265"/>
      <c r="CS13" s="266"/>
      <c r="CT13" s="266"/>
      <c r="CU13" s="267"/>
      <c r="CV13" s="248"/>
      <c r="CW13" s="263"/>
      <c r="CX13" s="258" t="s">
        <v>57</v>
      </c>
      <c r="CY13" s="264" t="s">
        <v>27</v>
      </c>
      <c r="CZ13" s="265"/>
      <c r="DA13" s="265"/>
      <c r="DB13" s="265"/>
      <c r="DC13" s="266"/>
      <c r="DD13" s="266"/>
      <c r="DE13" s="267"/>
      <c r="DF13" s="248"/>
      <c r="DG13" s="263"/>
      <c r="DH13" s="258" t="s">
        <v>57</v>
      </c>
      <c r="DI13" s="264" t="s">
        <v>27</v>
      </c>
      <c r="DJ13" s="265"/>
      <c r="DK13" s="265"/>
      <c r="DL13" s="265"/>
      <c r="DM13" s="266"/>
      <c r="DN13" s="266"/>
      <c r="DO13" s="267"/>
      <c r="DP13" s="248"/>
      <c r="DQ13" s="263"/>
      <c r="DR13" s="258" t="s">
        <v>57</v>
      </c>
      <c r="DS13" s="264" t="s">
        <v>27</v>
      </c>
      <c r="DT13" s="265"/>
      <c r="DU13" s="265"/>
      <c r="DV13" s="265"/>
      <c r="DW13" s="266"/>
      <c r="DX13" s="266"/>
      <c r="DY13" s="267"/>
      <c r="DZ13" s="248"/>
      <c r="EA13" s="263"/>
      <c r="EB13" s="258" t="s">
        <v>57</v>
      </c>
      <c r="EC13" s="264" t="s">
        <v>27</v>
      </c>
      <c r="ED13" s="265"/>
      <c r="EE13" s="265"/>
      <c r="EF13" s="265"/>
      <c r="EG13" s="266"/>
      <c r="EH13" s="266"/>
      <c r="EI13" s="267"/>
      <c r="EJ13" s="248"/>
      <c r="EK13" s="263"/>
      <c r="EL13" s="258" t="s">
        <v>57</v>
      </c>
      <c r="EM13" s="264" t="s">
        <v>27</v>
      </c>
      <c r="EN13" s="265"/>
      <c r="EO13" s="265"/>
      <c r="EP13" s="265"/>
      <c r="EQ13" s="266"/>
      <c r="ER13" s="266"/>
      <c r="ES13" s="267"/>
      <c r="ET13" s="248"/>
      <c r="EU13" s="263"/>
      <c r="EV13" s="258" t="s">
        <v>57</v>
      </c>
      <c r="EW13" s="264" t="s">
        <v>27</v>
      </c>
      <c r="EX13" s="265"/>
      <c r="EY13" s="265"/>
      <c r="EZ13" s="265"/>
      <c r="FA13" s="266"/>
      <c r="FB13" s="266"/>
      <c r="FC13" s="267"/>
      <c r="FD13" s="248"/>
      <c r="FE13" s="263"/>
      <c r="FF13" s="258" t="s">
        <v>57</v>
      </c>
      <c r="FG13" s="264" t="s">
        <v>27</v>
      </c>
      <c r="FH13" s="265"/>
      <c r="FI13" s="265"/>
      <c r="FJ13" s="265"/>
      <c r="FK13" s="266"/>
      <c r="FL13" s="266"/>
      <c r="FM13" s="267"/>
      <c r="FN13" s="248"/>
      <c r="FO13" s="263"/>
      <c r="FP13" s="258" t="s">
        <v>57</v>
      </c>
      <c r="FQ13" s="264" t="s">
        <v>27</v>
      </c>
      <c r="FR13" s="265"/>
      <c r="FS13" s="265"/>
      <c r="FT13" s="265"/>
      <c r="FU13" s="266"/>
      <c r="FV13" s="266"/>
      <c r="FW13" s="267"/>
      <c r="FX13" s="248"/>
      <c r="FY13" s="263"/>
      <c r="FZ13" s="258" t="s">
        <v>57</v>
      </c>
      <c r="GA13" s="264" t="s">
        <v>27</v>
      </c>
      <c r="GB13" s="265"/>
      <c r="GC13" s="265"/>
      <c r="GD13" s="265"/>
      <c r="GE13" s="266"/>
      <c r="GF13" s="266"/>
      <c r="GG13" s="267"/>
      <c r="GH13" s="248"/>
      <c r="GI13" s="263"/>
      <c r="GJ13" s="268"/>
      <c r="GT13" s="268"/>
      <c r="HD13" s="268"/>
      <c r="HN13" s="268"/>
      <c r="HX13" s="268"/>
      <c r="IH13" s="268"/>
      <c r="IR13" s="268"/>
      <c r="JB13" s="268"/>
      <c r="JL13" s="268"/>
      <c r="JV13" s="268"/>
    </row>
    <row xmlns:x14ac="http://schemas.microsoft.com/office/spreadsheetml/2009/9/ac" r="14" x14ac:dyDescent="0.25">
      <c r="A14" s="381" t="str">
        <f ca="true">IF(ISBLANK('Data Summary'!A16),"",'Data Summary'!A16)</f>
        <v>IDN_2019_SDI</v>
      </c>
      <c r="B14" s="115" t="s">
        <v>30</v>
      </c>
      <c r="C14" s="20">
        <v>0</v>
      </c>
      <c r="D14" s="79"/>
      <c r="E14" s="45"/>
      <c r="F14" s="45"/>
      <c r="G14" s="7"/>
      <c r="H14" s="7"/>
      <c r="I14" s="26"/>
      <c r="J14" s="11"/>
      <c r="K14" s="16"/>
      <c r="L14" s="115" t="s">
        <v>30</v>
      </c>
      <c r="M14" s="20">
        <v>0</v>
      </c>
      <c r="N14" s="79">
        <v>3.8534899999999936</v>
      </c>
      <c r="O14" s="45">
        <v>1.4973300000000052</v>
      </c>
      <c r="P14" s="45">
        <v>9.7203700000000026</v>
      </c>
      <c r="Q14" s="7"/>
      <c r="R14" s="7">
        <v>7.1868599999999958</v>
      </c>
      <c r="S14" s="26">
        <v>1.8822100000000006</v>
      </c>
      <c r="T14" s="11"/>
      <c r="U14" s="16"/>
      <c r="V14" s="115" t="s">
        <v>30</v>
      </c>
      <c r="W14" s="20">
        <v>0</v>
      </c>
      <c r="X14" s="79">
        <v>2.2600599999999957</v>
      </c>
      <c r="Y14" s="45">
        <v>0.83563000000000898</v>
      </c>
      <c r="Z14" s="45">
        <v>5.2964699999999993</v>
      </c>
      <c r="AA14" s="7"/>
      <c r="AB14" s="7">
        <v>2.9312900000000042</v>
      </c>
      <c r="AC14" s="26">
        <v>1.9079899999999981</v>
      </c>
      <c r="AD14" s="11"/>
      <c r="AE14" s="16"/>
      <c r="AF14" s="115" t="s">
        <v>30</v>
      </c>
      <c r="AG14" s="20">
        <v>0</v>
      </c>
      <c r="AH14" s="79">
        <v>0</v>
      </c>
      <c r="AI14" s="45"/>
      <c r="AJ14" s="45"/>
      <c r="AK14" s="7"/>
      <c r="AL14" s="7">
        <v>0</v>
      </c>
      <c r="AM14" s="26"/>
      <c r="AN14" s="11"/>
      <c r="AO14" s="16"/>
      <c r="AP14" s="115" t="s">
        <v>30</v>
      </c>
      <c r="AQ14" s="20">
        <v>0</v>
      </c>
      <c r="AR14" s="45"/>
      <c r="AS14" s="45"/>
      <c r="AT14" s="45"/>
      <c r="AU14" s="7"/>
      <c r="AV14" s="7"/>
      <c r="AW14" s="29"/>
      <c r="AX14" s="11"/>
      <c r="AY14" s="16"/>
      <c r="AZ14" s="115" t="s">
        <v>30</v>
      </c>
      <c r="BA14" s="20">
        <v>0</v>
      </c>
      <c r="BB14" s="45">
        <f>100-94.7</f>
        <v>5.2999999999999972</v>
      </c>
      <c r="BC14" s="45"/>
      <c r="BD14" s="45"/>
      <c r="BE14" s="7"/>
      <c r="BF14" s="7">
        <f>100-94.75</f>
        <v>5.25</v>
      </c>
      <c r="BG14" s="29">
        <f>(((100-95.94)/100*37763)+((100-92.93)/100*13144)+((100-91.73)/100*13236))/(37763+13144+13236)*100</f>
        <v>5.5455401212914888</v>
      </c>
      <c r="BH14" s="11"/>
      <c r="BI14" s="16"/>
      <c r="BJ14" s="115" t="s">
        <v>30</v>
      </c>
      <c r="BK14" s="20">
        <v>0</v>
      </c>
      <c r="BL14" s="45"/>
      <c r="BM14" s="45"/>
      <c r="BN14" s="45"/>
      <c r="BO14" s="7"/>
      <c r="BP14" s="7"/>
      <c r="BQ14" s="29"/>
      <c r="BR14" s="11"/>
      <c r="BS14" s="16"/>
      <c r="BT14" s="115" t="s">
        <v>30</v>
      </c>
      <c r="BU14" s="20">
        <v>0</v>
      </c>
      <c r="BV14" s="45"/>
      <c r="BW14" s="45"/>
      <c r="BX14" s="45"/>
      <c r="BY14" s="7"/>
      <c r="BZ14" s="7"/>
      <c r="CA14" s="29"/>
      <c r="CB14" s="11"/>
      <c r="CC14" s="16"/>
      <c r="CD14" s="115" t="s">
        <v>30</v>
      </c>
      <c r="CE14" s="20">
        <v>0</v>
      </c>
      <c r="CF14" s="45">
        <v>13.757818002042825</v>
      </c>
      <c r="CG14" s="45"/>
      <c r="CH14" s="45"/>
      <c r="CI14" s="7"/>
      <c r="CJ14" s="7">
        <v>10.975149078546179</v>
      </c>
      <c r="CK14" s="29">
        <v>19.992443134587774</v>
      </c>
      <c r="CL14" s="11"/>
      <c r="CM14" s="16"/>
      <c r="CN14" s="115" t="s">
        <v>30</v>
      </c>
      <c r="CO14" s="20">
        <v>0</v>
      </c>
      <c r="CP14" s="45"/>
      <c r="CQ14" s="45"/>
      <c r="CR14" s="45"/>
      <c r="CS14" s="7"/>
      <c r="CT14" s="7"/>
      <c r="CU14" s="29"/>
      <c r="CV14" s="11"/>
      <c r="CW14" s="16"/>
      <c r="CX14" s="115" t="s">
        <v>30</v>
      </c>
      <c r="CY14" s="20">
        <v>0</v>
      </c>
      <c r="CZ14" s="45"/>
      <c r="DA14" s="45">
        <v>2.2000000000000028</v>
      </c>
      <c r="DB14" s="45">
        <v>5.4000000000000057</v>
      </c>
      <c r="DC14" s="7"/>
      <c r="DD14" s="7">
        <v>4.4000000000000057</v>
      </c>
      <c r="DE14" s="29"/>
      <c r="DF14" s="11"/>
      <c r="DG14" s="16"/>
      <c r="DH14" s="115" t="s">
        <v>30</v>
      </c>
      <c r="DI14" s="20">
        <v>0</v>
      </c>
      <c r="DJ14" s="45">
        <v>13.182836304400141</v>
      </c>
      <c r="DK14" s="45"/>
      <c r="DL14" s="45"/>
      <c r="DM14" s="7"/>
      <c r="DN14" s="7">
        <v>11.309371679154168</v>
      </c>
      <c r="DO14" s="29">
        <v>17.315509925521496</v>
      </c>
      <c r="DP14" s="11"/>
      <c r="DQ14" s="16"/>
      <c r="DR14" s="115" t="s">
        <v>30</v>
      </c>
      <c r="DS14" s="20">
        <v>0</v>
      </c>
      <c r="DT14" s="45"/>
      <c r="DU14" s="45"/>
      <c r="DV14" s="45"/>
      <c r="DW14" s="7"/>
      <c r="DX14" s="7"/>
      <c r="DY14" s="29"/>
      <c r="DZ14" s="11"/>
      <c r="EA14" s="16"/>
      <c r="EB14" s="115" t="s">
        <v>30</v>
      </c>
      <c r="EC14" s="20">
        <v>0</v>
      </c>
      <c r="ED14" s="45"/>
      <c r="EE14" s="45"/>
      <c r="EF14" s="45"/>
      <c r="EG14" s="7"/>
      <c r="EH14" s="7"/>
      <c r="EI14" s="29"/>
      <c r="EJ14" s="11"/>
      <c r="EK14" s="16"/>
      <c r="EL14" s="115" t="s">
        <v>30</v>
      </c>
      <c r="EM14" s="20">
        <v>0</v>
      </c>
      <c r="EN14" s="45"/>
      <c r="EO14" s="45"/>
      <c r="EP14" s="45"/>
      <c r="EQ14" s="7"/>
      <c r="ER14" s="7"/>
      <c r="ES14" s="29"/>
      <c r="ET14" s="11"/>
      <c r="EU14" s="16"/>
      <c r="EV14" s="115" t="s">
        <v>30</v>
      </c>
      <c r="EW14" s="20">
        <v>0</v>
      </c>
      <c r="EX14" s="45">
        <v>13.813647733128873</v>
      </c>
      <c r="EY14" s="45"/>
      <c r="EZ14" s="45"/>
      <c r="FA14" s="7"/>
      <c r="FB14" s="7">
        <v>11.435807762434894</v>
      </c>
      <c r="FC14" s="29">
        <v>18.71377276224673</v>
      </c>
      <c r="FD14" s="11"/>
      <c r="FE14" s="16"/>
      <c r="FF14" s="115" t="s">
        <v>30</v>
      </c>
      <c r="FG14" s="20">
        <v>0</v>
      </c>
      <c r="FH14" s="45"/>
      <c r="FI14" s="45"/>
      <c r="FJ14" s="45"/>
      <c r="FK14" s="7"/>
      <c r="FL14" s="7"/>
      <c r="FM14" s="29"/>
      <c r="FN14" s="11"/>
      <c r="FO14" s="16"/>
      <c r="FP14" s="115" t="s">
        <v>30</v>
      </c>
      <c r="FQ14" s="20">
        <v>0</v>
      </c>
      <c r="FR14" s="45">
        <v>12.269786297250858</v>
      </c>
      <c r="FS14" s="45"/>
      <c r="FT14" s="45"/>
      <c r="FU14" s="7"/>
      <c r="FV14" s="7">
        <v>12.269786297250858</v>
      </c>
      <c r="FW14" s="29"/>
      <c r="FX14" s="11"/>
      <c r="FY14" s="16"/>
      <c r="FZ14" s="115" t="s">
        <v>30</v>
      </c>
      <c r="GA14" s="20">
        <v>0</v>
      </c>
      <c r="GB14" s="45">
        <v>12.726016739993561</v>
      </c>
      <c r="GC14" s="45"/>
      <c r="GD14" s="45"/>
      <c r="GE14" s="7"/>
      <c r="GF14" s="7">
        <v>12.726016739993561</v>
      </c>
      <c r="GG14" s="29"/>
      <c r="GH14" s="11"/>
      <c r="GI14" s="16"/>
    </row>
    <row xmlns:x14ac="http://schemas.microsoft.com/office/spreadsheetml/2009/9/ac" r="15" s="2" customFormat="true" x14ac:dyDescent="0.25">
      <c r="A15" s="381" t="str">
        <f ca="true">IF(ISBLANK('Data Summary'!A17),"",'Data Summary'!A17)</f>
        <v>IDN_2019_EMIS</v>
      </c>
      <c r="B15" s="115" t="s">
        <v>105</v>
      </c>
      <c r="C15" s="80">
        <v>0</v>
      </c>
      <c r="D15" s="45"/>
      <c r="E15" s="45"/>
      <c r="F15" s="45"/>
      <c r="G15" s="7"/>
      <c r="H15" s="7"/>
      <c r="I15" s="26"/>
      <c r="J15" s="11"/>
      <c r="K15" s="16"/>
      <c r="L15" s="115" t="s">
        <v>105</v>
      </c>
      <c r="M15" s="80">
        <v>0</v>
      </c>
      <c r="N15" s="45"/>
      <c r="O15" s="45"/>
      <c r="P15" s="45"/>
      <c r="Q15" s="7"/>
      <c r="R15" s="7"/>
      <c r="S15" s="26"/>
      <c r="T15" s="11"/>
      <c r="U15" s="16"/>
      <c r="V15" s="115" t="s">
        <v>105</v>
      </c>
      <c r="W15" s="80">
        <v>0</v>
      </c>
      <c r="X15" s="45"/>
      <c r="Y15" s="45"/>
      <c r="Z15" s="45"/>
      <c r="AA15" s="7"/>
      <c r="AB15" s="7"/>
      <c r="AC15" s="26"/>
      <c r="AD15" s="11"/>
      <c r="AE15" s="16"/>
      <c r="AF15" s="115" t="s">
        <v>105</v>
      </c>
      <c r="AG15" s="80">
        <v>0</v>
      </c>
      <c r="AH15" s="45"/>
      <c r="AI15" s="45"/>
      <c r="AJ15" s="45"/>
      <c r="AK15" s="7"/>
      <c r="AL15" s="7"/>
      <c r="AM15" s="26"/>
      <c r="AN15" s="11"/>
      <c r="AO15" s="16"/>
      <c r="AP15" s="115" t="s">
        <v>105</v>
      </c>
      <c r="AQ15" s="80">
        <v>0</v>
      </c>
      <c r="AR15" s="45"/>
      <c r="AS15" s="45"/>
      <c r="AT15" s="45"/>
      <c r="AU15" s="7"/>
      <c r="AV15" s="7"/>
      <c r="AW15" s="26"/>
      <c r="AX15" s="11"/>
      <c r="AY15" s="16"/>
      <c r="AZ15" s="115" t="s">
        <v>105</v>
      </c>
      <c r="BA15" s="80">
        <v>0</v>
      </c>
      <c r="BB15" s="45"/>
      <c r="BC15" s="45"/>
      <c r="BD15" s="45"/>
      <c r="BE15" s="7"/>
      <c r="BF15" s="7"/>
      <c r="BG15" s="26"/>
      <c r="BH15" s="11"/>
      <c r="BI15" s="16"/>
      <c r="BJ15" s="115" t="s">
        <v>105</v>
      </c>
      <c r="BK15" s="80">
        <v>0</v>
      </c>
      <c r="BL15" s="45"/>
      <c r="BM15" s="45"/>
      <c r="BN15" s="45"/>
      <c r="BO15" s="7"/>
      <c r="BP15" s="7"/>
      <c r="BQ15" s="26"/>
      <c r="BR15" s="11"/>
      <c r="BS15" s="16"/>
      <c r="BT15" s="115" t="s">
        <v>105</v>
      </c>
      <c r="BU15" s="80">
        <v>0</v>
      </c>
      <c r="BV15" s="45"/>
      <c r="BW15" s="45"/>
      <c r="BX15" s="45"/>
      <c r="BY15" s="7"/>
      <c r="BZ15" s="7"/>
      <c r="CA15" s="26"/>
      <c r="CB15" s="11"/>
      <c r="CC15" s="16"/>
      <c r="CD15" s="115" t="s">
        <v>105</v>
      </c>
      <c r="CE15" s="80">
        <v>0</v>
      </c>
      <c r="CF15" s="45"/>
      <c r="CG15" s="45"/>
      <c r="CH15" s="45"/>
      <c r="CI15" s="7"/>
      <c r="CJ15" s="7"/>
      <c r="CK15" s="26"/>
      <c r="CL15" s="11"/>
      <c r="CM15" s="16"/>
      <c r="CN15" s="115" t="s">
        <v>105</v>
      </c>
      <c r="CO15" s="80">
        <v>0</v>
      </c>
      <c r="CP15" s="45"/>
      <c r="CQ15" s="45"/>
      <c r="CR15" s="45"/>
      <c r="CS15" s="7"/>
      <c r="CT15" s="7"/>
      <c r="CU15" s="26"/>
      <c r="CV15" s="11"/>
      <c r="CW15" s="16"/>
      <c r="CX15" s="115" t="s">
        <v>105</v>
      </c>
      <c r="CY15" s="80">
        <v>0</v>
      </c>
      <c r="CZ15" s="45"/>
      <c r="DA15" s="45"/>
      <c r="DB15" s="45"/>
      <c r="DC15" s="7"/>
      <c r="DD15" s="7"/>
      <c r="DE15" s="26"/>
      <c r="DF15" s="11"/>
      <c r="DG15" s="16"/>
      <c r="DH15" s="115" t="s">
        <v>105</v>
      </c>
      <c r="DI15" s="80">
        <v>0</v>
      </c>
      <c r="DJ15" s="45"/>
      <c r="DK15" s="45"/>
      <c r="DL15" s="45"/>
      <c r="DM15" s="7"/>
      <c r="DN15" s="7"/>
      <c r="DO15" s="26"/>
      <c r="DP15" s="11"/>
      <c r="DQ15" s="16"/>
      <c r="DR15" s="115" t="s">
        <v>105</v>
      </c>
      <c r="DS15" s="80">
        <v>0</v>
      </c>
      <c r="DT15" s="45"/>
      <c r="DU15" s="45"/>
      <c r="DV15" s="45"/>
      <c r="DW15" s="7"/>
      <c r="DX15" s="7"/>
      <c r="DY15" s="26"/>
      <c r="DZ15" s="11"/>
      <c r="EA15" s="16"/>
      <c r="EB15" s="115" t="s">
        <v>105</v>
      </c>
      <c r="EC15" s="80">
        <v>0</v>
      </c>
      <c r="ED15" s="45"/>
      <c r="EE15" s="45"/>
      <c r="EF15" s="45"/>
      <c r="EG15" s="7"/>
      <c r="EH15" s="7"/>
      <c r="EI15" s="26"/>
      <c r="EJ15" s="11"/>
      <c r="EK15" s="16"/>
      <c r="EL15" s="115" t="s">
        <v>105</v>
      </c>
      <c r="EM15" s="80">
        <v>0</v>
      </c>
      <c r="EN15" s="45"/>
      <c r="EO15" s="45"/>
      <c r="EP15" s="45"/>
      <c r="EQ15" s="7"/>
      <c r="ER15" s="7"/>
      <c r="ES15" s="26"/>
      <c r="ET15" s="11"/>
      <c r="EU15" s="16"/>
      <c r="EV15" s="115" t="s">
        <v>105</v>
      </c>
      <c r="EW15" s="80">
        <v>0</v>
      </c>
      <c r="EX15" s="45"/>
      <c r="EY15" s="45"/>
      <c r="EZ15" s="45"/>
      <c r="FA15" s="7"/>
      <c r="FB15" s="7"/>
      <c r="FC15" s="26"/>
      <c r="FD15" s="11"/>
      <c r="FE15" s="16"/>
      <c r="FF15" s="115" t="s">
        <v>105</v>
      </c>
      <c r="FG15" s="80">
        <v>0</v>
      </c>
      <c r="FH15" s="45"/>
      <c r="FI15" s="45"/>
      <c r="FJ15" s="45"/>
      <c r="FK15" s="7"/>
      <c r="FL15" s="7"/>
      <c r="FM15" s="26"/>
      <c r="FN15" s="11"/>
      <c r="FO15" s="16"/>
      <c r="FP15" s="115" t="s">
        <v>105</v>
      </c>
      <c r="FQ15" s="80">
        <v>0</v>
      </c>
      <c r="FR15" s="45"/>
      <c r="FS15" s="45"/>
      <c r="FT15" s="45"/>
      <c r="FU15" s="7"/>
      <c r="FV15" s="7"/>
      <c r="FW15" s="26"/>
      <c r="FX15" s="11"/>
      <c r="FY15" s="16"/>
      <c r="FZ15" s="115" t="s">
        <v>105</v>
      </c>
      <c r="GA15" s="80">
        <v>0</v>
      </c>
      <c r="GB15" s="45"/>
      <c r="GC15" s="45"/>
      <c r="GD15" s="45"/>
      <c r="GE15" s="7"/>
      <c r="GF15" s="7"/>
      <c r="GG15" s="26"/>
      <c r="GH15" s="11"/>
      <c r="GI15" s="16"/>
      <c r="GJ15" s="125"/>
      <c r="GT15" s="125"/>
      <c r="HD15" s="125"/>
      <c r="HN15" s="125"/>
      <c r="HX15" s="125"/>
      <c r="IH15" s="125"/>
      <c r="IR15" s="125"/>
      <c r="JB15" s="125"/>
      <c r="JL15" s="125"/>
      <c r="JV15" s="125"/>
    </row>
    <row xmlns:x14ac="http://schemas.microsoft.com/office/spreadsheetml/2009/9/ac" r="16" s="2" customFormat="true" x14ac:dyDescent="0.25">
      <c r="A16" s="381" t="str">
        <f ca="true">IF(ISBLANK('Data Summary'!A18),"",'Data Summary'!A18)</f>
        <v>IDN_2020_EMIS</v>
      </c>
      <c r="B16" s="116"/>
      <c r="C16" s="21"/>
      <c r="D16" s="79"/>
      <c r="E16" s="45"/>
      <c r="F16" s="7"/>
      <c r="G16" s="7"/>
      <c r="H16" s="7"/>
      <c r="I16" s="26"/>
      <c r="J16" s="11"/>
      <c r="K16" s="16"/>
      <c r="L16" s="116"/>
      <c r="M16" s="21"/>
      <c r="N16" s="79"/>
      <c r="O16" s="45"/>
      <c r="P16" s="7"/>
      <c r="Q16" s="7"/>
      <c r="R16" s="7"/>
      <c r="S16" s="26"/>
      <c r="T16" s="11"/>
      <c r="U16" s="16"/>
      <c r="V16" s="116"/>
      <c r="W16" s="21"/>
      <c r="X16" s="79"/>
      <c r="Y16" s="45"/>
      <c r="Z16" s="7"/>
      <c r="AA16" s="7"/>
      <c r="AB16" s="7"/>
      <c r="AC16" s="26"/>
      <c r="AD16" s="11"/>
      <c r="AE16" s="16"/>
      <c r="AF16" s="116"/>
      <c r="AG16" s="21"/>
      <c r="AH16" s="79"/>
      <c r="AI16" s="45"/>
      <c r="AJ16" s="7"/>
      <c r="AK16" s="7"/>
      <c r="AL16" s="7"/>
      <c r="AM16" s="26"/>
      <c r="AN16" s="11"/>
      <c r="AO16" s="16"/>
      <c r="AP16" s="116"/>
      <c r="AQ16" s="21"/>
      <c r="AR16" s="45"/>
      <c r="AS16" s="45"/>
      <c r="AT16" s="45"/>
      <c r="AU16" s="7"/>
      <c r="AV16" s="7"/>
      <c r="AW16" s="26"/>
      <c r="AX16" s="11"/>
      <c r="AY16" s="16"/>
      <c r="AZ16" s="116" t="s">
        <v>202</v>
      </c>
      <c r="BA16" s="21">
        <v>1</v>
      </c>
      <c r="BB16" s="45">
        <f>SUMPRODUCT(BF16:BG16,BF34:BG34)/SUM(BF34:BG34)</f>
        <v>87.862193804749424</v>
      </c>
      <c r="BC16" s="45"/>
      <c r="BD16" s="45"/>
      <c r="BE16" s="7"/>
      <c r="BF16" s="7">
        <v>87.81</v>
      </c>
      <c r="BG16" s="29">
        <f>((89.12/100*37763)+(86.79/100*13144)+((85.92)/100*13236))/(37763+13144+13236)*100</f>
        <v>87.982218480582446</v>
      </c>
      <c r="BH16" s="11"/>
      <c r="BI16" s="16"/>
      <c r="BJ16" s="116"/>
      <c r="BK16" s="21"/>
      <c r="BL16" s="45"/>
      <c r="BM16" s="45"/>
      <c r="BN16" s="45"/>
      <c r="BO16" s="7"/>
      <c r="BP16" s="7"/>
      <c r="BQ16" s="26"/>
      <c r="BR16" s="11"/>
      <c r="BS16" s="16"/>
      <c r="BT16" s="116"/>
      <c r="BU16" s="21"/>
      <c r="BV16" s="45"/>
      <c r="BW16" s="45"/>
      <c r="BX16" s="45"/>
      <c r="BY16" s="7"/>
      <c r="BZ16" s="7"/>
      <c r="CA16" s="26"/>
      <c r="CB16" s="11"/>
      <c r="CC16" s="16"/>
      <c r="CD16" s="116"/>
      <c r="CE16" s="21"/>
      <c r="CF16" s="45"/>
      <c r="CG16" s="45"/>
      <c r="CH16" s="45"/>
      <c r="CI16" s="7"/>
      <c r="CJ16" s="7"/>
      <c r="CK16" s="26"/>
      <c r="CL16" s="11"/>
      <c r="CM16" s="16"/>
      <c r="CN16" s="116"/>
      <c r="CO16" s="21"/>
      <c r="CP16" s="45"/>
      <c r="CQ16" s="45"/>
      <c r="CR16" s="45"/>
      <c r="CS16" s="7"/>
      <c r="CT16" s="7"/>
      <c r="CU16" s="26"/>
      <c r="CV16" s="11"/>
      <c r="CW16" s="16"/>
      <c r="CX16" s="116"/>
      <c r="CY16" s="21"/>
      <c r="CZ16" s="45"/>
      <c r="DA16" s="45"/>
      <c r="DB16" s="45"/>
      <c r="DC16" s="7"/>
      <c r="DD16" s="7"/>
      <c r="DE16" s="26"/>
      <c r="DF16" s="11"/>
      <c r="DG16" s="16"/>
      <c r="DH16" s="116"/>
      <c r="DI16" s="21"/>
      <c r="DJ16" s="45"/>
      <c r="DK16" s="45"/>
      <c r="DL16" s="45"/>
      <c r="DM16" s="7"/>
      <c r="DN16" s="7"/>
      <c r="DO16" s="26"/>
      <c r="DP16" s="11"/>
      <c r="DQ16" s="16"/>
      <c r="DR16" s="116" t="s">
        <v>267</v>
      </c>
      <c r="DS16" s="21">
        <v>1</v>
      </c>
      <c r="DT16" s="45">
        <v>85.844612056903372</v>
      </c>
      <c r="DU16" s="45"/>
      <c r="DV16" s="45"/>
      <c r="DW16" s="7">
        <v>80.606321934392525</v>
      </c>
      <c r="DX16" s="7">
        <v>86.159756153249006</v>
      </c>
      <c r="DY16" s="26">
        <v>86.74842924312405</v>
      </c>
      <c r="DZ16" s="11"/>
      <c r="EA16" s="16"/>
      <c r="EB16" s="116"/>
      <c r="EC16" s="21"/>
      <c r="ED16" s="45"/>
      <c r="EE16" s="45"/>
      <c r="EF16" s="45"/>
      <c r="EG16" s="7"/>
      <c r="EH16" s="7"/>
      <c r="EI16" s="26"/>
      <c r="EJ16" s="11"/>
      <c r="EK16" s="16"/>
      <c r="EL16" s="116"/>
      <c r="EM16" s="21"/>
      <c r="EN16" s="45"/>
      <c r="EO16" s="45"/>
      <c r="EP16" s="45"/>
      <c r="EQ16" s="7"/>
      <c r="ER16" s="7"/>
      <c r="ES16" s="26"/>
      <c r="ET16" s="11"/>
      <c r="EU16" s="16"/>
      <c r="EV16" s="116"/>
      <c r="EW16" s="21"/>
      <c r="EX16" s="45"/>
      <c r="EY16" s="45"/>
      <c r="EZ16" s="45"/>
      <c r="FA16" s="7"/>
      <c r="FB16" s="7"/>
      <c r="FC16" s="26"/>
      <c r="FD16" s="11"/>
      <c r="FE16" s="16"/>
      <c r="FF16" s="116"/>
      <c r="FG16" s="21"/>
      <c r="FH16" s="45"/>
      <c r="FI16" s="45"/>
      <c r="FJ16" s="45"/>
      <c r="FK16" s="7"/>
      <c r="FL16" s="7"/>
      <c r="FM16" s="26"/>
      <c r="FN16" s="11"/>
      <c r="FO16" s="16"/>
      <c r="FP16" s="116"/>
      <c r="FQ16" s="21"/>
      <c r="FR16" s="45"/>
      <c r="FS16" s="45"/>
      <c r="FT16" s="45"/>
      <c r="FU16" s="7"/>
      <c r="FV16" s="7"/>
      <c r="FW16" s="26"/>
      <c r="FX16" s="11"/>
      <c r="FY16" s="16"/>
      <c r="FZ16" s="116"/>
      <c r="GA16" s="21"/>
      <c r="GB16" s="45"/>
      <c r="GC16" s="45"/>
      <c r="GD16" s="45"/>
      <c r="GE16" s="7"/>
      <c r="GF16" s="7"/>
      <c r="GG16" s="26"/>
      <c r="GH16" s="11"/>
      <c r="GI16" s="16"/>
      <c r="GJ16" s="125"/>
      <c r="GT16" s="125"/>
      <c r="HD16" s="125"/>
      <c r="HN16" s="125"/>
      <c r="HX16" s="125"/>
      <c r="IH16" s="125"/>
      <c r="IR16" s="125"/>
      <c r="JB16" s="125"/>
      <c r="JL16" s="125"/>
      <c r="JV16" s="125"/>
    </row>
    <row xmlns:x14ac="http://schemas.microsoft.com/office/spreadsheetml/2009/9/ac" r="17" s="2" customFormat="true" x14ac:dyDescent="0.25">
      <c r="A17" s="381" t="str">
        <f ca="true">IF(ISBLANK('Data Summary'!A19),"",'Data Summary'!A19)</f>
        <v>IDN_2020_UIS</v>
      </c>
      <c r="B17" s="116"/>
      <c r="C17" s="22"/>
      <c r="D17" s="45"/>
      <c r="E17" s="7"/>
      <c r="F17" s="7"/>
      <c r="G17" s="7"/>
      <c r="H17" s="7"/>
      <c r="I17" s="26"/>
      <c r="J17" s="11"/>
      <c r="K17" s="16"/>
      <c r="L17" s="116"/>
      <c r="M17" s="22"/>
      <c r="N17" s="45"/>
      <c r="O17" s="7"/>
      <c r="P17" s="7"/>
      <c r="Q17" s="7"/>
      <c r="R17" s="7"/>
      <c r="S17" s="26"/>
      <c r="T17" s="11"/>
      <c r="U17" s="16"/>
      <c r="V17" s="116"/>
      <c r="W17" s="22"/>
      <c r="X17" s="45"/>
      <c r="Y17" s="7"/>
      <c r="Z17" s="7"/>
      <c r="AA17" s="7"/>
      <c r="AB17" s="7"/>
      <c r="AC17" s="26"/>
      <c r="AD17" s="11"/>
      <c r="AE17" s="16"/>
      <c r="AF17" s="116"/>
      <c r="AG17" s="22"/>
      <c r="AH17" s="45"/>
      <c r="AI17" s="7"/>
      <c r="AJ17" s="7"/>
      <c r="AK17" s="7"/>
      <c r="AL17" s="7"/>
      <c r="AM17" s="26"/>
      <c r="AN17" s="11"/>
      <c r="AO17" s="16"/>
      <c r="AP17" s="116"/>
      <c r="AQ17" s="22"/>
      <c r="AR17" s="45"/>
      <c r="AS17" s="7"/>
      <c r="AT17" s="7"/>
      <c r="AU17" s="7"/>
      <c r="AV17" s="7"/>
      <c r="AW17" s="26"/>
      <c r="AX17" s="11"/>
      <c r="AY17" s="16"/>
      <c r="AZ17" s="116"/>
      <c r="BA17" s="22"/>
      <c r="BB17" s="45"/>
      <c r="BC17" s="7"/>
      <c r="BD17" s="7"/>
      <c r="BE17" s="7"/>
      <c r="BF17" s="7"/>
      <c r="BG17" s="26"/>
      <c r="BH17" s="11"/>
      <c r="BI17" s="16"/>
      <c r="BJ17" s="116"/>
      <c r="BK17" s="22"/>
      <c r="BL17" s="45"/>
      <c r="BM17" s="7"/>
      <c r="BN17" s="7"/>
      <c r="BO17" s="7"/>
      <c r="BP17" s="7"/>
      <c r="BQ17" s="26"/>
      <c r="BR17" s="11"/>
      <c r="BS17" s="16"/>
      <c r="BT17" s="116"/>
      <c r="BU17" s="22"/>
      <c r="BV17" s="45"/>
      <c r="BW17" s="7"/>
      <c r="BX17" s="7"/>
      <c r="BY17" s="7"/>
      <c r="BZ17" s="7"/>
      <c r="CA17" s="26"/>
      <c r="CB17" s="11"/>
      <c r="CC17" s="16"/>
      <c r="CD17" s="116"/>
      <c r="CE17" s="22"/>
      <c r="CF17" s="45"/>
      <c r="CG17" s="7"/>
      <c r="CH17" s="7"/>
      <c r="CI17" s="7"/>
      <c r="CJ17" s="7"/>
      <c r="CK17" s="26"/>
      <c r="CL17" s="11"/>
      <c r="CM17" s="16"/>
      <c r="CN17" s="116"/>
      <c r="CO17" s="22"/>
      <c r="CP17" s="45"/>
      <c r="CQ17" s="7"/>
      <c r="CR17" s="7"/>
      <c r="CS17" s="7"/>
      <c r="CT17" s="7"/>
      <c r="CU17" s="26"/>
      <c r="CV17" s="11"/>
      <c r="CW17" s="16"/>
      <c r="CX17" s="116"/>
      <c r="CY17" s="22"/>
      <c r="CZ17" s="45"/>
      <c r="DA17" s="7"/>
      <c r="DB17" s="7"/>
      <c r="DC17" s="7"/>
      <c r="DD17" s="7"/>
      <c r="DE17" s="26"/>
      <c r="DF17" s="11"/>
      <c r="DG17" s="16"/>
      <c r="DH17" s="116"/>
      <c r="DI17" s="22"/>
      <c r="DJ17" s="45"/>
      <c r="DK17" s="7"/>
      <c r="DL17" s="7"/>
      <c r="DM17" s="7"/>
      <c r="DN17" s="7"/>
      <c r="DO17" s="26"/>
      <c r="DP17" s="11"/>
      <c r="DQ17" s="16"/>
      <c r="DR17" s="116"/>
      <c r="DS17" s="22"/>
      <c r="DT17" s="45"/>
      <c r="DU17" s="7"/>
      <c r="DV17" s="7"/>
      <c r="DW17" s="7"/>
      <c r="DX17" s="7"/>
      <c r="DY17" s="26"/>
      <c r="DZ17" s="11"/>
      <c r="EA17" s="16"/>
      <c r="EB17" s="116"/>
      <c r="EC17" s="22"/>
      <c r="ED17" s="45"/>
      <c r="EE17" s="7"/>
      <c r="EF17" s="7"/>
      <c r="EG17" s="7"/>
      <c r="EH17" s="7"/>
      <c r="EI17" s="26"/>
      <c r="EJ17" s="11"/>
      <c r="EK17" s="16"/>
      <c r="EL17" s="116"/>
      <c r="EM17" s="22"/>
      <c r="EN17" s="45"/>
      <c r="EO17" s="7"/>
      <c r="EP17" s="7"/>
      <c r="EQ17" s="7"/>
      <c r="ER17" s="7"/>
      <c r="ES17" s="26"/>
      <c r="ET17" s="11"/>
      <c r="EU17" s="16"/>
      <c r="EV17" s="116"/>
      <c r="EW17" s="22"/>
      <c r="EX17" s="45"/>
      <c r="EY17" s="7"/>
      <c r="EZ17" s="7"/>
      <c r="FA17" s="7"/>
      <c r="FB17" s="7"/>
      <c r="FC17" s="26"/>
      <c r="FD17" s="11"/>
      <c r="FE17" s="16"/>
      <c r="FF17" s="116"/>
      <c r="FG17" s="22"/>
      <c r="FH17" s="45"/>
      <c r="FI17" s="7"/>
      <c r="FJ17" s="7"/>
      <c r="FK17" s="7"/>
      <c r="FL17" s="7"/>
      <c r="FM17" s="26"/>
      <c r="FN17" s="11"/>
      <c r="FO17" s="16"/>
      <c r="FP17" s="116"/>
      <c r="FQ17" s="22"/>
      <c r="FR17" s="45"/>
      <c r="FS17" s="7"/>
      <c r="FT17" s="7"/>
      <c r="FU17" s="7"/>
      <c r="FV17" s="7"/>
      <c r="FW17" s="26"/>
      <c r="FX17" s="11"/>
      <c r="FY17" s="16"/>
      <c r="FZ17" s="116"/>
      <c r="GA17" s="22"/>
      <c r="GB17" s="45"/>
      <c r="GC17" s="7"/>
      <c r="GD17" s="7"/>
      <c r="GE17" s="7"/>
      <c r="GF17" s="7"/>
      <c r="GG17" s="26"/>
      <c r="GH17" s="11"/>
      <c r="GI17" s="16"/>
      <c r="GJ17" s="125"/>
      <c r="GT17" s="125"/>
      <c r="HD17" s="125"/>
      <c r="HN17" s="125"/>
      <c r="HX17" s="125"/>
      <c r="IH17" s="125"/>
      <c r="IR17" s="125"/>
      <c r="JB17" s="125"/>
      <c r="JL17" s="125"/>
      <c r="JV17" s="125"/>
    </row>
    <row xmlns:x14ac="http://schemas.microsoft.com/office/spreadsheetml/2009/9/ac" r="18" s="2" customFormat="true" x14ac:dyDescent="0.25">
      <c r="A18" s="381" t="str">
        <f ca="true">IF(ISBLANK('Data Summary'!A20),"",'Data Summary'!A20)</f>
        <v>IDN_2021_UIS</v>
      </c>
      <c r="B18" s="116"/>
      <c r="C18" s="22"/>
      <c r="D18" s="7"/>
      <c r="E18" s="7"/>
      <c r="F18" s="7"/>
      <c r="G18" s="7"/>
      <c r="H18" s="7"/>
      <c r="I18" s="26"/>
      <c r="J18" s="11"/>
      <c r="K18" s="16"/>
      <c r="L18" s="116"/>
      <c r="M18" s="22"/>
      <c r="N18" s="7"/>
      <c r="O18" s="7"/>
      <c r="P18" s="7"/>
      <c r="Q18" s="7"/>
      <c r="R18" s="7"/>
      <c r="S18" s="26"/>
      <c r="T18" s="11"/>
      <c r="U18" s="16"/>
      <c r="V18" s="116"/>
      <c r="W18" s="22"/>
      <c r="X18" s="7"/>
      <c r="Y18" s="7"/>
      <c r="Z18" s="7"/>
      <c r="AA18" s="7"/>
      <c r="AB18" s="7"/>
      <c r="AC18" s="26"/>
      <c r="AD18" s="11"/>
      <c r="AE18" s="16"/>
      <c r="AF18" s="116"/>
      <c r="AG18" s="22"/>
      <c r="AH18" s="7"/>
      <c r="AI18" s="7"/>
      <c r="AJ18" s="7"/>
      <c r="AK18" s="7"/>
      <c r="AL18" s="7"/>
      <c r="AM18" s="26"/>
      <c r="AN18" s="11"/>
      <c r="AO18" s="16"/>
      <c r="AP18" s="116"/>
      <c r="AQ18" s="22"/>
      <c r="AR18" s="7"/>
      <c r="AS18" s="7"/>
      <c r="AT18" s="7"/>
      <c r="AU18" s="7"/>
      <c r="AV18" s="7"/>
      <c r="AW18" s="26"/>
      <c r="AX18" s="11"/>
      <c r="AY18" s="16"/>
      <c r="AZ18" s="116"/>
      <c r="BA18" s="22"/>
      <c r="BB18" s="7"/>
      <c r="BC18" s="7"/>
      <c r="BD18" s="7"/>
      <c r="BE18" s="7"/>
      <c r="BF18" s="7"/>
      <c r="BG18" s="26"/>
      <c r="BH18" s="11"/>
      <c r="BI18" s="16"/>
      <c r="BJ18" s="116"/>
      <c r="BK18" s="22"/>
      <c r="BL18" s="7"/>
      <c r="BM18" s="7"/>
      <c r="BN18" s="7"/>
      <c r="BO18" s="7"/>
      <c r="BP18" s="7"/>
      <c r="BQ18" s="26"/>
      <c r="BR18" s="11"/>
      <c r="BS18" s="16"/>
      <c r="BT18" s="116"/>
      <c r="BU18" s="22"/>
      <c r="BV18" s="7"/>
      <c r="BW18" s="7"/>
      <c r="BX18" s="7"/>
      <c r="BY18" s="7"/>
      <c r="BZ18" s="7"/>
      <c r="CA18" s="26"/>
      <c r="CB18" s="11"/>
      <c r="CC18" s="16"/>
      <c r="CD18" s="116"/>
      <c r="CE18" s="22"/>
      <c r="CF18" s="7"/>
      <c r="CG18" s="7"/>
      <c r="CH18" s="7"/>
      <c r="CI18" s="7"/>
      <c r="CJ18" s="7"/>
      <c r="CK18" s="26"/>
      <c r="CL18" s="11"/>
      <c r="CM18" s="16"/>
      <c r="CN18" s="116"/>
      <c r="CO18" s="22"/>
      <c r="CP18" s="7"/>
      <c r="CQ18" s="7"/>
      <c r="CR18" s="7"/>
      <c r="CS18" s="7"/>
      <c r="CT18" s="7"/>
      <c r="CU18" s="26"/>
      <c r="CV18" s="11"/>
      <c r="CW18" s="16"/>
      <c r="CX18" s="116"/>
      <c r="CY18" s="22"/>
      <c r="CZ18" s="7"/>
      <c r="DA18" s="7"/>
      <c r="DB18" s="7"/>
      <c r="DC18" s="7"/>
      <c r="DD18" s="7"/>
      <c r="DE18" s="26"/>
      <c r="DF18" s="11"/>
      <c r="DG18" s="16"/>
      <c r="DH18" s="116"/>
      <c r="DI18" s="22"/>
      <c r="DJ18" s="7"/>
      <c r="DK18" s="7"/>
      <c r="DL18" s="7"/>
      <c r="DM18" s="7"/>
      <c r="DN18" s="7"/>
      <c r="DO18" s="26"/>
      <c r="DP18" s="11"/>
      <c r="DQ18" s="16"/>
      <c r="DR18" s="116"/>
      <c r="DS18" s="22"/>
      <c r="DT18" s="7"/>
      <c r="DU18" s="7"/>
      <c r="DV18" s="7"/>
      <c r="DW18" s="7"/>
      <c r="DX18" s="7"/>
      <c r="DY18" s="26"/>
      <c r="DZ18" s="11"/>
      <c r="EA18" s="16"/>
      <c r="EB18" s="116"/>
      <c r="EC18" s="22"/>
      <c r="ED18" s="7"/>
      <c r="EE18" s="7"/>
      <c r="EF18" s="7"/>
      <c r="EG18" s="7"/>
      <c r="EH18" s="7"/>
      <c r="EI18" s="26"/>
      <c r="EJ18" s="11"/>
      <c r="EK18" s="16"/>
      <c r="EL18" s="116"/>
      <c r="EM18" s="22"/>
      <c r="EN18" s="7"/>
      <c r="EO18" s="7"/>
      <c r="EP18" s="7"/>
      <c r="EQ18" s="7"/>
      <c r="ER18" s="7"/>
      <c r="ES18" s="26"/>
      <c r="ET18" s="11"/>
      <c r="EU18" s="16"/>
      <c r="EV18" s="116"/>
      <c r="EW18" s="22"/>
      <c r="EX18" s="7"/>
      <c r="EY18" s="7"/>
      <c r="EZ18" s="7"/>
      <c r="FA18" s="7"/>
      <c r="FB18" s="7"/>
      <c r="FC18" s="26"/>
      <c r="FD18" s="11"/>
      <c r="FE18" s="16"/>
      <c r="FF18" s="116"/>
      <c r="FG18" s="22"/>
      <c r="FH18" s="7"/>
      <c r="FI18" s="7"/>
      <c r="FJ18" s="7"/>
      <c r="FK18" s="7"/>
      <c r="FL18" s="7"/>
      <c r="FM18" s="26"/>
      <c r="FN18" s="11"/>
      <c r="FO18" s="16"/>
      <c r="FP18" s="116"/>
      <c r="FQ18" s="22"/>
      <c r="FR18" s="7"/>
      <c r="FS18" s="7"/>
      <c r="FT18" s="7"/>
      <c r="FU18" s="7"/>
      <c r="FV18" s="7"/>
      <c r="FW18" s="26"/>
      <c r="FX18" s="11"/>
      <c r="FY18" s="16"/>
      <c r="FZ18" s="116"/>
      <c r="GA18" s="22"/>
      <c r="GB18" s="7"/>
      <c r="GC18" s="7"/>
      <c r="GD18" s="7"/>
      <c r="GE18" s="7"/>
      <c r="GF18" s="7"/>
      <c r="GG18" s="26"/>
      <c r="GH18" s="11"/>
      <c r="GI18" s="16"/>
      <c r="GJ18" s="125"/>
      <c r="GT18" s="125"/>
      <c r="HD18" s="125"/>
      <c r="HN18" s="125"/>
      <c r="HX18" s="125"/>
      <c r="IH18" s="125"/>
      <c r="IR18" s="125"/>
      <c r="JB18" s="125"/>
      <c r="JL18" s="125"/>
      <c r="JV18" s="125"/>
    </row>
    <row xmlns:x14ac="http://schemas.microsoft.com/office/spreadsheetml/2009/9/ac" r="19" s="2" customFormat="true" x14ac:dyDescent="0.25">
      <c r="A19" s="381" t="str">
        <f ca="true">IF(ISBLANK('Data Summary'!A21),"",'Data Summary'!A21)</f>
        <v>IDN_2021_EMIS</v>
      </c>
      <c r="B19" s="116"/>
      <c r="C19" s="22"/>
      <c r="D19" s="7"/>
      <c r="E19" s="7"/>
      <c r="F19" s="67"/>
      <c r="G19" s="7"/>
      <c r="H19" s="7"/>
      <c r="I19" s="26"/>
      <c r="J19" s="11"/>
      <c r="K19" s="16"/>
      <c r="L19" s="116"/>
      <c r="M19" s="22"/>
      <c r="N19" s="7"/>
      <c r="O19" s="7"/>
      <c r="P19" s="67"/>
      <c r="Q19" s="7"/>
      <c r="R19" s="7"/>
      <c r="S19" s="26"/>
      <c r="T19" s="11"/>
      <c r="U19" s="16"/>
      <c r="V19" s="116"/>
      <c r="W19" s="22"/>
      <c r="X19" s="7"/>
      <c r="Y19" s="7"/>
      <c r="Z19" s="67"/>
      <c r="AA19" s="7"/>
      <c r="AB19" s="7"/>
      <c r="AC19" s="26"/>
      <c r="AD19" s="11"/>
      <c r="AE19" s="16"/>
      <c r="AF19" s="116"/>
      <c r="AG19" s="22"/>
      <c r="AH19" s="7"/>
      <c r="AI19" s="7"/>
      <c r="AJ19" s="67"/>
      <c r="AK19" s="7"/>
      <c r="AL19" s="7"/>
      <c r="AM19" s="26"/>
      <c r="AN19" s="11"/>
      <c r="AO19" s="16"/>
      <c r="AP19" s="116"/>
      <c r="AQ19" s="22"/>
      <c r="AR19" s="7"/>
      <c r="AS19" s="7"/>
      <c r="AT19" s="7"/>
      <c r="AU19" s="7"/>
      <c r="AV19" s="7"/>
      <c r="AW19" s="26"/>
      <c r="AX19" s="11"/>
      <c r="AY19" s="16"/>
      <c r="AZ19" s="116"/>
      <c r="BA19" s="22"/>
      <c r="BB19" s="7"/>
      <c r="BC19" s="7"/>
      <c r="BD19" s="7"/>
      <c r="BE19" s="7"/>
      <c r="BF19" s="7"/>
      <c r="BG19" s="26"/>
      <c r="BH19" s="11"/>
      <c r="BI19" s="16"/>
      <c r="BJ19" s="116"/>
      <c r="BK19" s="22"/>
      <c r="BL19" s="7"/>
      <c r="BM19" s="7"/>
      <c r="BN19" s="7"/>
      <c r="BO19" s="7"/>
      <c r="BP19" s="7"/>
      <c r="BQ19" s="26"/>
      <c r="BR19" s="11"/>
      <c r="BS19" s="16"/>
      <c r="BT19" s="116"/>
      <c r="BU19" s="22"/>
      <c r="BV19" s="7"/>
      <c r="BW19" s="7"/>
      <c r="BX19" s="7"/>
      <c r="BY19" s="7"/>
      <c r="BZ19" s="7"/>
      <c r="CA19" s="26"/>
      <c r="CB19" s="11"/>
      <c r="CC19" s="16"/>
      <c r="CD19" s="116"/>
      <c r="CE19" s="22"/>
      <c r="CF19" s="7"/>
      <c r="CG19" s="7"/>
      <c r="CH19" s="7"/>
      <c r="CI19" s="7"/>
      <c r="CJ19" s="7"/>
      <c r="CK19" s="26"/>
      <c r="CL19" s="11"/>
      <c r="CM19" s="16"/>
      <c r="CN19" s="116"/>
      <c r="CO19" s="22"/>
      <c r="CP19" s="7"/>
      <c r="CQ19" s="7"/>
      <c r="CR19" s="7"/>
      <c r="CS19" s="7"/>
      <c r="CT19" s="7"/>
      <c r="CU19" s="26"/>
      <c r="CV19" s="11"/>
      <c r="CW19" s="16"/>
      <c r="CX19" s="116"/>
      <c r="CY19" s="22"/>
      <c r="CZ19" s="7"/>
      <c r="DA19" s="7"/>
      <c r="DB19" s="7"/>
      <c r="DC19" s="7"/>
      <c r="DD19" s="7"/>
      <c r="DE19" s="26"/>
      <c r="DF19" s="11"/>
      <c r="DG19" s="16"/>
      <c r="DH19" s="116"/>
      <c r="DI19" s="22"/>
      <c r="DJ19" s="7"/>
      <c r="DK19" s="7"/>
      <c r="DL19" s="7"/>
      <c r="DM19" s="7"/>
      <c r="DN19" s="7"/>
      <c r="DO19" s="26"/>
      <c r="DP19" s="11"/>
      <c r="DQ19" s="16"/>
      <c r="DR19" s="116"/>
      <c r="DS19" s="22"/>
      <c r="DT19" s="7"/>
      <c r="DU19" s="7"/>
      <c r="DV19" s="7"/>
      <c r="DW19" s="7"/>
      <c r="DX19" s="7"/>
      <c r="DY19" s="26"/>
      <c r="DZ19" s="11"/>
      <c r="EA19" s="16"/>
      <c r="EB19" s="116"/>
      <c r="EC19" s="22"/>
      <c r="ED19" s="7"/>
      <c r="EE19" s="7"/>
      <c r="EF19" s="7"/>
      <c r="EG19" s="7"/>
      <c r="EH19" s="7"/>
      <c r="EI19" s="26"/>
      <c r="EJ19" s="11"/>
      <c r="EK19" s="16"/>
      <c r="EL19" s="116"/>
      <c r="EM19" s="22"/>
      <c r="EN19" s="7"/>
      <c r="EO19" s="7"/>
      <c r="EP19" s="7"/>
      <c r="EQ19" s="7"/>
      <c r="ER19" s="7"/>
      <c r="ES19" s="26"/>
      <c r="ET19" s="11"/>
      <c r="EU19" s="16"/>
      <c r="EV19" s="116"/>
      <c r="EW19" s="22"/>
      <c r="EX19" s="7"/>
      <c r="EY19" s="7"/>
      <c r="EZ19" s="7"/>
      <c r="FA19" s="7"/>
      <c r="FB19" s="7"/>
      <c r="FC19" s="26"/>
      <c r="FD19" s="11"/>
      <c r="FE19" s="16"/>
      <c r="FF19" s="116"/>
      <c r="FG19" s="22"/>
      <c r="FH19" s="7"/>
      <c r="FI19" s="7"/>
      <c r="FJ19" s="7"/>
      <c r="FK19" s="7"/>
      <c r="FL19" s="7"/>
      <c r="FM19" s="26"/>
      <c r="FN19" s="11"/>
      <c r="FO19" s="16"/>
      <c r="FP19" s="116"/>
      <c r="FQ19" s="22"/>
      <c r="FR19" s="7"/>
      <c r="FS19" s="7"/>
      <c r="FT19" s="7"/>
      <c r="FU19" s="7"/>
      <c r="FV19" s="7"/>
      <c r="FW19" s="26"/>
      <c r="FX19" s="11"/>
      <c r="FY19" s="16"/>
      <c r="FZ19" s="116"/>
      <c r="GA19" s="22"/>
      <c r="GB19" s="7"/>
      <c r="GC19" s="7"/>
      <c r="GD19" s="7"/>
      <c r="GE19" s="7"/>
      <c r="GF19" s="7"/>
      <c r="GG19" s="26"/>
      <c r="GH19" s="11"/>
      <c r="GI19" s="16"/>
      <c r="GJ19" s="125"/>
      <c r="GT19" s="125"/>
      <c r="HD19" s="125"/>
      <c r="HN19" s="125"/>
      <c r="HX19" s="125"/>
      <c r="IH19" s="125"/>
      <c r="IR19" s="125"/>
      <c r="JB19" s="125"/>
      <c r="JL19" s="125"/>
      <c r="JV19" s="125"/>
    </row>
    <row xmlns:x14ac="http://schemas.microsoft.com/office/spreadsheetml/2009/9/ac" r="20" s="2" customFormat="true" x14ac:dyDescent="0.25">
      <c r="A20" s="381" t="str">
        <f ca="true">IF(ISBLANK('Data Summary'!A22),"",'Data Summary'!A22)</f>
        <v>IDN_2022_UIS</v>
      </c>
      <c r="B20" s="116"/>
      <c r="C20" s="21"/>
      <c r="D20" s="7"/>
      <c r="E20" s="67"/>
      <c r="F20" s="67"/>
      <c r="G20" s="7"/>
      <c r="H20" s="7"/>
      <c r="I20" s="26"/>
      <c r="J20" s="11"/>
      <c r="K20" s="16"/>
      <c r="L20" s="116"/>
      <c r="M20" s="21"/>
      <c r="N20" s="7"/>
      <c r="O20" s="67"/>
      <c r="P20" s="67"/>
      <c r="Q20" s="7"/>
      <c r="R20" s="7"/>
      <c r="S20" s="26"/>
      <c r="T20" s="11"/>
      <c r="U20" s="16"/>
      <c r="V20" s="116"/>
      <c r="W20" s="21"/>
      <c r="X20" s="7"/>
      <c r="Y20" s="67"/>
      <c r="Z20" s="67"/>
      <c r="AA20" s="7"/>
      <c r="AB20" s="7"/>
      <c r="AC20" s="26"/>
      <c r="AD20" s="11"/>
      <c r="AE20" s="16"/>
      <c r="AF20" s="116"/>
      <c r="AG20" s="21"/>
      <c r="AH20" s="7"/>
      <c r="AI20" s="67"/>
      <c r="AJ20" s="67"/>
      <c r="AK20" s="7"/>
      <c r="AL20" s="7"/>
      <c r="AM20" s="26"/>
      <c r="AN20" s="11"/>
      <c r="AO20" s="16"/>
      <c r="AP20" s="116"/>
      <c r="AQ20" s="21"/>
      <c r="AR20" s="7"/>
      <c r="AS20" s="67"/>
      <c r="AT20" s="67"/>
      <c r="AU20" s="7"/>
      <c r="AV20" s="7"/>
      <c r="AW20" s="26"/>
      <c r="AX20" s="11"/>
      <c r="AY20" s="16"/>
      <c r="AZ20" s="116"/>
      <c r="BA20" s="21"/>
      <c r="BB20" s="7"/>
      <c r="BC20" s="67"/>
      <c r="BD20" s="67"/>
      <c r="BE20" s="7"/>
      <c r="BF20" s="7"/>
      <c r="BG20" s="26"/>
      <c r="BH20" s="11"/>
      <c r="BI20" s="16"/>
      <c r="BJ20" s="116"/>
      <c r="BK20" s="21"/>
      <c r="BL20" s="7"/>
      <c r="BM20" s="67"/>
      <c r="BN20" s="67"/>
      <c r="BO20" s="7"/>
      <c r="BP20" s="7"/>
      <c r="BQ20" s="26"/>
      <c r="BR20" s="11"/>
      <c r="BS20" s="16"/>
      <c r="BT20" s="116"/>
      <c r="BU20" s="21"/>
      <c r="BV20" s="7"/>
      <c r="BW20" s="67"/>
      <c r="BX20" s="67"/>
      <c r="BY20" s="7"/>
      <c r="BZ20" s="7"/>
      <c r="CA20" s="26"/>
      <c r="CB20" s="11"/>
      <c r="CC20" s="16"/>
      <c r="CD20" s="116"/>
      <c r="CE20" s="21"/>
      <c r="CF20" s="7"/>
      <c r="CG20" s="67"/>
      <c r="CH20" s="67"/>
      <c r="CI20" s="7"/>
      <c r="CJ20" s="7"/>
      <c r="CK20" s="26"/>
      <c r="CL20" s="11"/>
      <c r="CM20" s="16"/>
      <c r="CN20" s="116"/>
      <c r="CO20" s="21"/>
      <c r="CP20" s="7"/>
      <c r="CQ20" s="67"/>
      <c r="CR20" s="67"/>
      <c r="CS20" s="7"/>
      <c r="CT20" s="7"/>
      <c r="CU20" s="26"/>
      <c r="CV20" s="11"/>
      <c r="CW20" s="16"/>
      <c r="CX20" s="116"/>
      <c r="CY20" s="21"/>
      <c r="CZ20" s="7"/>
      <c r="DA20" s="67"/>
      <c r="DB20" s="67"/>
      <c r="DC20" s="7"/>
      <c r="DD20" s="7"/>
      <c r="DE20" s="26"/>
      <c r="DF20" s="11"/>
      <c r="DG20" s="16"/>
      <c r="DH20" s="116"/>
      <c r="DI20" s="21"/>
      <c r="DJ20" s="7"/>
      <c r="DK20" s="67"/>
      <c r="DL20" s="67"/>
      <c r="DM20" s="7"/>
      <c r="DN20" s="7"/>
      <c r="DO20" s="26"/>
      <c r="DP20" s="11"/>
      <c r="DQ20" s="16"/>
      <c r="DR20" s="116"/>
      <c r="DS20" s="21"/>
      <c r="DT20" s="7"/>
      <c r="DU20" s="67"/>
      <c r="DV20" s="67"/>
      <c r="DW20" s="7"/>
      <c r="DX20" s="7"/>
      <c r="DY20" s="26"/>
      <c r="DZ20" s="11"/>
      <c r="EA20" s="16"/>
      <c r="EB20" s="116"/>
      <c r="EC20" s="21"/>
      <c r="ED20" s="7"/>
      <c r="EE20" s="67"/>
      <c r="EF20" s="67"/>
      <c r="EG20" s="7"/>
      <c r="EH20" s="7"/>
      <c r="EI20" s="26"/>
      <c r="EJ20" s="11"/>
      <c r="EK20" s="16"/>
      <c r="EL20" s="116"/>
      <c r="EM20" s="21"/>
      <c r="EN20" s="7"/>
      <c r="EO20" s="67"/>
      <c r="EP20" s="67"/>
      <c r="EQ20" s="7"/>
      <c r="ER20" s="7"/>
      <c r="ES20" s="26"/>
      <c r="ET20" s="11"/>
      <c r="EU20" s="16"/>
      <c r="EV20" s="116"/>
      <c r="EW20" s="21"/>
      <c r="EX20" s="7"/>
      <c r="EY20" s="67"/>
      <c r="EZ20" s="67"/>
      <c r="FA20" s="7"/>
      <c r="FB20" s="7"/>
      <c r="FC20" s="26"/>
      <c r="FD20" s="11"/>
      <c r="FE20" s="16"/>
      <c r="FF20" s="116"/>
      <c r="FG20" s="21"/>
      <c r="FH20" s="7"/>
      <c r="FI20" s="67"/>
      <c r="FJ20" s="67"/>
      <c r="FK20" s="7"/>
      <c r="FL20" s="7"/>
      <c r="FM20" s="26"/>
      <c r="FN20" s="11"/>
      <c r="FO20" s="16"/>
      <c r="FP20" s="116"/>
      <c r="FQ20" s="21"/>
      <c r="FR20" s="7"/>
      <c r="FS20" s="67"/>
      <c r="FT20" s="67"/>
      <c r="FU20" s="7"/>
      <c r="FV20" s="7"/>
      <c r="FW20" s="26"/>
      <c r="FX20" s="11"/>
      <c r="FY20" s="16"/>
      <c r="FZ20" s="116"/>
      <c r="GA20" s="21"/>
      <c r="GB20" s="7"/>
      <c r="GC20" s="67"/>
      <c r="GD20" s="67"/>
      <c r="GE20" s="7"/>
      <c r="GF20" s="7"/>
      <c r="GG20" s="26"/>
      <c r="GH20" s="11"/>
      <c r="GI20" s="16"/>
      <c r="GJ20" s="125"/>
      <c r="GT20" s="125"/>
      <c r="HD20" s="125"/>
      <c r="HN20" s="125"/>
      <c r="HX20" s="125"/>
      <c r="IH20" s="125"/>
      <c r="IR20" s="125"/>
      <c r="JB20" s="125"/>
      <c r="JL20" s="125"/>
      <c r="JV20" s="125"/>
    </row>
    <row xmlns:x14ac="http://schemas.microsoft.com/office/spreadsheetml/2009/9/ac" r="21" s="2" customFormat="true" x14ac:dyDescent="0.25">
      <c r="A21" s="381" t="str">
        <f ca="true">IF(ISBLANK('Data Summary'!A23),"",'Data Summary'!A23)</f>
        <v>IDN_2022_EMIS</v>
      </c>
      <c r="B21" s="116"/>
      <c r="C21" s="21"/>
      <c r="D21" s="67"/>
      <c r="E21" s="67"/>
      <c r="F21" s="67"/>
      <c r="G21" s="67"/>
      <c r="H21" s="67"/>
      <c r="I21" s="68"/>
      <c r="J21" s="11"/>
      <c r="K21" s="16"/>
      <c r="L21" s="116"/>
      <c r="M21" s="21"/>
      <c r="N21" s="67"/>
      <c r="O21" s="67"/>
      <c r="P21" s="67"/>
      <c r="Q21" s="67"/>
      <c r="R21" s="67"/>
      <c r="S21" s="68"/>
      <c r="T21" s="11"/>
      <c r="U21" s="16"/>
      <c r="V21" s="116"/>
      <c r="W21" s="21"/>
      <c r="X21" s="67"/>
      <c r="Y21" s="67"/>
      <c r="Z21" s="67"/>
      <c r="AA21" s="67"/>
      <c r="AB21" s="67"/>
      <c r="AC21" s="68"/>
      <c r="AD21" s="11"/>
      <c r="AE21" s="16"/>
      <c r="AF21" s="116"/>
      <c r="AG21" s="21"/>
      <c r="AH21" s="67"/>
      <c r="AI21" s="67"/>
      <c r="AJ21" s="67"/>
      <c r="AK21" s="67"/>
      <c r="AL21" s="67"/>
      <c r="AM21" s="68"/>
      <c r="AN21" s="11"/>
      <c r="AO21" s="16"/>
      <c r="AP21" s="116"/>
      <c r="AQ21" s="21"/>
      <c r="AR21" s="67"/>
      <c r="AS21" s="67"/>
      <c r="AT21" s="67"/>
      <c r="AU21" s="67"/>
      <c r="AV21" s="67"/>
      <c r="AW21" s="68"/>
      <c r="AX21" s="11"/>
      <c r="AY21" s="16"/>
      <c r="AZ21" s="116"/>
      <c r="BA21" s="21"/>
      <c r="BB21" s="67"/>
      <c r="BC21" s="67"/>
      <c r="BD21" s="67"/>
      <c r="BE21" s="67"/>
      <c r="BF21" s="67"/>
      <c r="BG21" s="68"/>
      <c r="BH21" s="11"/>
      <c r="BI21" s="16"/>
      <c r="BJ21" s="116"/>
      <c r="BK21" s="21"/>
      <c r="BL21" s="67"/>
      <c r="BM21" s="67"/>
      <c r="BN21" s="67"/>
      <c r="BO21" s="67"/>
      <c r="BP21" s="67"/>
      <c r="BQ21" s="68"/>
      <c r="BR21" s="11"/>
      <c r="BS21" s="16"/>
      <c r="BT21" s="116"/>
      <c r="BU21" s="21"/>
      <c r="BV21" s="67"/>
      <c r="BW21" s="67"/>
      <c r="BX21" s="67"/>
      <c r="BY21" s="67"/>
      <c r="BZ21" s="67"/>
      <c r="CA21" s="68"/>
      <c r="CB21" s="11"/>
      <c r="CC21" s="16"/>
      <c r="CD21" s="116"/>
      <c r="CE21" s="21"/>
      <c r="CF21" s="67"/>
      <c r="CG21" s="67"/>
      <c r="CH21" s="67"/>
      <c r="CI21" s="67"/>
      <c r="CJ21" s="67"/>
      <c r="CK21" s="68"/>
      <c r="CL21" s="11"/>
      <c r="CM21" s="16"/>
      <c r="CN21" s="116"/>
      <c r="CO21" s="21"/>
      <c r="CP21" s="67"/>
      <c r="CQ21" s="67"/>
      <c r="CR21" s="67"/>
      <c r="CS21" s="67"/>
      <c r="CT21" s="67"/>
      <c r="CU21" s="68"/>
      <c r="CV21" s="11"/>
      <c r="CW21" s="16"/>
      <c r="CX21" s="116"/>
      <c r="CY21" s="21"/>
      <c r="CZ21" s="67"/>
      <c r="DA21" s="67"/>
      <c r="DB21" s="67"/>
      <c r="DC21" s="67"/>
      <c r="DD21" s="67"/>
      <c r="DE21" s="68"/>
      <c r="DF21" s="11"/>
      <c r="DG21" s="16"/>
      <c r="DH21" s="116"/>
      <c r="DI21" s="21"/>
      <c r="DJ21" s="67"/>
      <c r="DK21" s="67"/>
      <c r="DL21" s="67"/>
      <c r="DM21" s="67"/>
      <c r="DN21" s="67"/>
      <c r="DO21" s="68"/>
      <c r="DP21" s="11"/>
      <c r="DQ21" s="16"/>
      <c r="DR21" s="116"/>
      <c r="DS21" s="21"/>
      <c r="DT21" s="67"/>
      <c r="DU21" s="67"/>
      <c r="DV21" s="67"/>
      <c r="DW21" s="67"/>
      <c r="DX21" s="67"/>
      <c r="DY21" s="68"/>
      <c r="DZ21" s="11"/>
      <c r="EA21" s="16"/>
      <c r="EB21" s="116"/>
      <c r="EC21" s="21"/>
      <c r="ED21" s="67"/>
      <c r="EE21" s="67"/>
      <c r="EF21" s="67"/>
      <c r="EG21" s="67"/>
      <c r="EH21" s="67"/>
      <c r="EI21" s="68"/>
      <c r="EJ21" s="11"/>
      <c r="EK21" s="16"/>
      <c r="EL21" s="116"/>
      <c r="EM21" s="21"/>
      <c r="EN21" s="67"/>
      <c r="EO21" s="67"/>
      <c r="EP21" s="67"/>
      <c r="EQ21" s="67"/>
      <c r="ER21" s="67"/>
      <c r="ES21" s="68"/>
      <c r="ET21" s="11"/>
      <c r="EU21" s="16"/>
      <c r="EV21" s="116"/>
      <c r="EW21" s="21"/>
      <c r="EX21" s="67"/>
      <c r="EY21" s="67"/>
      <c r="EZ21" s="67"/>
      <c r="FA21" s="67"/>
      <c r="FB21" s="67"/>
      <c r="FC21" s="68"/>
      <c r="FD21" s="11"/>
      <c r="FE21" s="16"/>
      <c r="FF21" s="116"/>
      <c r="FG21" s="21"/>
      <c r="FH21" s="67"/>
      <c r="FI21" s="67"/>
      <c r="FJ21" s="67"/>
      <c r="FK21" s="67"/>
      <c r="FL21" s="67"/>
      <c r="FM21" s="68"/>
      <c r="FN21" s="11"/>
      <c r="FO21" s="16"/>
      <c r="FP21" s="116"/>
      <c r="FQ21" s="21"/>
      <c r="FR21" s="67"/>
      <c r="FS21" s="67"/>
      <c r="FT21" s="67"/>
      <c r="FU21" s="67"/>
      <c r="FV21" s="67"/>
      <c r="FW21" s="68"/>
      <c r="FX21" s="11"/>
      <c r="FY21" s="16"/>
      <c r="FZ21" s="116"/>
      <c r="GA21" s="21"/>
      <c r="GB21" s="67"/>
      <c r="GC21" s="67"/>
      <c r="GD21" s="67"/>
      <c r="GE21" s="67"/>
      <c r="GF21" s="67"/>
      <c r="GG21" s="68"/>
      <c r="GH21" s="11"/>
      <c r="GI21" s="16"/>
      <c r="GJ21" s="125"/>
      <c r="GT21" s="125"/>
      <c r="HD21" s="125"/>
      <c r="HN21" s="125"/>
      <c r="HX21" s="125"/>
      <c r="IH21" s="125"/>
      <c r="IR21" s="125"/>
      <c r="JB21" s="125"/>
      <c r="JL21" s="125"/>
      <c r="JV21" s="125"/>
    </row>
    <row xmlns:x14ac="http://schemas.microsoft.com/office/spreadsheetml/2009/9/ac" r="22" s="2" customFormat="true" x14ac:dyDescent="0.25">
      <c r="A22" s="381" t="str">
        <f ca="true">IF(ISBLANK('Data Summary'!A24),"",'Data Summary'!A24)</f>
        <v>IDN_2023_EMIS</v>
      </c>
      <c r="B22" s="116"/>
      <c r="C22" s="21"/>
      <c r="D22" s="67"/>
      <c r="E22" s="67"/>
      <c r="F22" s="67"/>
      <c r="G22" s="67"/>
      <c r="H22" s="67"/>
      <c r="I22" s="68"/>
      <c r="J22" s="11"/>
      <c r="K22" s="16"/>
      <c r="L22" s="116"/>
      <c r="M22" s="21"/>
      <c r="N22" s="67"/>
      <c r="O22" s="67"/>
      <c r="P22" s="67"/>
      <c r="Q22" s="67"/>
      <c r="R22" s="67"/>
      <c r="S22" s="68"/>
      <c r="T22" s="11"/>
      <c r="U22" s="16"/>
      <c r="V22" s="116"/>
      <c r="W22" s="21"/>
      <c r="X22" s="67"/>
      <c r="Y22" s="67"/>
      <c r="Z22" s="67"/>
      <c r="AA22" s="67"/>
      <c r="AB22" s="67"/>
      <c r="AC22" s="68"/>
      <c r="AD22" s="11"/>
      <c r="AE22" s="16"/>
      <c r="AF22" s="116"/>
      <c r="AG22" s="21"/>
      <c r="AH22" s="67"/>
      <c r="AI22" s="67"/>
      <c r="AJ22" s="67"/>
      <c r="AK22" s="67"/>
      <c r="AL22" s="67"/>
      <c r="AM22" s="68"/>
      <c r="AN22" s="11"/>
      <c r="AO22" s="16"/>
      <c r="AP22" s="116"/>
      <c r="AQ22" s="21"/>
      <c r="AR22" s="67"/>
      <c r="AS22" s="67"/>
      <c r="AT22" s="67"/>
      <c r="AU22" s="67"/>
      <c r="AV22" s="67"/>
      <c r="AW22" s="68"/>
      <c r="AX22" s="11"/>
      <c r="AY22" s="16"/>
      <c r="AZ22" s="116"/>
      <c r="BA22" s="21"/>
      <c r="BB22" s="67"/>
      <c r="BC22" s="67"/>
      <c r="BD22" s="67"/>
      <c r="BE22" s="67"/>
      <c r="BF22" s="67"/>
      <c r="BG22" s="68"/>
      <c r="BH22" s="11"/>
      <c r="BI22" s="16"/>
      <c r="BJ22" s="116"/>
      <c r="BK22" s="21"/>
      <c r="BL22" s="67"/>
      <c r="BM22" s="67"/>
      <c r="BN22" s="67"/>
      <c r="BO22" s="67"/>
      <c r="BP22" s="67"/>
      <c r="BQ22" s="68"/>
      <c r="BR22" s="11"/>
      <c r="BS22" s="16"/>
      <c r="BT22" s="116"/>
      <c r="BU22" s="21"/>
      <c r="BV22" s="67"/>
      <c r="BW22" s="67"/>
      <c r="BX22" s="67"/>
      <c r="BY22" s="67"/>
      <c r="BZ22" s="67"/>
      <c r="CA22" s="68"/>
      <c r="CB22" s="11"/>
      <c r="CC22" s="16"/>
      <c r="CD22" s="116"/>
      <c r="CE22" s="21"/>
      <c r="CF22" s="67"/>
      <c r="CG22" s="67"/>
      <c r="CH22" s="67"/>
      <c r="CI22" s="67"/>
      <c r="CJ22" s="67"/>
      <c r="CK22" s="68"/>
      <c r="CL22" s="11"/>
      <c r="CM22" s="16"/>
      <c r="CN22" s="116"/>
      <c r="CO22" s="21"/>
      <c r="CP22" s="67"/>
      <c r="CQ22" s="67"/>
      <c r="CR22" s="67"/>
      <c r="CS22" s="67"/>
      <c r="CT22" s="67"/>
      <c r="CU22" s="68"/>
      <c r="CV22" s="11"/>
      <c r="CW22" s="16"/>
      <c r="CX22" s="116"/>
      <c r="CY22" s="21"/>
      <c r="CZ22" s="67"/>
      <c r="DA22" s="67"/>
      <c r="DB22" s="67"/>
      <c r="DC22" s="67"/>
      <c r="DD22" s="67"/>
      <c r="DE22" s="68"/>
      <c r="DF22" s="11"/>
      <c r="DG22" s="16"/>
      <c r="DH22" s="116"/>
      <c r="DI22" s="21"/>
      <c r="DJ22" s="67"/>
      <c r="DK22" s="67"/>
      <c r="DL22" s="67"/>
      <c r="DM22" s="67"/>
      <c r="DN22" s="67"/>
      <c r="DO22" s="68"/>
      <c r="DP22" s="11"/>
      <c r="DQ22" s="16"/>
      <c r="DR22" s="116"/>
      <c r="DS22" s="21"/>
      <c r="DT22" s="67"/>
      <c r="DU22" s="67"/>
      <c r="DV22" s="67"/>
      <c r="DW22" s="67"/>
      <c r="DX22" s="67"/>
      <c r="DY22" s="68"/>
      <c r="DZ22" s="11"/>
      <c r="EA22" s="16"/>
      <c r="EB22" s="116"/>
      <c r="EC22" s="21"/>
      <c r="ED22" s="67"/>
      <c r="EE22" s="67"/>
      <c r="EF22" s="67"/>
      <c r="EG22" s="67"/>
      <c r="EH22" s="67"/>
      <c r="EI22" s="68"/>
      <c r="EJ22" s="11"/>
      <c r="EK22" s="16"/>
      <c r="EL22" s="116"/>
      <c r="EM22" s="21"/>
      <c r="EN22" s="67"/>
      <c r="EO22" s="67"/>
      <c r="EP22" s="67"/>
      <c r="EQ22" s="67"/>
      <c r="ER22" s="67"/>
      <c r="ES22" s="68"/>
      <c r="ET22" s="11"/>
      <c r="EU22" s="16"/>
      <c r="EV22" s="116"/>
      <c r="EW22" s="21"/>
      <c r="EX22" s="67"/>
      <c r="EY22" s="67"/>
      <c r="EZ22" s="67"/>
      <c r="FA22" s="67"/>
      <c r="FB22" s="67"/>
      <c r="FC22" s="68"/>
      <c r="FD22" s="11"/>
      <c r="FE22" s="16"/>
      <c r="FF22" s="116"/>
      <c r="FG22" s="21"/>
      <c r="FH22" s="67"/>
      <c r="FI22" s="67"/>
      <c r="FJ22" s="67"/>
      <c r="FK22" s="67"/>
      <c r="FL22" s="67"/>
      <c r="FM22" s="68"/>
      <c r="FN22" s="11"/>
      <c r="FO22" s="16"/>
      <c r="FP22" s="116"/>
      <c r="FQ22" s="21"/>
      <c r="FR22" s="67"/>
      <c r="FS22" s="67"/>
      <c r="FT22" s="67"/>
      <c r="FU22" s="67"/>
      <c r="FV22" s="67"/>
      <c r="FW22" s="68"/>
      <c r="FX22" s="11"/>
      <c r="FY22" s="16"/>
      <c r="FZ22" s="116"/>
      <c r="GA22" s="21"/>
      <c r="GB22" s="67"/>
      <c r="GC22" s="67"/>
      <c r="GD22" s="67"/>
      <c r="GE22" s="67"/>
      <c r="GF22" s="67"/>
      <c r="GG22" s="68"/>
      <c r="GH22" s="11"/>
      <c r="GI22" s="16"/>
      <c r="GJ22" s="125"/>
      <c r="GT22" s="125"/>
      <c r="HD22" s="125"/>
      <c r="HN22" s="125"/>
      <c r="HX22" s="125"/>
      <c r="IH22" s="125"/>
      <c r="IR22" s="125"/>
      <c r="JB22" s="125"/>
      <c r="JL22" s="125"/>
      <c r="JV22" s="125"/>
    </row>
    <row xmlns:x14ac="http://schemas.microsoft.com/office/spreadsheetml/2009/9/ac" r="23" s="2" customFormat="true" x14ac:dyDescent="0.25">
      <c r="A23" s="382" t="str">
        <f ca="true">IF(ISBLANK('Data Summary'!A25),"",'Data Summary'!A25)</f>
        <v/>
      </c>
      <c r="B23" s="116"/>
      <c r="C23" s="21"/>
      <c r="D23" s="67"/>
      <c r="E23" s="67"/>
      <c r="F23" s="67"/>
      <c r="G23" s="67"/>
      <c r="H23" s="67"/>
      <c r="I23" s="68"/>
      <c r="J23" s="11"/>
      <c r="K23" s="16"/>
      <c r="L23" s="116"/>
      <c r="M23" s="21"/>
      <c r="N23" s="67"/>
      <c r="O23" s="67"/>
      <c r="P23" s="67"/>
      <c r="Q23" s="67"/>
      <c r="R23" s="67"/>
      <c r="S23" s="68"/>
      <c r="T23" s="11"/>
      <c r="U23" s="16"/>
      <c r="V23" s="116"/>
      <c r="W23" s="21"/>
      <c r="X23" s="67"/>
      <c r="Y23" s="67"/>
      <c r="Z23" s="67"/>
      <c r="AA23" s="67"/>
      <c r="AB23" s="67"/>
      <c r="AC23" s="68"/>
      <c r="AD23" s="11"/>
      <c r="AE23" s="16"/>
      <c r="AF23" s="116"/>
      <c r="AG23" s="21"/>
      <c r="AH23" s="67"/>
      <c r="AI23" s="67"/>
      <c r="AJ23" s="67"/>
      <c r="AK23" s="67"/>
      <c r="AL23" s="67"/>
      <c r="AM23" s="68"/>
      <c r="AN23" s="11"/>
      <c r="AO23" s="16"/>
      <c r="AP23" s="116"/>
      <c r="AQ23" s="21"/>
      <c r="AR23" s="67"/>
      <c r="AS23" s="67"/>
      <c r="AT23" s="67"/>
      <c r="AU23" s="67"/>
      <c r="AV23" s="67"/>
      <c r="AW23" s="68"/>
      <c r="AX23" s="11"/>
      <c r="AY23" s="16"/>
      <c r="AZ23" s="116"/>
      <c r="BA23" s="21"/>
      <c r="BB23" s="67"/>
      <c r="BC23" s="67"/>
      <c r="BD23" s="67"/>
      <c r="BE23" s="67"/>
      <c r="BF23" s="67"/>
      <c r="BG23" s="68"/>
      <c r="BH23" s="11"/>
      <c r="BI23" s="16"/>
      <c r="BJ23" s="116"/>
      <c r="BK23" s="21"/>
      <c r="BL23" s="67"/>
      <c r="BM23" s="67"/>
      <c r="BN23" s="67"/>
      <c r="BO23" s="67"/>
      <c r="BP23" s="67"/>
      <c r="BQ23" s="68"/>
      <c r="BR23" s="11"/>
      <c r="BS23" s="16"/>
      <c r="BT23" s="116"/>
      <c r="BU23" s="21"/>
      <c r="BV23" s="67"/>
      <c r="BW23" s="67"/>
      <c r="BX23" s="67"/>
      <c r="BY23" s="67"/>
      <c r="BZ23" s="67"/>
      <c r="CA23" s="68"/>
      <c r="CB23" s="11"/>
      <c r="CC23" s="16"/>
      <c r="CD23" s="116"/>
      <c r="CE23" s="21"/>
      <c r="CF23" s="67"/>
      <c r="CG23" s="67"/>
      <c r="CH23" s="67"/>
      <c r="CI23" s="67"/>
      <c r="CJ23" s="67"/>
      <c r="CK23" s="68"/>
      <c r="CL23" s="11"/>
      <c r="CM23" s="16"/>
      <c r="CN23" s="116"/>
      <c r="CO23" s="21"/>
      <c r="CP23" s="67"/>
      <c r="CQ23" s="67"/>
      <c r="CR23" s="67"/>
      <c r="CS23" s="67"/>
      <c r="CT23" s="67"/>
      <c r="CU23" s="68"/>
      <c r="CV23" s="11"/>
      <c r="CW23" s="16"/>
      <c r="CX23" s="116"/>
      <c r="CY23" s="21"/>
      <c r="CZ23" s="67"/>
      <c r="DA23" s="67"/>
      <c r="DB23" s="67"/>
      <c r="DC23" s="67"/>
      <c r="DD23" s="67"/>
      <c r="DE23" s="68"/>
      <c r="DF23" s="11"/>
      <c r="DG23" s="16"/>
      <c r="DH23" s="116"/>
      <c r="DI23" s="21"/>
      <c r="DJ23" s="67"/>
      <c r="DK23" s="67"/>
      <c r="DL23" s="67"/>
      <c r="DM23" s="67"/>
      <c r="DN23" s="67"/>
      <c r="DO23" s="68"/>
      <c r="DP23" s="11"/>
      <c r="DQ23" s="16"/>
      <c r="DR23" s="116"/>
      <c r="DS23" s="21"/>
      <c r="DT23" s="67"/>
      <c r="DU23" s="67"/>
      <c r="DV23" s="67"/>
      <c r="DW23" s="67"/>
      <c r="DX23" s="67"/>
      <c r="DY23" s="68"/>
      <c r="DZ23" s="11"/>
      <c r="EA23" s="16"/>
      <c r="EB23" s="116"/>
      <c r="EC23" s="21"/>
      <c r="ED23" s="67"/>
      <c r="EE23" s="67"/>
      <c r="EF23" s="67"/>
      <c r="EG23" s="67"/>
      <c r="EH23" s="67"/>
      <c r="EI23" s="68"/>
      <c r="EJ23" s="11"/>
      <c r="EK23" s="16"/>
      <c r="EL23" s="116"/>
      <c r="EM23" s="21"/>
      <c r="EN23" s="67"/>
      <c r="EO23" s="67"/>
      <c r="EP23" s="67"/>
      <c r="EQ23" s="67"/>
      <c r="ER23" s="67"/>
      <c r="ES23" s="68"/>
      <c r="ET23" s="11"/>
      <c r="EU23" s="16"/>
      <c r="EV23" s="116"/>
      <c r="EW23" s="21"/>
      <c r="EX23" s="67"/>
      <c r="EY23" s="67"/>
      <c r="EZ23" s="67"/>
      <c r="FA23" s="67"/>
      <c r="FB23" s="67"/>
      <c r="FC23" s="68"/>
      <c r="FD23" s="11"/>
      <c r="FE23" s="16"/>
      <c r="FF23" s="116"/>
      <c r="FG23" s="21"/>
      <c r="FH23" s="67"/>
      <c r="FI23" s="67"/>
      <c r="FJ23" s="67"/>
      <c r="FK23" s="67"/>
      <c r="FL23" s="67"/>
      <c r="FM23" s="68"/>
      <c r="FN23" s="11"/>
      <c r="FO23" s="16"/>
      <c r="FP23" s="116"/>
      <c r="FQ23" s="21"/>
      <c r="FR23" s="67"/>
      <c r="FS23" s="67"/>
      <c r="FT23" s="67"/>
      <c r="FU23" s="67"/>
      <c r="FV23" s="67"/>
      <c r="FW23" s="68"/>
      <c r="FX23" s="11"/>
      <c r="FY23" s="16"/>
      <c r="FZ23" s="116"/>
      <c r="GA23" s="21"/>
      <c r="GB23" s="67"/>
      <c r="GC23" s="67"/>
      <c r="GD23" s="67"/>
      <c r="GE23" s="67"/>
      <c r="GF23" s="67"/>
      <c r="GG23" s="68"/>
      <c r="GH23" s="11"/>
      <c r="GI23" s="16"/>
      <c r="GJ23" s="125"/>
      <c r="GT23" s="125"/>
      <c r="HD23" s="125"/>
      <c r="HN23" s="125"/>
      <c r="HX23" s="125"/>
      <c r="IH23" s="125"/>
      <c r="IR23" s="125"/>
      <c r="JB23" s="125"/>
      <c r="JL23" s="125"/>
      <c r="JV23" s="125"/>
    </row>
    <row xmlns:x14ac="http://schemas.microsoft.com/office/spreadsheetml/2009/9/ac" r="24" s="2" customFormat="true" x14ac:dyDescent="0.25">
      <c r="A24" s="382" t="str">
        <f ca="true">IF(ISBLANK('Data Summary'!A26),"",'Data Summary'!A26)</f>
        <v/>
      </c>
      <c r="B24" s="116"/>
      <c r="C24" s="21"/>
      <c r="D24" s="67"/>
      <c r="E24" s="67"/>
      <c r="F24" s="67"/>
      <c r="G24" s="67"/>
      <c r="H24" s="67"/>
      <c r="I24" s="68"/>
      <c r="J24" s="11"/>
      <c r="K24" s="16"/>
      <c r="L24" s="116"/>
      <c r="M24" s="21"/>
      <c r="N24" s="67"/>
      <c r="O24" s="67"/>
      <c r="P24" s="67"/>
      <c r="Q24" s="67"/>
      <c r="R24" s="67"/>
      <c r="S24" s="68"/>
      <c r="T24" s="11"/>
      <c r="U24" s="16"/>
      <c r="V24" s="116"/>
      <c r="W24" s="21"/>
      <c r="X24" s="67"/>
      <c r="Y24" s="67"/>
      <c r="Z24" s="67"/>
      <c r="AA24" s="67"/>
      <c r="AB24" s="67"/>
      <c r="AC24" s="68"/>
      <c r="AD24" s="11"/>
      <c r="AE24" s="16"/>
      <c r="AF24" s="116"/>
      <c r="AG24" s="21"/>
      <c r="AH24" s="67"/>
      <c r="AI24" s="67"/>
      <c r="AJ24" s="67"/>
      <c r="AK24" s="67"/>
      <c r="AL24" s="67"/>
      <c r="AM24" s="68"/>
      <c r="AN24" s="11"/>
      <c r="AO24" s="16"/>
      <c r="AP24" s="116"/>
      <c r="AQ24" s="21"/>
      <c r="AR24" s="67"/>
      <c r="AS24" s="67"/>
      <c r="AT24" s="67"/>
      <c r="AU24" s="67"/>
      <c r="AV24" s="67"/>
      <c r="AW24" s="68"/>
      <c r="AX24" s="11"/>
      <c r="AY24" s="16"/>
      <c r="AZ24" s="116"/>
      <c r="BA24" s="21"/>
      <c r="BB24" s="67"/>
      <c r="BC24" s="67"/>
      <c r="BD24" s="67"/>
      <c r="BE24" s="67"/>
      <c r="BF24" s="67"/>
      <c r="BG24" s="68"/>
      <c r="BH24" s="11"/>
      <c r="BI24" s="16"/>
      <c r="BJ24" s="116"/>
      <c r="BK24" s="21"/>
      <c r="BL24" s="67"/>
      <c r="BM24" s="67"/>
      <c r="BN24" s="67"/>
      <c r="BO24" s="67"/>
      <c r="BP24" s="67"/>
      <c r="BQ24" s="68"/>
      <c r="BR24" s="11"/>
      <c r="BS24" s="16"/>
      <c r="BT24" s="116"/>
      <c r="BU24" s="21"/>
      <c r="BV24" s="67"/>
      <c r="BW24" s="67"/>
      <c r="BX24" s="67"/>
      <c r="BY24" s="67"/>
      <c r="BZ24" s="67"/>
      <c r="CA24" s="68"/>
      <c r="CB24" s="11"/>
      <c r="CC24" s="16"/>
      <c r="CD24" s="116"/>
      <c r="CE24" s="21"/>
      <c r="CF24" s="67"/>
      <c r="CG24" s="67"/>
      <c r="CH24" s="67"/>
      <c r="CI24" s="67"/>
      <c r="CJ24" s="67"/>
      <c r="CK24" s="68"/>
      <c r="CL24" s="11"/>
      <c r="CM24" s="16"/>
      <c r="CN24" s="116"/>
      <c r="CO24" s="21"/>
      <c r="CP24" s="67"/>
      <c r="CQ24" s="67"/>
      <c r="CR24" s="67"/>
      <c r="CS24" s="67"/>
      <c r="CT24" s="67"/>
      <c r="CU24" s="68"/>
      <c r="CV24" s="11"/>
      <c r="CW24" s="16"/>
      <c r="CX24" s="116"/>
      <c r="CY24" s="21"/>
      <c r="CZ24" s="67"/>
      <c r="DA24" s="67"/>
      <c r="DB24" s="67"/>
      <c r="DC24" s="67"/>
      <c r="DD24" s="67"/>
      <c r="DE24" s="68"/>
      <c r="DF24" s="11"/>
      <c r="DG24" s="16"/>
      <c r="DH24" s="116"/>
      <c r="DI24" s="21"/>
      <c r="DJ24" s="67"/>
      <c r="DK24" s="67"/>
      <c r="DL24" s="67"/>
      <c r="DM24" s="67"/>
      <c r="DN24" s="67"/>
      <c r="DO24" s="68"/>
      <c r="DP24" s="11"/>
      <c r="DQ24" s="16"/>
      <c r="DR24" s="116"/>
      <c r="DS24" s="21"/>
      <c r="DT24" s="67"/>
      <c r="DU24" s="67"/>
      <c r="DV24" s="67"/>
      <c r="DW24" s="67"/>
      <c r="DX24" s="67"/>
      <c r="DY24" s="68"/>
      <c r="DZ24" s="11"/>
      <c r="EA24" s="16"/>
      <c r="EB24" s="116"/>
      <c r="EC24" s="21"/>
      <c r="ED24" s="67"/>
      <c r="EE24" s="67"/>
      <c r="EF24" s="67"/>
      <c r="EG24" s="67"/>
      <c r="EH24" s="67"/>
      <c r="EI24" s="68"/>
      <c r="EJ24" s="11"/>
      <c r="EK24" s="16"/>
      <c r="EL24" s="116"/>
      <c r="EM24" s="21"/>
      <c r="EN24" s="67"/>
      <c r="EO24" s="67"/>
      <c r="EP24" s="67"/>
      <c r="EQ24" s="67"/>
      <c r="ER24" s="67"/>
      <c r="ES24" s="68"/>
      <c r="ET24" s="11"/>
      <c r="EU24" s="16"/>
      <c r="EV24" s="116"/>
      <c r="EW24" s="21"/>
      <c r="EX24" s="67"/>
      <c r="EY24" s="67"/>
      <c r="EZ24" s="67"/>
      <c r="FA24" s="67"/>
      <c r="FB24" s="67"/>
      <c r="FC24" s="68"/>
      <c r="FD24" s="11"/>
      <c r="FE24" s="16"/>
      <c r="FF24" s="116"/>
      <c r="FG24" s="21"/>
      <c r="FH24" s="67"/>
      <c r="FI24" s="67"/>
      <c r="FJ24" s="67"/>
      <c r="FK24" s="67"/>
      <c r="FL24" s="67"/>
      <c r="FM24" s="68"/>
      <c r="FN24" s="11"/>
      <c r="FO24" s="16"/>
      <c r="FP24" s="116"/>
      <c r="FQ24" s="21"/>
      <c r="FR24" s="67"/>
      <c r="FS24" s="67"/>
      <c r="FT24" s="67"/>
      <c r="FU24" s="67"/>
      <c r="FV24" s="67"/>
      <c r="FW24" s="68"/>
      <c r="FX24" s="11"/>
      <c r="FY24" s="16"/>
      <c r="FZ24" s="116"/>
      <c r="GA24" s="21"/>
      <c r="GB24" s="67"/>
      <c r="GC24" s="67"/>
      <c r="GD24" s="67"/>
      <c r="GE24" s="67"/>
      <c r="GF24" s="67"/>
      <c r="GG24" s="68"/>
      <c r="GH24" s="11"/>
      <c r="GI24" s="16"/>
      <c r="GJ24" s="125"/>
      <c r="GT24" s="125"/>
      <c r="HD24" s="125"/>
      <c r="HN24" s="125"/>
      <c r="HX24" s="125"/>
      <c r="IH24" s="125"/>
      <c r="IR24" s="125"/>
      <c r="JB24" s="125"/>
      <c r="JL24" s="125"/>
      <c r="JV24" s="125"/>
    </row>
    <row xmlns:x14ac="http://schemas.microsoft.com/office/spreadsheetml/2009/9/ac" r="25" s="2" customFormat="true" x14ac:dyDescent="0.25">
      <c r="A25" s="382" t="str">
        <f ca="true">IF(ISBLANK('Data Summary'!A27),"",'Data Summary'!A27)</f>
        <v/>
      </c>
      <c r="B25" s="116"/>
      <c r="C25" s="21"/>
      <c r="D25" s="67"/>
      <c r="E25" s="67"/>
      <c r="F25" s="67"/>
      <c r="G25" s="67"/>
      <c r="H25" s="67"/>
      <c r="I25" s="68"/>
      <c r="J25" s="11"/>
      <c r="K25" s="16"/>
      <c r="L25" s="116"/>
      <c r="M25" s="21"/>
      <c r="N25" s="67"/>
      <c r="O25" s="67"/>
      <c r="P25" s="67"/>
      <c r="Q25" s="67"/>
      <c r="R25" s="67"/>
      <c r="S25" s="68"/>
      <c r="T25" s="11"/>
      <c r="U25" s="16"/>
      <c r="V25" s="116"/>
      <c r="W25" s="21"/>
      <c r="X25" s="67"/>
      <c r="Y25" s="67"/>
      <c r="Z25" s="67"/>
      <c r="AA25" s="67"/>
      <c r="AB25" s="67"/>
      <c r="AC25" s="68"/>
      <c r="AD25" s="11"/>
      <c r="AE25" s="16"/>
      <c r="AF25" s="116"/>
      <c r="AG25" s="21"/>
      <c r="AH25" s="67"/>
      <c r="AI25" s="67"/>
      <c r="AJ25" s="67"/>
      <c r="AK25" s="67"/>
      <c r="AL25" s="67"/>
      <c r="AM25" s="68"/>
      <c r="AN25" s="11"/>
      <c r="AO25" s="16"/>
      <c r="AP25" s="116"/>
      <c r="AQ25" s="21"/>
      <c r="AR25" s="67"/>
      <c r="AS25" s="67"/>
      <c r="AT25" s="67"/>
      <c r="AU25" s="67"/>
      <c r="AV25" s="67"/>
      <c r="AW25" s="68"/>
      <c r="AX25" s="11"/>
      <c r="AY25" s="16"/>
      <c r="AZ25" s="116"/>
      <c r="BA25" s="21"/>
      <c r="BB25" s="67"/>
      <c r="BC25" s="67"/>
      <c r="BD25" s="67"/>
      <c r="BE25" s="67"/>
      <c r="BF25" s="67"/>
      <c r="BG25" s="68"/>
      <c r="BH25" s="11"/>
      <c r="BI25" s="16"/>
      <c r="BJ25" s="116"/>
      <c r="BK25" s="21"/>
      <c r="BL25" s="67"/>
      <c r="BM25" s="67"/>
      <c r="BN25" s="67"/>
      <c r="BO25" s="67"/>
      <c r="BP25" s="67"/>
      <c r="BQ25" s="68"/>
      <c r="BR25" s="11"/>
      <c r="BS25" s="16"/>
      <c r="BT25" s="116"/>
      <c r="BU25" s="21"/>
      <c r="BV25" s="67"/>
      <c r="BW25" s="67"/>
      <c r="BX25" s="67"/>
      <c r="BY25" s="67"/>
      <c r="BZ25" s="67"/>
      <c r="CA25" s="68"/>
      <c r="CB25" s="11"/>
      <c r="CC25" s="16"/>
      <c r="CD25" s="116"/>
      <c r="CE25" s="21"/>
      <c r="CF25" s="67"/>
      <c r="CG25" s="67"/>
      <c r="CH25" s="67"/>
      <c r="CI25" s="67"/>
      <c r="CJ25" s="67"/>
      <c r="CK25" s="68"/>
      <c r="CL25" s="11"/>
      <c r="CM25" s="16"/>
      <c r="CN25" s="116"/>
      <c r="CO25" s="21"/>
      <c r="CP25" s="67"/>
      <c r="CQ25" s="67"/>
      <c r="CR25" s="67"/>
      <c r="CS25" s="67"/>
      <c r="CT25" s="67"/>
      <c r="CU25" s="68"/>
      <c r="CV25" s="11"/>
      <c r="CW25" s="16"/>
      <c r="CX25" s="116"/>
      <c r="CY25" s="21"/>
      <c r="CZ25" s="67"/>
      <c r="DA25" s="67"/>
      <c r="DB25" s="67"/>
      <c r="DC25" s="67"/>
      <c r="DD25" s="67"/>
      <c r="DE25" s="68"/>
      <c r="DF25" s="11"/>
      <c r="DG25" s="16"/>
      <c r="DH25" s="116"/>
      <c r="DI25" s="21"/>
      <c r="DJ25" s="67"/>
      <c r="DK25" s="67"/>
      <c r="DL25" s="67"/>
      <c r="DM25" s="67"/>
      <c r="DN25" s="67"/>
      <c r="DO25" s="68"/>
      <c r="DP25" s="11"/>
      <c r="DQ25" s="16"/>
      <c r="DR25" s="116"/>
      <c r="DS25" s="21"/>
      <c r="DT25" s="67"/>
      <c r="DU25" s="67"/>
      <c r="DV25" s="67"/>
      <c r="DW25" s="67"/>
      <c r="DX25" s="67"/>
      <c r="DY25" s="68"/>
      <c r="DZ25" s="11"/>
      <c r="EA25" s="16"/>
      <c r="EB25" s="116"/>
      <c r="EC25" s="21"/>
      <c r="ED25" s="67"/>
      <c r="EE25" s="67"/>
      <c r="EF25" s="67"/>
      <c r="EG25" s="67"/>
      <c r="EH25" s="67"/>
      <c r="EI25" s="68"/>
      <c r="EJ25" s="11"/>
      <c r="EK25" s="16"/>
      <c r="EL25" s="116"/>
      <c r="EM25" s="21"/>
      <c r="EN25" s="67"/>
      <c r="EO25" s="67"/>
      <c r="EP25" s="67"/>
      <c r="EQ25" s="67"/>
      <c r="ER25" s="67"/>
      <c r="ES25" s="68"/>
      <c r="ET25" s="11"/>
      <c r="EU25" s="16"/>
      <c r="EV25" s="116"/>
      <c r="EW25" s="21"/>
      <c r="EX25" s="67"/>
      <c r="EY25" s="67"/>
      <c r="EZ25" s="67"/>
      <c r="FA25" s="67"/>
      <c r="FB25" s="67"/>
      <c r="FC25" s="68"/>
      <c r="FD25" s="11"/>
      <c r="FE25" s="16"/>
      <c r="FF25" s="116"/>
      <c r="FG25" s="21"/>
      <c r="FH25" s="67"/>
      <c r="FI25" s="67"/>
      <c r="FJ25" s="67"/>
      <c r="FK25" s="67"/>
      <c r="FL25" s="67"/>
      <c r="FM25" s="68"/>
      <c r="FN25" s="11"/>
      <c r="FO25" s="16"/>
      <c r="FP25" s="116"/>
      <c r="FQ25" s="21"/>
      <c r="FR25" s="67"/>
      <c r="FS25" s="67"/>
      <c r="FT25" s="67"/>
      <c r="FU25" s="67"/>
      <c r="FV25" s="67"/>
      <c r="FW25" s="68"/>
      <c r="FX25" s="11"/>
      <c r="FY25" s="16"/>
      <c r="FZ25" s="116"/>
      <c r="GA25" s="21"/>
      <c r="GB25" s="67"/>
      <c r="GC25" s="67"/>
      <c r="GD25" s="67"/>
      <c r="GE25" s="67"/>
      <c r="GF25" s="67"/>
      <c r="GG25" s="68"/>
      <c r="GH25" s="11"/>
      <c r="GI25" s="16"/>
      <c r="GJ25" s="125"/>
      <c r="GT25" s="125"/>
      <c r="HD25" s="125"/>
      <c r="HN25" s="125"/>
      <c r="HX25" s="125"/>
      <c r="IH25" s="125"/>
      <c r="IR25" s="125"/>
      <c r="JB25" s="125"/>
      <c r="JL25" s="125"/>
      <c r="JV25" s="125"/>
    </row>
    <row xmlns:x14ac="http://schemas.microsoft.com/office/spreadsheetml/2009/9/ac" r="26" s="2" customFormat="true" x14ac:dyDescent="0.25">
      <c r="A26" s="382" t="str">
        <f ca="true">IF(ISBLANK('Data Summary'!A28),"",'Data Summary'!A28)</f>
        <v/>
      </c>
      <c r="B26" s="116"/>
      <c r="C26" s="21"/>
      <c r="D26" s="6"/>
      <c r="E26" s="6"/>
      <c r="F26" s="6"/>
      <c r="G26" s="6"/>
      <c r="H26" s="6"/>
      <c r="I26" s="27"/>
      <c r="J26" s="11"/>
      <c r="K26" s="16"/>
      <c r="L26" s="116"/>
      <c r="M26" s="21"/>
      <c r="N26" s="6"/>
      <c r="O26" s="6"/>
      <c r="P26" s="6"/>
      <c r="Q26" s="6"/>
      <c r="R26" s="6"/>
      <c r="S26" s="27"/>
      <c r="T26" s="11"/>
      <c r="U26" s="16"/>
      <c r="V26" s="116"/>
      <c r="W26" s="21"/>
      <c r="X26" s="6"/>
      <c r="Y26" s="6"/>
      <c r="Z26" s="6"/>
      <c r="AA26" s="6"/>
      <c r="AB26" s="6"/>
      <c r="AC26" s="27"/>
      <c r="AD26" s="11"/>
      <c r="AE26" s="16"/>
      <c r="AF26" s="116"/>
      <c r="AG26" s="21"/>
      <c r="AH26" s="6"/>
      <c r="AI26" s="6"/>
      <c r="AJ26" s="6"/>
      <c r="AK26" s="6"/>
      <c r="AL26" s="6"/>
      <c r="AM26" s="27"/>
      <c r="AN26" s="11"/>
      <c r="AO26" s="16"/>
      <c r="AP26" s="116"/>
      <c r="AQ26" s="23"/>
      <c r="AR26" s="6"/>
      <c r="AS26" s="6"/>
      <c r="AT26" s="6"/>
      <c r="AU26" s="6"/>
      <c r="AV26" s="6"/>
      <c r="AW26" s="27"/>
      <c r="AX26" s="11"/>
      <c r="AY26" s="16"/>
      <c r="AZ26" s="116"/>
      <c r="BA26" s="23"/>
      <c r="BB26" s="6"/>
      <c r="BC26" s="6"/>
      <c r="BD26" s="6"/>
      <c r="BE26" s="6"/>
      <c r="BF26" s="6"/>
      <c r="BG26" s="27"/>
      <c r="BH26" s="11"/>
      <c r="BI26" s="16"/>
      <c r="BJ26" s="116"/>
      <c r="BK26" s="23"/>
      <c r="BL26" s="6"/>
      <c r="BM26" s="6"/>
      <c r="BN26" s="6"/>
      <c r="BO26" s="6"/>
      <c r="BP26" s="6"/>
      <c r="BQ26" s="27"/>
      <c r="BR26" s="11"/>
      <c r="BS26" s="16"/>
      <c r="BT26" s="116"/>
      <c r="BU26" s="23"/>
      <c r="BV26" s="6"/>
      <c r="BW26" s="6"/>
      <c r="BX26" s="6"/>
      <c r="BY26" s="6"/>
      <c r="BZ26" s="6"/>
      <c r="CA26" s="27"/>
      <c r="CB26" s="11"/>
      <c r="CC26" s="16"/>
      <c r="CD26" s="116"/>
      <c r="CE26" s="23"/>
      <c r="CF26" s="6"/>
      <c r="CG26" s="6"/>
      <c r="CH26" s="6"/>
      <c r="CI26" s="6"/>
      <c r="CJ26" s="6"/>
      <c r="CK26" s="27"/>
      <c r="CL26" s="11"/>
      <c r="CM26" s="16"/>
      <c r="CN26" s="116"/>
      <c r="CO26" s="23"/>
      <c r="CP26" s="6"/>
      <c r="CQ26" s="6"/>
      <c r="CR26" s="6"/>
      <c r="CS26" s="6"/>
      <c r="CT26" s="6"/>
      <c r="CU26" s="27"/>
      <c r="CV26" s="11"/>
      <c r="CW26" s="16"/>
      <c r="CX26" s="116"/>
      <c r="CY26" s="23"/>
      <c r="CZ26" s="6"/>
      <c r="DA26" s="6"/>
      <c r="DB26" s="6"/>
      <c r="DC26" s="6"/>
      <c r="DD26" s="6"/>
      <c r="DE26" s="27"/>
      <c r="DF26" s="11"/>
      <c r="DG26" s="16"/>
      <c r="DH26" s="116"/>
      <c r="DI26" s="23"/>
      <c r="DJ26" s="6"/>
      <c r="DK26" s="6"/>
      <c r="DL26" s="6"/>
      <c r="DM26" s="6"/>
      <c r="DN26" s="6"/>
      <c r="DO26" s="27"/>
      <c r="DP26" s="11"/>
      <c r="DQ26" s="16"/>
      <c r="DR26" s="116"/>
      <c r="DS26" s="23"/>
      <c r="DT26" s="6"/>
      <c r="DU26" s="6"/>
      <c r="DV26" s="6"/>
      <c r="DW26" s="6"/>
      <c r="DX26" s="6"/>
      <c r="DY26" s="27"/>
      <c r="DZ26" s="11"/>
      <c r="EA26" s="16"/>
      <c r="EB26" s="116"/>
      <c r="EC26" s="23"/>
      <c r="ED26" s="6"/>
      <c r="EE26" s="6"/>
      <c r="EF26" s="6"/>
      <c r="EG26" s="6"/>
      <c r="EH26" s="6"/>
      <c r="EI26" s="27"/>
      <c r="EJ26" s="11"/>
      <c r="EK26" s="16"/>
      <c r="EL26" s="116"/>
      <c r="EM26" s="23"/>
      <c r="EN26" s="6"/>
      <c r="EO26" s="6"/>
      <c r="EP26" s="6"/>
      <c r="EQ26" s="6"/>
      <c r="ER26" s="6"/>
      <c r="ES26" s="27"/>
      <c r="ET26" s="11"/>
      <c r="EU26" s="16"/>
      <c r="EV26" s="116"/>
      <c r="EW26" s="23"/>
      <c r="EX26" s="6"/>
      <c r="EY26" s="6"/>
      <c r="EZ26" s="6"/>
      <c r="FA26" s="6"/>
      <c r="FB26" s="6"/>
      <c r="FC26" s="27"/>
      <c r="FD26" s="11"/>
      <c r="FE26" s="16"/>
      <c r="FF26" s="116"/>
      <c r="FG26" s="23"/>
      <c r="FH26" s="6"/>
      <c r="FI26" s="6"/>
      <c r="FJ26" s="6"/>
      <c r="FK26" s="6"/>
      <c r="FL26" s="6"/>
      <c r="FM26" s="27"/>
      <c r="FN26" s="11"/>
      <c r="FO26" s="16"/>
      <c r="FP26" s="116"/>
      <c r="FQ26" s="23"/>
      <c r="FR26" s="6"/>
      <c r="FS26" s="6"/>
      <c r="FT26" s="6"/>
      <c r="FU26" s="6"/>
      <c r="FV26" s="6"/>
      <c r="FW26" s="27"/>
      <c r="FX26" s="11"/>
      <c r="FY26" s="16"/>
      <c r="FZ26" s="116"/>
      <c r="GA26" s="23"/>
      <c r="GB26" s="6"/>
      <c r="GC26" s="6"/>
      <c r="GD26" s="6"/>
      <c r="GE26" s="6"/>
      <c r="GF26" s="6"/>
      <c r="GG26" s="27"/>
      <c r="GH26" s="11"/>
      <c r="GI26" s="16"/>
      <c r="GJ26" s="125"/>
      <c r="GT26" s="125"/>
      <c r="HD26" s="125"/>
      <c r="HN26" s="125"/>
      <c r="HX26" s="125"/>
      <c r="IH26" s="125"/>
      <c r="IR26" s="125"/>
      <c r="JB26" s="125"/>
      <c r="JL26" s="125"/>
      <c r="JV26" s="125"/>
    </row>
    <row xmlns:x14ac="http://schemas.microsoft.com/office/spreadsheetml/2009/9/ac" r="27" s="2" customFormat="true" ht="93" customHeight="true" x14ac:dyDescent="0.25">
      <c r="A27" s="382" t="str">
        <f ca="true">IF(ISBLANK('Data Summary'!A29),"",'Data Summary'!A29)</f>
        <v/>
      </c>
      <c r="B27" s="117" t="s">
        <v>12</v>
      </c>
      <c r="C27" s="563" t="s">
        <v>244</v>
      </c>
      <c r="D27" s="563"/>
      <c r="E27" s="563"/>
      <c r="F27" s="563"/>
      <c r="G27" s="563"/>
      <c r="H27" s="563"/>
      <c r="I27" s="564"/>
      <c r="J27" s="11"/>
      <c r="K27" s="16"/>
      <c r="L27" s="117" t="s">
        <v>12</v>
      </c>
      <c r="M27" s="563" t="s">
        <v>248</v>
      </c>
      <c r="N27" s="563"/>
      <c r="O27" s="563"/>
      <c r="P27" s="563"/>
      <c r="Q27" s="563"/>
      <c r="R27" s="563"/>
      <c r="S27" s="564"/>
      <c r="T27" s="11"/>
      <c r="U27" s="16"/>
      <c r="V27" s="117" t="s">
        <v>12</v>
      </c>
      <c r="W27" s="563" t="s">
        <v>253</v>
      </c>
      <c r="X27" s="563"/>
      <c r="Y27" s="563"/>
      <c r="Z27" s="563"/>
      <c r="AA27" s="563"/>
      <c r="AB27" s="563"/>
      <c r="AC27" s="564"/>
      <c r="AD27" s="11"/>
      <c r="AE27" s="16"/>
      <c r="AF27" s="117" t="s">
        <v>12</v>
      </c>
      <c r="AG27" s="563" t="s">
        <v>206</v>
      </c>
      <c r="AH27" s="563"/>
      <c r="AI27" s="563"/>
      <c r="AJ27" s="563"/>
      <c r="AK27" s="563"/>
      <c r="AL27" s="563"/>
      <c r="AM27" s="564"/>
      <c r="AN27" s="11"/>
      <c r="AO27" s="16"/>
      <c r="AP27" s="117" t="s">
        <v>12</v>
      </c>
      <c r="AQ27" s="563" t="s">
        <v>204</v>
      </c>
      <c r="AR27" s="563"/>
      <c r="AS27" s="563"/>
      <c r="AT27" s="563"/>
      <c r="AU27" s="563"/>
      <c r="AV27" s="563"/>
      <c r="AW27" s="564"/>
      <c r="AX27" s="11"/>
      <c r="AY27" s="16"/>
      <c r="AZ27" s="117" t="s">
        <v>12</v>
      </c>
      <c r="BA27" s="563" t="s">
        <v>295</v>
      </c>
      <c r="BB27" s="563"/>
      <c r="BC27" s="563"/>
      <c r="BD27" s="563"/>
      <c r="BE27" s="563"/>
      <c r="BF27" s="563"/>
      <c r="BG27" s="564"/>
      <c r="BH27" s="11"/>
      <c r="BI27" s="16"/>
      <c r="BJ27" s="117" t="s">
        <v>12</v>
      </c>
      <c r="BK27" s="563" t="s">
        <v>257</v>
      </c>
      <c r="BL27" s="563"/>
      <c r="BM27" s="563"/>
      <c r="BN27" s="563"/>
      <c r="BO27" s="563"/>
      <c r="BP27" s="563"/>
      <c r="BQ27" s="564"/>
      <c r="BR27" s="11"/>
      <c r="BS27" s="16"/>
      <c r="BT27" s="117" t="s">
        <v>12</v>
      </c>
      <c r="BU27" s="563" t="s">
        <v>260</v>
      </c>
      <c r="BV27" s="563"/>
      <c r="BW27" s="563"/>
      <c r="BX27" s="563"/>
      <c r="BY27" s="563"/>
      <c r="BZ27" s="563"/>
      <c r="CA27" s="564"/>
      <c r="CB27" s="11"/>
      <c r="CC27" s="16"/>
      <c r="CD27" s="117" t="s">
        <v>12</v>
      </c>
      <c r="CE27" s="563" t="s">
        <v>290</v>
      </c>
      <c r="CF27" s="563"/>
      <c r="CG27" s="563"/>
      <c r="CH27" s="563"/>
      <c r="CI27" s="563"/>
      <c r="CJ27" s="563"/>
      <c r="CK27" s="564"/>
      <c r="CL27" s="11"/>
      <c r="CM27" s="16"/>
      <c r="CN27" s="117" t="s">
        <v>12</v>
      </c>
      <c r="CO27" s="565" t="s">
        <v>341</v>
      </c>
      <c r="CP27" s="565"/>
      <c r="CQ27" s="565"/>
      <c r="CR27" s="565"/>
      <c r="CS27" s="565"/>
      <c r="CT27" s="565"/>
      <c r="CU27" s="564"/>
      <c r="CV27" s="11"/>
      <c r="CW27" s="16"/>
      <c r="CX27" s="117" t="s">
        <v>12</v>
      </c>
      <c r="CY27" s="566" t="s">
        <v>350</v>
      </c>
      <c r="CZ27" s="567"/>
      <c r="DA27" s="567"/>
      <c r="DB27" s="567"/>
      <c r="DC27" s="567"/>
      <c r="DD27" s="567"/>
      <c r="DE27" s="568"/>
      <c r="DF27" s="11"/>
      <c r="DG27" s="16"/>
      <c r="DH27" s="117" t="s">
        <v>12</v>
      </c>
      <c r="DI27" s="563" t="s">
        <v>290</v>
      </c>
      <c r="DJ27" s="563"/>
      <c r="DK27" s="563"/>
      <c r="DL27" s="563"/>
      <c r="DM27" s="563"/>
      <c r="DN27" s="563"/>
      <c r="DO27" s="564"/>
      <c r="DP27" s="11"/>
      <c r="DQ27" s="16"/>
      <c r="DR27" s="117" t="s">
        <v>12</v>
      </c>
      <c r="DS27" s="566" t="s">
        <v>286</v>
      </c>
      <c r="DT27" s="567"/>
      <c r="DU27" s="567"/>
      <c r="DV27" s="567"/>
      <c r="DW27" s="567"/>
      <c r="DX27" s="567"/>
      <c r="DY27" s="568"/>
      <c r="DZ27" s="11"/>
      <c r="EA27" s="16"/>
      <c r="EB27" s="117" t="s">
        <v>12</v>
      </c>
      <c r="EC27" s="565" t="s">
        <v>368</v>
      </c>
      <c r="ED27" s="565"/>
      <c r="EE27" s="565"/>
      <c r="EF27" s="565"/>
      <c r="EG27" s="565"/>
      <c r="EH27" s="565"/>
      <c r="EI27" s="564"/>
      <c r="EJ27" s="11"/>
      <c r="EK27" s="16"/>
      <c r="EL27" s="117" t="s">
        <v>12</v>
      </c>
      <c r="EM27" s="565" t="s">
        <v>372</v>
      </c>
      <c r="EN27" s="565"/>
      <c r="EO27" s="565"/>
      <c r="EP27" s="565"/>
      <c r="EQ27" s="565"/>
      <c r="ER27" s="565"/>
      <c r="ES27" s="564"/>
      <c r="ET27" s="11"/>
      <c r="EU27" s="16"/>
      <c r="EV27" s="117" t="s">
        <v>12</v>
      </c>
      <c r="EW27" s="566" t="s">
        <v>338</v>
      </c>
      <c r="EX27" s="567"/>
      <c r="EY27" s="567"/>
      <c r="EZ27" s="567"/>
      <c r="FA27" s="567"/>
      <c r="FB27" s="567"/>
      <c r="FC27" s="568"/>
      <c r="FD27" s="11"/>
      <c r="FE27" s="16"/>
      <c r="FF27" s="117" t="s">
        <v>12</v>
      </c>
      <c r="FG27" s="565" t="s">
        <v>369</v>
      </c>
      <c r="FH27" s="565"/>
      <c r="FI27" s="565"/>
      <c r="FJ27" s="565"/>
      <c r="FK27" s="565"/>
      <c r="FL27" s="565"/>
      <c r="FM27" s="564"/>
      <c r="FN27" s="11"/>
      <c r="FO27" s="16"/>
      <c r="FP27" s="117" t="s">
        <v>12</v>
      </c>
      <c r="FQ27" s="566"/>
      <c r="FR27" s="567"/>
      <c r="FS27" s="567"/>
      <c r="FT27" s="567"/>
      <c r="FU27" s="567"/>
      <c r="FV27" s="567"/>
      <c r="FW27" s="568"/>
      <c r="FX27" s="11"/>
      <c r="FY27" s="16"/>
      <c r="FZ27" s="117" t="s">
        <v>12</v>
      </c>
      <c r="GA27" s="566"/>
      <c r="GB27" s="567"/>
      <c r="GC27" s="567"/>
      <c r="GD27" s="567"/>
      <c r="GE27" s="567"/>
      <c r="GF27" s="567"/>
      <c r="GG27" s="568"/>
      <c r="GH27" s="11"/>
      <c r="GI27" s="16"/>
      <c r="GJ27" s="125"/>
      <c r="GT27" s="125"/>
      <c r="HD27" s="125"/>
      <c r="HN27" s="125"/>
      <c r="HX27" s="125"/>
      <c r="IH27" s="125"/>
      <c r="IR27" s="125"/>
      <c r="JB27" s="125"/>
      <c r="JL27" s="125"/>
      <c r="JV27" s="125"/>
    </row>
    <row xmlns:x14ac="http://schemas.microsoft.com/office/spreadsheetml/2009/9/ac" r="28" s="2" customFormat="true" ht="15.75" customHeight="true" x14ac:dyDescent="0.25">
      <c r="A28" s="382" t="str">
        <f ca="true">IF(ISBLANK('Data Summary'!A30),"",'Data Summary'!A30)</f>
        <v/>
      </c>
      <c r="B28" s="117"/>
      <c r="C28" s="64" t="s">
        <v>120</v>
      </c>
      <c r="D28" s="52"/>
      <c r="E28" s="52"/>
      <c r="F28" s="52"/>
      <c r="G28" s="52"/>
      <c r="H28" s="52"/>
      <c r="I28" s="99"/>
      <c r="J28" s="11"/>
      <c r="K28" s="16"/>
      <c r="L28" s="117"/>
      <c r="M28" s="64" t="s">
        <v>120</v>
      </c>
      <c r="N28" s="52" t="s">
        <v>172</v>
      </c>
      <c r="O28" s="52" t="s">
        <v>172</v>
      </c>
      <c r="P28" s="52" t="s">
        <v>172</v>
      </c>
      <c r="Q28" s="52"/>
      <c r="R28" s="52" t="s">
        <v>172</v>
      </c>
      <c r="S28" s="99" t="s">
        <v>172</v>
      </c>
      <c r="T28" s="11"/>
      <c r="U28" s="16"/>
      <c r="V28" s="117"/>
      <c r="W28" s="64" t="s">
        <v>120</v>
      </c>
      <c r="X28" s="52" t="s">
        <v>172</v>
      </c>
      <c r="Y28" s="52" t="s">
        <v>172</v>
      </c>
      <c r="Z28" s="52" t="s">
        <v>172</v>
      </c>
      <c r="AA28" s="52"/>
      <c r="AB28" s="52" t="s">
        <v>172</v>
      </c>
      <c r="AC28" s="99" t="s">
        <v>172</v>
      </c>
      <c r="AD28" s="11"/>
      <c r="AE28" s="16"/>
      <c r="AF28" s="117"/>
      <c r="AG28" s="64" t="s">
        <v>120</v>
      </c>
      <c r="AH28" s="52" t="s">
        <v>171</v>
      </c>
      <c r="AI28" s="52"/>
      <c r="AJ28" s="52"/>
      <c r="AK28" s="52"/>
      <c r="AL28" s="52" t="s">
        <v>171</v>
      </c>
      <c r="AM28" s="99"/>
      <c r="AN28" s="11"/>
      <c r="AO28" s="16"/>
      <c r="AP28" s="117"/>
      <c r="AQ28" s="64" t="s">
        <v>120</v>
      </c>
      <c r="AR28" s="52"/>
      <c r="AS28" s="52"/>
      <c r="AT28" s="52"/>
      <c r="AU28" s="52"/>
      <c r="AV28" s="52"/>
      <c r="AW28" s="99"/>
      <c r="AX28" s="11"/>
      <c r="AY28" s="16"/>
      <c r="AZ28" s="117"/>
      <c r="BA28" s="64" t="s">
        <v>120</v>
      </c>
      <c r="BB28" s="52" t="s">
        <v>172</v>
      </c>
      <c r="BC28" s="52"/>
      <c r="BD28" s="52"/>
      <c r="BE28" s="52"/>
      <c r="BF28" s="52" t="s">
        <v>172</v>
      </c>
      <c r="BG28" s="99" t="s">
        <v>172</v>
      </c>
      <c r="BH28" s="11"/>
      <c r="BI28" s="16"/>
      <c r="BJ28" s="117"/>
      <c r="BK28" s="64" t="s">
        <v>120</v>
      </c>
      <c r="BL28" s="52"/>
      <c r="BM28" s="52"/>
      <c r="BN28" s="52"/>
      <c r="BO28" s="52"/>
      <c r="BP28" s="52"/>
      <c r="BQ28" s="99"/>
      <c r="BR28" s="11"/>
      <c r="BS28" s="16"/>
      <c r="BT28" s="117"/>
      <c r="BU28" s="64" t="s">
        <v>120</v>
      </c>
      <c r="BV28" s="52"/>
      <c r="BW28" s="52"/>
      <c r="BX28" s="52"/>
      <c r="BY28" s="52"/>
      <c r="BZ28" s="52"/>
      <c r="CA28" s="99"/>
      <c r="CB28" s="11"/>
      <c r="CC28" s="16"/>
      <c r="CD28" s="117"/>
      <c r="CE28" s="64" t="s">
        <v>120</v>
      </c>
      <c r="CF28" s="52" t="s">
        <v>172</v>
      </c>
      <c r="CG28" s="52"/>
      <c r="CH28" s="52"/>
      <c r="CI28" s="52"/>
      <c r="CJ28" s="52" t="s">
        <v>172</v>
      </c>
      <c r="CK28" s="99" t="s">
        <v>172</v>
      </c>
      <c r="CL28" s="11"/>
      <c r="CM28" s="16"/>
      <c r="CN28" s="117"/>
      <c r="CO28" s="64" t="s">
        <v>120</v>
      </c>
      <c r="CP28" s="52"/>
      <c r="CQ28" s="52"/>
      <c r="CR28" s="52"/>
      <c r="CS28" s="52"/>
      <c r="CT28" s="52"/>
      <c r="CU28" s="99"/>
      <c r="CV28" s="11"/>
      <c r="CW28" s="16"/>
      <c r="CX28" s="117"/>
      <c r="CY28" s="64" t="s">
        <v>120</v>
      </c>
      <c r="CZ28" s="52"/>
      <c r="DA28" s="52" t="s">
        <v>171</v>
      </c>
      <c r="DB28" s="52" t="s">
        <v>171</v>
      </c>
      <c r="DC28" s="52"/>
      <c r="DD28" s="52" t="s">
        <v>171</v>
      </c>
      <c r="DE28" s="99"/>
      <c r="DF28" s="11"/>
      <c r="DG28" s="16"/>
      <c r="DH28" s="117"/>
      <c r="DI28" s="64" t="s">
        <v>120</v>
      </c>
      <c r="DJ28" s="52" t="s">
        <v>172</v>
      </c>
      <c r="DK28" s="52"/>
      <c r="DL28" s="52"/>
      <c r="DM28" s="52"/>
      <c r="DN28" s="52" t="s">
        <v>172</v>
      </c>
      <c r="DO28" s="99" t="s">
        <v>172</v>
      </c>
      <c r="DP28" s="11"/>
      <c r="DQ28" s="16"/>
      <c r="DR28" s="117"/>
      <c r="DS28" s="64" t="s">
        <v>120</v>
      </c>
      <c r="DT28" s="52"/>
      <c r="DU28" s="52"/>
      <c r="DV28" s="52"/>
      <c r="DW28" s="52"/>
      <c r="DX28" s="52"/>
      <c r="DY28" s="99"/>
      <c r="DZ28" s="11"/>
      <c r="EA28" s="16"/>
      <c r="EB28" s="117"/>
      <c r="EC28" s="64" t="s">
        <v>120</v>
      </c>
      <c r="ED28" s="52"/>
      <c r="EE28" s="52"/>
      <c r="EF28" s="52"/>
      <c r="EG28" s="52"/>
      <c r="EH28" s="52"/>
      <c r="EI28" s="99"/>
      <c r="EJ28" s="11"/>
      <c r="EK28" s="16"/>
      <c r="EL28" s="117"/>
      <c r="EM28" s="64" t="s">
        <v>120</v>
      </c>
      <c r="EN28" s="52"/>
      <c r="EO28" s="52"/>
      <c r="EP28" s="52"/>
      <c r="EQ28" s="52"/>
      <c r="ER28" s="52"/>
      <c r="ES28" s="99"/>
      <c r="ET28" s="11"/>
      <c r="EU28" s="16"/>
      <c r="EV28" s="117"/>
      <c r="EW28" s="64" t="s">
        <v>120</v>
      </c>
      <c r="EX28" s="52" t="s">
        <v>172</v>
      </c>
      <c r="EY28" s="52"/>
      <c r="EZ28" s="52"/>
      <c r="FA28" s="52"/>
      <c r="FB28" s="52" t="s">
        <v>172</v>
      </c>
      <c r="FC28" s="99" t="s">
        <v>172</v>
      </c>
      <c r="FD28" s="11"/>
      <c r="FE28" s="16"/>
      <c r="FF28" s="117"/>
      <c r="FG28" s="64" t="s">
        <v>120</v>
      </c>
      <c r="FH28" s="52"/>
      <c r="FI28" s="52"/>
      <c r="FJ28" s="52"/>
      <c r="FK28" s="52"/>
      <c r="FL28" s="52"/>
      <c r="FM28" s="99"/>
      <c r="FN28" s="11"/>
      <c r="FO28" s="16"/>
      <c r="FP28" s="117"/>
      <c r="FQ28" s="64" t="s">
        <v>120</v>
      </c>
      <c r="FR28" s="52" t="s">
        <v>172</v>
      </c>
      <c r="FS28" s="52"/>
      <c r="FT28" s="52"/>
      <c r="FU28" s="52"/>
      <c r="FV28" s="52" t="s">
        <v>172</v>
      </c>
      <c r="FW28" s="99"/>
      <c r="FX28" s="11"/>
      <c r="FY28" s="16"/>
      <c r="FZ28" s="117"/>
      <c r="GA28" s="64" t="s">
        <v>120</v>
      </c>
      <c r="GB28" s="52" t="s">
        <v>172</v>
      </c>
      <c r="GC28" s="52"/>
      <c r="GD28" s="52"/>
      <c r="GE28" s="52"/>
      <c r="GF28" s="52" t="s">
        <v>172</v>
      </c>
      <c r="GG28" s="99"/>
      <c r="GH28" s="11"/>
      <c r="GI28" s="16"/>
      <c r="GJ28" s="125"/>
      <c r="GT28" s="125"/>
      <c r="HD28" s="125"/>
      <c r="HN28" s="125"/>
      <c r="HX28" s="125"/>
      <c r="IH28" s="125"/>
      <c r="IR28" s="125"/>
      <c r="JB28" s="125"/>
      <c r="JL28" s="125"/>
      <c r="JV28" s="125"/>
    </row>
    <row xmlns:x14ac="http://schemas.microsoft.com/office/spreadsheetml/2009/9/ac" r="29" s="2" customFormat="true" ht="15" customHeight="true" x14ac:dyDescent="0.25">
      <c r="A29" s="382" t="str">
        <f ca="true">IF(ISBLANK('Data Summary'!A31),"",'Data Summary'!A31)</f>
        <v/>
      </c>
      <c r="B29" s="117"/>
      <c r="C29" s="64" t="s">
        <v>102</v>
      </c>
      <c r="D29" s="52"/>
      <c r="E29" s="52"/>
      <c r="F29" s="52"/>
      <c r="G29" s="52"/>
      <c r="H29" s="52"/>
      <c r="I29" s="99"/>
      <c r="J29" s="11"/>
      <c r="K29" s="16"/>
      <c r="L29" s="117"/>
      <c r="M29" s="64" t="s">
        <v>102</v>
      </c>
      <c r="N29" s="52"/>
      <c r="O29" s="52"/>
      <c r="P29" s="52"/>
      <c r="Q29" s="52"/>
      <c r="R29" s="52"/>
      <c r="S29" s="99"/>
      <c r="T29" s="11"/>
      <c r="U29" s="16"/>
      <c r="V29" s="117"/>
      <c r="W29" s="64" t="s">
        <v>102</v>
      </c>
      <c r="X29" s="52"/>
      <c r="Y29" s="52"/>
      <c r="Z29" s="52"/>
      <c r="AA29" s="52"/>
      <c r="AB29" s="52"/>
      <c r="AC29" s="99"/>
      <c r="AD29" s="11"/>
      <c r="AE29" s="16"/>
      <c r="AF29" s="117"/>
      <c r="AG29" s="64" t="s">
        <v>102</v>
      </c>
      <c r="AH29" s="52"/>
      <c r="AI29" s="52"/>
      <c r="AJ29" s="52"/>
      <c r="AK29" s="52"/>
      <c r="AL29" s="52"/>
      <c r="AM29" s="99"/>
      <c r="AN29" s="11"/>
      <c r="AO29" s="16"/>
      <c r="AP29" s="117"/>
      <c r="AQ29" s="64" t="s">
        <v>102</v>
      </c>
      <c r="AR29" s="52"/>
      <c r="AS29" s="52"/>
      <c r="AT29" s="52"/>
      <c r="AU29" s="52"/>
      <c r="AV29" s="52"/>
      <c r="AW29" s="99"/>
      <c r="AX29" s="11"/>
      <c r="AY29" s="16"/>
      <c r="AZ29" s="117"/>
      <c r="BA29" s="64" t="s">
        <v>102</v>
      </c>
      <c r="BB29" s="52" t="s">
        <v>172</v>
      </c>
      <c r="BC29" s="52"/>
      <c r="BD29" s="52"/>
      <c r="BE29" s="52"/>
      <c r="BF29" s="52" t="s">
        <v>172</v>
      </c>
      <c r="BG29" s="99" t="s">
        <v>172</v>
      </c>
      <c r="BH29" s="11"/>
      <c r="BI29" s="16"/>
      <c r="BJ29" s="117"/>
      <c r="BK29" s="64" t="s">
        <v>102</v>
      </c>
      <c r="BL29" s="52"/>
      <c r="BM29" s="52"/>
      <c r="BN29" s="52"/>
      <c r="BO29" s="52"/>
      <c r="BP29" s="52"/>
      <c r="BQ29" s="99"/>
      <c r="BR29" s="11"/>
      <c r="BS29" s="16"/>
      <c r="BT29" s="117"/>
      <c r="BU29" s="64" t="s">
        <v>102</v>
      </c>
      <c r="BV29" s="52"/>
      <c r="BW29" s="52"/>
      <c r="BX29" s="52"/>
      <c r="BY29" s="52"/>
      <c r="BZ29" s="52"/>
      <c r="CA29" s="99"/>
      <c r="CB29" s="11"/>
      <c r="CC29" s="16"/>
      <c r="CD29" s="117"/>
      <c r="CE29" s="64" t="s">
        <v>102</v>
      </c>
      <c r="CF29" s="52"/>
      <c r="CG29" s="52"/>
      <c r="CH29" s="52"/>
      <c r="CI29" s="52"/>
      <c r="CJ29" s="52"/>
      <c r="CK29" s="99"/>
      <c r="CL29" s="11"/>
      <c r="CM29" s="16"/>
      <c r="CN29" s="117"/>
      <c r="CO29" s="64" t="s">
        <v>102</v>
      </c>
      <c r="CP29" s="52"/>
      <c r="CQ29" s="52"/>
      <c r="CR29" s="52"/>
      <c r="CS29" s="52"/>
      <c r="CT29" s="52"/>
      <c r="CU29" s="99"/>
      <c r="CV29" s="11"/>
      <c r="CW29" s="16"/>
      <c r="CX29" s="117"/>
      <c r="CY29" s="64" t="s">
        <v>102</v>
      </c>
      <c r="CZ29" s="52"/>
      <c r="DA29" s="52"/>
      <c r="DB29" s="52"/>
      <c r="DC29" s="52"/>
      <c r="DD29" s="52"/>
      <c r="DE29" s="99"/>
      <c r="DF29" s="11"/>
      <c r="DG29" s="16"/>
      <c r="DH29" s="117"/>
      <c r="DI29" s="64" t="s">
        <v>102</v>
      </c>
      <c r="DJ29" s="52"/>
      <c r="DK29" s="52"/>
      <c r="DL29" s="52"/>
      <c r="DM29" s="52"/>
      <c r="DN29" s="52"/>
      <c r="DO29" s="99"/>
      <c r="DP29" s="11"/>
      <c r="DQ29" s="16"/>
      <c r="DR29" s="117"/>
      <c r="DS29" s="64" t="s">
        <v>102</v>
      </c>
      <c r="DT29" s="52" t="s">
        <v>172</v>
      </c>
      <c r="DU29" s="52"/>
      <c r="DV29" s="52"/>
      <c r="DW29" s="52" t="s">
        <v>172</v>
      </c>
      <c r="DX29" s="52" t="s">
        <v>172</v>
      </c>
      <c r="DY29" s="99" t="s">
        <v>172</v>
      </c>
      <c r="DZ29" s="11"/>
      <c r="EA29" s="16"/>
      <c r="EB29" s="117"/>
      <c r="EC29" s="64" t="s">
        <v>102</v>
      </c>
      <c r="ED29" s="52"/>
      <c r="EE29" s="52"/>
      <c r="EF29" s="52"/>
      <c r="EG29" s="52"/>
      <c r="EH29" s="52"/>
      <c r="EI29" s="99"/>
      <c r="EJ29" s="11"/>
      <c r="EK29" s="16"/>
      <c r="EL29" s="117"/>
      <c r="EM29" s="64" t="s">
        <v>102</v>
      </c>
      <c r="EN29" s="52"/>
      <c r="EO29" s="52"/>
      <c r="EP29" s="52"/>
      <c r="EQ29" s="52"/>
      <c r="ER29" s="52"/>
      <c r="ES29" s="99"/>
      <c r="ET29" s="11"/>
      <c r="EU29" s="16"/>
      <c r="EV29" s="117"/>
      <c r="EW29" s="64" t="s">
        <v>102</v>
      </c>
      <c r="EX29" s="52"/>
      <c r="EY29" s="52"/>
      <c r="EZ29" s="52"/>
      <c r="FA29" s="52"/>
      <c r="FB29" s="52"/>
      <c r="FC29" s="99"/>
      <c r="FD29" s="11"/>
      <c r="FE29" s="16"/>
      <c r="FF29" s="117"/>
      <c r="FG29" s="64" t="s">
        <v>102</v>
      </c>
      <c r="FH29" s="52"/>
      <c r="FI29" s="52"/>
      <c r="FJ29" s="52"/>
      <c r="FK29" s="52"/>
      <c r="FL29" s="52"/>
      <c r="FM29" s="99"/>
      <c r="FN29" s="11"/>
      <c r="FO29" s="16"/>
      <c r="FP29" s="117"/>
      <c r="FQ29" s="64" t="s">
        <v>102</v>
      </c>
      <c r="FR29" s="52"/>
      <c r="FS29" s="52"/>
      <c r="FT29" s="52"/>
      <c r="FU29" s="52"/>
      <c r="FV29" s="52"/>
      <c r="FW29" s="99"/>
      <c r="FX29" s="11"/>
      <c r="FY29" s="16"/>
      <c r="FZ29" s="117"/>
      <c r="GA29" s="64" t="s">
        <v>102</v>
      </c>
      <c r="GB29" s="52"/>
      <c r="GC29" s="52"/>
      <c r="GD29" s="52"/>
      <c r="GE29" s="52"/>
      <c r="GF29" s="52"/>
      <c r="GG29" s="99"/>
      <c r="GH29" s="11"/>
      <c r="GI29" s="16"/>
      <c r="GJ29" s="125"/>
      <c r="GT29" s="125"/>
      <c r="HD29" s="125"/>
      <c r="HN29" s="125"/>
      <c r="HX29" s="125"/>
      <c r="IH29" s="125"/>
      <c r="IR29" s="125"/>
      <c r="JB29" s="125"/>
      <c r="JL29" s="125"/>
      <c r="JV29" s="125"/>
    </row>
    <row xmlns:x14ac="http://schemas.microsoft.com/office/spreadsheetml/2009/9/ac" r="30" s="2" customFormat="true" ht="15" customHeight="true" x14ac:dyDescent="0.25">
      <c r="A30" s="382" t="str">
        <f ca="true">IF(ISBLANK('Data Summary'!A32),"",'Data Summary'!A32)</f>
        <v/>
      </c>
      <c r="B30" s="117"/>
      <c r="C30" s="64" t="s">
        <v>127</v>
      </c>
      <c r="D30" s="52"/>
      <c r="E30" s="52"/>
      <c r="F30" s="52"/>
      <c r="G30" s="52"/>
      <c r="H30" s="52"/>
      <c r="I30" s="99"/>
      <c r="J30" s="11"/>
      <c r="K30" s="16"/>
      <c r="L30" s="117"/>
      <c r="M30" s="64" t="s">
        <v>127</v>
      </c>
      <c r="N30" s="52"/>
      <c r="O30" s="52"/>
      <c r="P30" s="52"/>
      <c r="Q30" s="52"/>
      <c r="R30" s="52"/>
      <c r="S30" s="99"/>
      <c r="T30" s="11"/>
      <c r="U30" s="16"/>
      <c r="V30" s="117"/>
      <c r="W30" s="64" t="s">
        <v>127</v>
      </c>
      <c r="X30" s="52"/>
      <c r="Y30" s="52"/>
      <c r="Z30" s="52"/>
      <c r="AA30" s="52"/>
      <c r="AB30" s="52"/>
      <c r="AC30" s="99"/>
      <c r="AD30" s="11"/>
      <c r="AE30" s="16"/>
      <c r="AF30" s="117"/>
      <c r="AG30" s="64" t="s">
        <v>127</v>
      </c>
      <c r="AH30" s="52"/>
      <c r="AI30" s="52"/>
      <c r="AJ30" s="52"/>
      <c r="AK30" s="52"/>
      <c r="AL30" s="52"/>
      <c r="AM30" s="99"/>
      <c r="AN30" s="11"/>
      <c r="AO30" s="16"/>
      <c r="AP30" s="117"/>
      <c r="AQ30" s="64" t="s">
        <v>127</v>
      </c>
      <c r="AR30" s="52"/>
      <c r="AS30" s="52"/>
      <c r="AT30" s="52"/>
      <c r="AU30" s="52"/>
      <c r="AV30" s="52"/>
      <c r="AW30" s="99"/>
      <c r="AX30" s="11"/>
      <c r="AY30" s="16"/>
      <c r="AZ30" s="117"/>
      <c r="BA30" s="64" t="s">
        <v>127</v>
      </c>
      <c r="BB30" s="52"/>
      <c r="BC30" s="52"/>
      <c r="BD30" s="52"/>
      <c r="BE30" s="52"/>
      <c r="BF30" s="52"/>
      <c r="BG30" s="99"/>
      <c r="BH30" s="11"/>
      <c r="BI30" s="16"/>
      <c r="BJ30" s="117"/>
      <c r="BK30" s="64" t="s">
        <v>127</v>
      </c>
      <c r="BL30" s="52"/>
      <c r="BM30" s="52"/>
      <c r="BN30" s="52"/>
      <c r="BO30" s="52"/>
      <c r="BP30" s="52"/>
      <c r="BQ30" s="99"/>
      <c r="BR30" s="11"/>
      <c r="BS30" s="16"/>
      <c r="BT30" s="117"/>
      <c r="BU30" s="64" t="s">
        <v>127</v>
      </c>
      <c r="BV30" s="52"/>
      <c r="BW30" s="52"/>
      <c r="BX30" s="52"/>
      <c r="BY30" s="52"/>
      <c r="BZ30" s="52"/>
      <c r="CA30" s="99"/>
      <c r="CB30" s="11"/>
      <c r="CC30" s="16"/>
      <c r="CD30" s="117"/>
      <c r="CE30" s="64" t="s">
        <v>127</v>
      </c>
      <c r="CF30" s="52"/>
      <c r="CG30" s="52"/>
      <c r="CH30" s="52"/>
      <c r="CI30" s="52"/>
      <c r="CJ30" s="52"/>
      <c r="CK30" s="99"/>
      <c r="CL30" s="11"/>
      <c r="CM30" s="16"/>
      <c r="CN30" s="117"/>
      <c r="CO30" s="64" t="s">
        <v>127</v>
      </c>
      <c r="CP30" s="52"/>
      <c r="CQ30" s="52"/>
      <c r="CR30" s="52"/>
      <c r="CS30" s="52"/>
      <c r="CT30" s="52"/>
      <c r="CU30" s="99"/>
      <c r="CV30" s="11"/>
      <c r="CW30" s="16"/>
      <c r="CX30" s="117"/>
      <c r="CY30" s="64" t="s">
        <v>127</v>
      </c>
      <c r="CZ30" s="52"/>
      <c r="DA30" s="52"/>
      <c r="DB30" s="52"/>
      <c r="DC30" s="52"/>
      <c r="DD30" s="52"/>
      <c r="DE30" s="99"/>
      <c r="DF30" s="11"/>
      <c r="DG30" s="16"/>
      <c r="DH30" s="117"/>
      <c r="DI30" s="64" t="s">
        <v>127</v>
      </c>
      <c r="DJ30" s="52"/>
      <c r="DK30" s="52"/>
      <c r="DL30" s="52"/>
      <c r="DM30" s="52"/>
      <c r="DN30" s="52"/>
      <c r="DO30" s="99"/>
      <c r="DP30" s="11"/>
      <c r="DQ30" s="16"/>
      <c r="DR30" s="117"/>
      <c r="DS30" s="64" t="s">
        <v>127</v>
      </c>
      <c r="DT30" s="52"/>
      <c r="DU30" s="52"/>
      <c r="DV30" s="52"/>
      <c r="DW30" s="52"/>
      <c r="DX30" s="52"/>
      <c r="DY30" s="99"/>
      <c r="DZ30" s="11"/>
      <c r="EA30" s="16"/>
      <c r="EB30" s="117"/>
      <c r="EC30" s="64" t="s">
        <v>127</v>
      </c>
      <c r="ED30" s="52"/>
      <c r="EE30" s="52"/>
      <c r="EF30" s="52"/>
      <c r="EG30" s="52"/>
      <c r="EH30" s="52"/>
      <c r="EI30" s="99"/>
      <c r="EJ30" s="11"/>
      <c r="EK30" s="16"/>
      <c r="EL30" s="117"/>
      <c r="EM30" s="64" t="s">
        <v>127</v>
      </c>
      <c r="EN30" s="52"/>
      <c r="EO30" s="52"/>
      <c r="EP30" s="52"/>
      <c r="EQ30" s="52"/>
      <c r="ER30" s="52"/>
      <c r="ES30" s="99"/>
      <c r="ET30" s="11"/>
      <c r="EU30" s="16"/>
      <c r="EV30" s="117"/>
      <c r="EW30" s="64" t="s">
        <v>127</v>
      </c>
      <c r="EX30" s="52"/>
      <c r="EY30" s="52"/>
      <c r="EZ30" s="52"/>
      <c r="FA30" s="52"/>
      <c r="FB30" s="52"/>
      <c r="FC30" s="99"/>
      <c r="FD30" s="11"/>
      <c r="FE30" s="16"/>
      <c r="FF30" s="117"/>
      <c r="FG30" s="64" t="s">
        <v>127</v>
      </c>
      <c r="FH30" s="52"/>
      <c r="FI30" s="52"/>
      <c r="FJ30" s="52"/>
      <c r="FK30" s="52"/>
      <c r="FL30" s="52"/>
      <c r="FM30" s="99"/>
      <c r="FN30" s="11"/>
      <c r="FO30" s="16"/>
      <c r="FP30" s="117"/>
      <c r="FQ30" s="64" t="s">
        <v>127</v>
      </c>
      <c r="FR30" s="52"/>
      <c r="FS30" s="52"/>
      <c r="FT30" s="52"/>
      <c r="FU30" s="52"/>
      <c r="FV30" s="52"/>
      <c r="FW30" s="99"/>
      <c r="FX30" s="11"/>
      <c r="FY30" s="16"/>
      <c r="FZ30" s="117"/>
      <c r="GA30" s="64" t="s">
        <v>127</v>
      </c>
      <c r="GB30" s="52"/>
      <c r="GC30" s="52"/>
      <c r="GD30" s="52"/>
      <c r="GE30" s="52"/>
      <c r="GF30" s="52"/>
      <c r="GG30" s="99"/>
      <c r="GH30" s="11"/>
      <c r="GI30" s="16"/>
      <c r="GJ30" s="125"/>
      <c r="GT30" s="125"/>
      <c r="HD30" s="125"/>
      <c r="HN30" s="125"/>
      <c r="HX30" s="125"/>
      <c r="IH30" s="125"/>
      <c r="IR30" s="125"/>
      <c r="JB30" s="125"/>
      <c r="JL30" s="125"/>
      <c r="JV30" s="125"/>
    </row>
    <row xmlns:x14ac="http://schemas.microsoft.com/office/spreadsheetml/2009/9/ac" r="31" ht="16.5" customHeight="true" x14ac:dyDescent="0.25">
      <c r="A31" s="382" t="str">
        <f ca="true">IF(ISBLANK('Data Summary'!A33),"",'Data Summary'!A33)</f>
        <v/>
      </c>
      <c r="B31" s="117"/>
      <c r="C31" s="64" t="s">
        <v>128</v>
      </c>
      <c r="D31" s="52"/>
      <c r="E31" s="52"/>
      <c r="F31" s="52"/>
      <c r="G31" s="52"/>
      <c r="H31" s="52"/>
      <c r="I31" s="99"/>
      <c r="J31" s="11"/>
      <c r="K31" s="16"/>
      <c r="L31" s="117"/>
      <c r="M31" s="64" t="s">
        <v>128</v>
      </c>
      <c r="N31" s="52"/>
      <c r="O31" s="52"/>
      <c r="P31" s="52"/>
      <c r="Q31" s="52"/>
      <c r="R31" s="52"/>
      <c r="S31" s="99"/>
      <c r="T31" s="11"/>
      <c r="U31" s="16"/>
      <c r="V31" s="117"/>
      <c r="W31" s="64" t="s">
        <v>128</v>
      </c>
      <c r="X31" s="52"/>
      <c r="Y31" s="52"/>
      <c r="Z31" s="52"/>
      <c r="AA31" s="52"/>
      <c r="AB31" s="52"/>
      <c r="AC31" s="99"/>
      <c r="AD31" s="11"/>
      <c r="AE31" s="16"/>
      <c r="AF31" s="117"/>
      <c r="AG31" s="64" t="s">
        <v>128</v>
      </c>
      <c r="AH31" s="52"/>
      <c r="AI31" s="52"/>
      <c r="AJ31" s="52"/>
      <c r="AK31" s="52"/>
      <c r="AL31" s="52"/>
      <c r="AM31" s="99"/>
      <c r="AN31" s="11"/>
      <c r="AO31" s="16"/>
      <c r="AP31" s="117"/>
      <c r="AQ31" s="64" t="s">
        <v>128</v>
      </c>
      <c r="AR31" s="52"/>
      <c r="AS31" s="52"/>
      <c r="AT31" s="52"/>
      <c r="AU31" s="52"/>
      <c r="AV31" s="52"/>
      <c r="AW31" s="99"/>
      <c r="AX31" s="11"/>
      <c r="AY31" s="16"/>
      <c r="AZ31" s="117"/>
      <c r="BA31" s="64" t="s">
        <v>128</v>
      </c>
      <c r="BB31" s="52" t="s">
        <v>172</v>
      </c>
      <c r="BC31" s="52"/>
      <c r="BD31" s="52"/>
      <c r="BE31" s="52"/>
      <c r="BF31" s="52" t="s">
        <v>172</v>
      </c>
      <c r="BG31" s="99" t="s">
        <v>172</v>
      </c>
      <c r="BH31" s="11"/>
      <c r="BI31" s="16"/>
      <c r="BJ31" s="117"/>
      <c r="BK31" s="64" t="s">
        <v>128</v>
      </c>
      <c r="BL31" s="52"/>
      <c r="BM31" s="52"/>
      <c r="BN31" s="52"/>
      <c r="BO31" s="52"/>
      <c r="BP31" s="52"/>
      <c r="BQ31" s="99"/>
      <c r="BR31" s="11"/>
      <c r="BS31" s="16"/>
      <c r="BT31" s="117"/>
      <c r="BU31" s="64" t="s">
        <v>128</v>
      </c>
      <c r="BV31" s="52"/>
      <c r="BW31" s="52"/>
      <c r="BX31" s="52"/>
      <c r="BY31" s="52"/>
      <c r="BZ31" s="52"/>
      <c r="CA31" s="99"/>
      <c r="CB31" s="11"/>
      <c r="CC31" s="16"/>
      <c r="CD31" s="117"/>
      <c r="CE31" s="64" t="s">
        <v>128</v>
      </c>
      <c r="CF31" s="52"/>
      <c r="CG31" s="52"/>
      <c r="CH31" s="52"/>
      <c r="CI31" s="52"/>
      <c r="CJ31" s="52"/>
      <c r="CK31" s="99"/>
      <c r="CL31" s="11"/>
      <c r="CM31" s="16"/>
      <c r="CN31" s="117"/>
      <c r="CO31" s="64" t="s">
        <v>128</v>
      </c>
      <c r="CP31" s="52"/>
      <c r="CQ31" s="52"/>
      <c r="CR31" s="52"/>
      <c r="CS31" s="52"/>
      <c r="CT31" s="52"/>
      <c r="CU31" s="99"/>
      <c r="CV31" s="11"/>
      <c r="CW31" s="16"/>
      <c r="CX31" s="117"/>
      <c r="CY31" s="64" t="s">
        <v>128</v>
      </c>
      <c r="CZ31" s="52"/>
      <c r="DA31" s="52"/>
      <c r="DB31" s="52"/>
      <c r="DC31" s="52"/>
      <c r="DD31" s="52"/>
      <c r="DE31" s="99"/>
      <c r="DF31" s="11"/>
      <c r="DG31" s="16"/>
      <c r="DH31" s="117"/>
      <c r="DI31" s="64" t="s">
        <v>128</v>
      </c>
      <c r="DJ31" s="52"/>
      <c r="DK31" s="52"/>
      <c r="DL31" s="52"/>
      <c r="DM31" s="52"/>
      <c r="DN31" s="52"/>
      <c r="DO31" s="99"/>
      <c r="DP31" s="11"/>
      <c r="DQ31" s="16"/>
      <c r="DR31" s="117"/>
      <c r="DS31" s="64" t="s">
        <v>128</v>
      </c>
      <c r="DT31" s="52"/>
      <c r="DU31" s="52"/>
      <c r="DV31" s="52"/>
      <c r="DW31" s="52"/>
      <c r="DX31" s="52"/>
      <c r="DY31" s="99"/>
      <c r="DZ31" s="11"/>
      <c r="EA31" s="16"/>
      <c r="EB31" s="117"/>
      <c r="EC31" s="64" t="s">
        <v>128</v>
      </c>
      <c r="ED31" s="52"/>
      <c r="EE31" s="52"/>
      <c r="EF31" s="52"/>
      <c r="EG31" s="52"/>
      <c r="EH31" s="52"/>
      <c r="EI31" s="99"/>
      <c r="EJ31" s="11"/>
      <c r="EK31" s="16"/>
      <c r="EL31" s="117"/>
      <c r="EM31" s="64" t="s">
        <v>128</v>
      </c>
      <c r="EN31" s="52"/>
      <c r="EO31" s="52"/>
      <c r="EP31" s="52"/>
      <c r="EQ31" s="52"/>
      <c r="ER31" s="52"/>
      <c r="ES31" s="99"/>
      <c r="ET31" s="11"/>
      <c r="EU31" s="16"/>
      <c r="EV31" s="117"/>
      <c r="EW31" s="64" t="s">
        <v>128</v>
      </c>
      <c r="EX31" s="52"/>
      <c r="EY31" s="52"/>
      <c r="EZ31" s="52"/>
      <c r="FA31" s="52"/>
      <c r="FB31" s="52"/>
      <c r="FC31" s="99"/>
      <c r="FD31" s="11"/>
      <c r="FE31" s="16"/>
      <c r="FF31" s="117"/>
      <c r="FG31" s="64" t="s">
        <v>128</v>
      </c>
      <c r="FH31" s="52"/>
      <c r="FI31" s="52"/>
      <c r="FJ31" s="52"/>
      <c r="FK31" s="52"/>
      <c r="FL31" s="52"/>
      <c r="FM31" s="99"/>
      <c r="FN31" s="11"/>
      <c r="FO31" s="16"/>
      <c r="FP31" s="117"/>
      <c r="FQ31" s="64" t="s">
        <v>128</v>
      </c>
      <c r="FR31" s="52"/>
      <c r="FS31" s="52"/>
      <c r="FT31" s="52"/>
      <c r="FU31" s="52"/>
      <c r="FV31" s="52"/>
      <c r="FW31" s="99"/>
      <c r="FX31" s="11"/>
      <c r="FY31" s="16"/>
      <c r="FZ31" s="117"/>
      <c r="GA31" s="64" t="s">
        <v>128</v>
      </c>
      <c r="GB31" s="52"/>
      <c r="GC31" s="52"/>
      <c r="GD31" s="52"/>
      <c r="GE31" s="52"/>
      <c r="GF31" s="52"/>
      <c r="GG31" s="99"/>
      <c r="GH31" s="11"/>
      <c r="GI31" s="16"/>
    </row>
    <row xmlns:x14ac="http://schemas.microsoft.com/office/spreadsheetml/2009/9/ac" r="32" ht="16.5" customHeight="true" x14ac:dyDescent="0.25">
      <c r="A32" s="382" t="str">
        <f ca="true">IF(ISBLANK('Data Summary'!A34),"",'Data Summary'!A34)</f>
        <v/>
      </c>
      <c r="B32" s="117"/>
      <c r="C32" s="64" t="s">
        <v>103</v>
      </c>
      <c r="D32" s="52"/>
      <c r="E32" s="52"/>
      <c r="F32" s="52"/>
      <c r="G32" s="52"/>
      <c r="H32" s="52"/>
      <c r="I32" s="99"/>
      <c r="J32" s="11"/>
      <c r="K32" s="16"/>
      <c r="L32" s="117"/>
      <c r="M32" s="64" t="s">
        <v>103</v>
      </c>
      <c r="N32" s="52"/>
      <c r="O32" s="52"/>
      <c r="P32" s="52"/>
      <c r="Q32" s="52"/>
      <c r="R32" s="52"/>
      <c r="S32" s="99"/>
      <c r="T32" s="11"/>
      <c r="U32" s="16"/>
      <c r="V32" s="117"/>
      <c r="W32" s="64" t="s">
        <v>103</v>
      </c>
      <c r="X32" s="52"/>
      <c r="Y32" s="52"/>
      <c r="Z32" s="52"/>
      <c r="AA32" s="52"/>
      <c r="AB32" s="52"/>
      <c r="AC32" s="99"/>
      <c r="AD32" s="11"/>
      <c r="AE32" s="16"/>
      <c r="AF32" s="117"/>
      <c r="AG32" s="64" t="s">
        <v>103</v>
      </c>
      <c r="AH32" s="52" t="s">
        <v>171</v>
      </c>
      <c r="AI32" s="52"/>
      <c r="AJ32" s="52"/>
      <c r="AK32" s="52"/>
      <c r="AL32" s="52" t="s">
        <v>171</v>
      </c>
      <c r="AM32" s="99"/>
      <c r="AN32" s="11"/>
      <c r="AO32" s="16"/>
      <c r="AP32" s="117"/>
      <c r="AQ32" s="64" t="s">
        <v>103</v>
      </c>
      <c r="AR32" s="52" t="s">
        <v>171</v>
      </c>
      <c r="AS32" s="52"/>
      <c r="AT32" s="52"/>
      <c r="AU32" s="52"/>
      <c r="AV32" s="52" t="s">
        <v>171</v>
      </c>
      <c r="AW32" s="99" t="s">
        <v>171</v>
      </c>
      <c r="AX32" s="11"/>
      <c r="AY32" s="16"/>
      <c r="AZ32" s="117"/>
      <c r="BA32" s="64" t="s">
        <v>103</v>
      </c>
      <c r="BB32" s="52" t="s">
        <v>172</v>
      </c>
      <c r="BC32" s="52"/>
      <c r="BD32" s="52"/>
      <c r="BE32" s="52"/>
      <c r="BF32" s="52" t="s">
        <v>172</v>
      </c>
      <c r="BG32" s="99" t="s">
        <v>172</v>
      </c>
      <c r="BH32" s="11"/>
      <c r="BI32" s="16"/>
      <c r="BJ32" s="117"/>
      <c r="BK32" s="64" t="s">
        <v>103</v>
      </c>
      <c r="BL32" s="52"/>
      <c r="BM32" s="52"/>
      <c r="BN32" s="52"/>
      <c r="BO32" s="52"/>
      <c r="BP32" s="52"/>
      <c r="BQ32" s="99"/>
      <c r="BR32" s="11"/>
      <c r="BS32" s="16"/>
      <c r="BT32" s="117"/>
      <c r="BU32" s="64" t="s">
        <v>103</v>
      </c>
      <c r="BV32" s="52" t="s">
        <v>171</v>
      </c>
      <c r="BW32" s="52"/>
      <c r="BX32" s="52"/>
      <c r="BY32" s="52"/>
      <c r="BZ32" s="52" t="s">
        <v>171</v>
      </c>
      <c r="CA32" s="99" t="s">
        <v>171</v>
      </c>
      <c r="CB32" s="11"/>
      <c r="CC32" s="16"/>
      <c r="CD32" s="117"/>
      <c r="CE32" s="64" t="s">
        <v>103</v>
      </c>
      <c r="CF32" s="52"/>
      <c r="CG32" s="52"/>
      <c r="CH32" s="52"/>
      <c r="CI32" s="52"/>
      <c r="CJ32" s="52"/>
      <c r="CK32" s="99"/>
      <c r="CL32" s="11"/>
      <c r="CM32" s="16"/>
      <c r="CN32" s="117"/>
      <c r="CO32" s="64" t="s">
        <v>103</v>
      </c>
      <c r="CP32" s="52" t="s">
        <v>172</v>
      </c>
      <c r="CQ32" s="52"/>
      <c r="CR32" s="52"/>
      <c r="CS32" s="52"/>
      <c r="CT32" s="52" t="s">
        <v>172</v>
      </c>
      <c r="CU32" s="99" t="s">
        <v>172</v>
      </c>
      <c r="CV32" s="11"/>
      <c r="CW32" s="16"/>
      <c r="CX32" s="117"/>
      <c r="CY32" s="64" t="s">
        <v>103</v>
      </c>
      <c r="CZ32" s="52"/>
      <c r="DA32" s="52"/>
      <c r="DB32" s="52"/>
      <c r="DC32" s="52"/>
      <c r="DD32" s="52"/>
      <c r="DE32" s="99"/>
      <c r="DF32" s="11"/>
      <c r="DG32" s="16"/>
      <c r="DH32" s="117"/>
      <c r="DI32" s="64" t="s">
        <v>103</v>
      </c>
      <c r="DJ32" s="52"/>
      <c r="DK32" s="52"/>
      <c r="DL32" s="52"/>
      <c r="DM32" s="52"/>
      <c r="DN32" s="52"/>
      <c r="DO32" s="99"/>
      <c r="DP32" s="11"/>
      <c r="DQ32" s="16"/>
      <c r="DR32" s="117"/>
      <c r="DS32" s="64" t="s">
        <v>103</v>
      </c>
      <c r="DT32" s="52" t="s">
        <v>172</v>
      </c>
      <c r="DU32" s="52"/>
      <c r="DV32" s="52"/>
      <c r="DW32" s="52" t="s">
        <v>172</v>
      </c>
      <c r="DX32" s="52" t="s">
        <v>172</v>
      </c>
      <c r="DY32" s="99" t="s">
        <v>172</v>
      </c>
      <c r="DZ32" s="11"/>
      <c r="EA32" s="16"/>
      <c r="EB32" s="117"/>
      <c r="EC32" s="64" t="s">
        <v>103</v>
      </c>
      <c r="ED32" s="52" t="s">
        <v>171</v>
      </c>
      <c r="EE32" s="52"/>
      <c r="EF32" s="52"/>
      <c r="EG32" s="52"/>
      <c r="EH32" s="52" t="s">
        <v>171</v>
      </c>
      <c r="EI32" s="99" t="s">
        <v>171</v>
      </c>
      <c r="EJ32" s="11"/>
      <c r="EK32" s="16"/>
      <c r="EL32" s="117"/>
      <c r="EM32" s="64" t="s">
        <v>103</v>
      </c>
      <c r="EN32" s="52" t="s">
        <v>171</v>
      </c>
      <c r="EO32" s="52"/>
      <c r="EP32" s="52"/>
      <c r="EQ32" s="52"/>
      <c r="ER32" s="52" t="s">
        <v>171</v>
      </c>
      <c r="ES32" s="99" t="s">
        <v>171</v>
      </c>
      <c r="ET32" s="11"/>
      <c r="EU32" s="16"/>
      <c r="EV32" s="117"/>
      <c r="EW32" s="64" t="s">
        <v>103</v>
      </c>
      <c r="EX32" s="52"/>
      <c r="EY32" s="52"/>
      <c r="EZ32" s="52"/>
      <c r="FA32" s="52"/>
      <c r="FB32" s="52"/>
      <c r="FC32" s="99"/>
      <c r="FD32" s="11"/>
      <c r="FE32" s="16"/>
      <c r="FF32" s="117"/>
      <c r="FG32" s="64" t="s">
        <v>103</v>
      </c>
      <c r="FH32" s="52" t="s">
        <v>172</v>
      </c>
      <c r="FI32" s="52"/>
      <c r="FJ32" s="52"/>
      <c r="FK32" s="52"/>
      <c r="FL32" s="52" t="s">
        <v>172</v>
      </c>
      <c r="FM32" s="99" t="s">
        <v>172</v>
      </c>
      <c r="FN32" s="11"/>
      <c r="FO32" s="16"/>
      <c r="FP32" s="117"/>
      <c r="FQ32" s="64" t="s">
        <v>103</v>
      </c>
      <c r="FR32" s="52"/>
      <c r="FS32" s="52"/>
      <c r="FT32" s="52"/>
      <c r="FU32" s="52"/>
      <c r="FV32" s="52"/>
      <c r="FW32" s="99"/>
      <c r="FX32" s="11"/>
      <c r="FY32" s="16"/>
      <c r="FZ32" s="117"/>
      <c r="GA32" s="64" t="s">
        <v>103</v>
      </c>
      <c r="GB32" s="52"/>
      <c r="GC32" s="52"/>
      <c r="GD32" s="52"/>
      <c r="GE32" s="52"/>
      <c r="GF32" s="52"/>
      <c r="GG32" s="99"/>
      <c r="GH32" s="11"/>
      <c r="GI32" s="16"/>
    </row>
    <row xmlns:x14ac="http://schemas.microsoft.com/office/spreadsheetml/2009/9/ac" r="33" ht="16.5" customHeight="true" x14ac:dyDescent="0.25">
      <c r="A33" s="382" t="str">
        <f ca="true">IF(ISBLANK('Data Summary'!A35),"",'Data Summary'!A35)</f>
        <v/>
      </c>
      <c r="B33" s="118"/>
      <c r="C33" s="12" t="s">
        <v>23</v>
      </c>
      <c r="D33" s="71"/>
      <c r="E33" s="10"/>
      <c r="F33" s="10"/>
      <c r="G33" s="72"/>
      <c r="H33" s="73"/>
      <c r="I33" s="74"/>
      <c r="J33" s="11"/>
      <c r="K33" s="16"/>
      <c r="L33" s="118"/>
      <c r="M33" s="12" t="s">
        <v>23</v>
      </c>
      <c r="N33" s="71"/>
      <c r="O33" s="10"/>
      <c r="P33" s="10"/>
      <c r="Q33" s="72"/>
      <c r="R33" s="73"/>
      <c r="S33" s="74"/>
      <c r="T33" s="11"/>
      <c r="U33" s="16"/>
      <c r="V33" s="118"/>
      <c r="W33" s="12" t="s">
        <v>23</v>
      </c>
      <c r="X33" s="71"/>
      <c r="Y33" s="10"/>
      <c r="Z33" s="10"/>
      <c r="AA33" s="72"/>
      <c r="AB33" s="73"/>
      <c r="AC33" s="74"/>
      <c r="AD33" s="11"/>
      <c r="AE33" s="16"/>
      <c r="AF33" s="118"/>
      <c r="AG33" s="12" t="s">
        <v>23</v>
      </c>
      <c r="AH33" s="71"/>
      <c r="AI33" s="10"/>
      <c r="AJ33" s="10"/>
      <c r="AK33" s="72"/>
      <c r="AL33" s="73"/>
      <c r="AM33" s="74"/>
      <c r="AN33" s="11"/>
      <c r="AO33" s="16"/>
      <c r="AP33" s="118"/>
      <c r="AQ33" s="12" t="s">
        <v>23</v>
      </c>
      <c r="AR33" s="71"/>
      <c r="AS33" s="10"/>
      <c r="AT33" s="10"/>
      <c r="AU33" s="72"/>
      <c r="AV33" s="73"/>
      <c r="AW33" s="74"/>
      <c r="AX33" s="11"/>
      <c r="AY33" s="16"/>
      <c r="AZ33" s="118"/>
      <c r="BA33" s="12" t="s">
        <v>23</v>
      </c>
      <c r="BB33" s="71"/>
      <c r="BC33" s="10"/>
      <c r="BD33" s="10"/>
      <c r="BE33" s="72"/>
      <c r="BF33" s="73"/>
      <c r="BG33" s="74"/>
      <c r="BH33" s="11"/>
      <c r="BI33" s="16"/>
      <c r="BJ33" s="118"/>
      <c r="BK33" s="12" t="s">
        <v>23</v>
      </c>
      <c r="BL33" s="71"/>
      <c r="BM33" s="10"/>
      <c r="BN33" s="10"/>
      <c r="BO33" s="72"/>
      <c r="BP33" s="73"/>
      <c r="BQ33" s="74"/>
      <c r="BR33" s="11"/>
      <c r="BS33" s="16"/>
      <c r="BT33" s="118"/>
      <c r="BU33" s="12" t="s">
        <v>23</v>
      </c>
      <c r="BV33" s="71"/>
      <c r="BW33" s="10"/>
      <c r="BX33" s="10"/>
      <c r="BY33" s="72"/>
      <c r="BZ33" s="73"/>
      <c r="CA33" s="74"/>
      <c r="CB33" s="11"/>
      <c r="CC33" s="16"/>
      <c r="CD33" s="118"/>
      <c r="CE33" s="12" t="s">
        <v>23</v>
      </c>
      <c r="CF33" s="71"/>
      <c r="CG33" s="71"/>
      <c r="CH33" s="71"/>
      <c r="CI33" s="72"/>
      <c r="CJ33" s="73"/>
      <c r="CK33" s="74"/>
      <c r="CL33" s="11"/>
      <c r="CM33" s="16"/>
      <c r="CN33" s="118"/>
      <c r="CO33" s="12" t="s">
        <v>23</v>
      </c>
      <c r="CP33" s="71"/>
      <c r="CQ33" s="10"/>
      <c r="CR33" s="10"/>
      <c r="CS33" s="72"/>
      <c r="CT33" s="73"/>
      <c r="CU33" s="74"/>
      <c r="CV33" s="11"/>
      <c r="CW33" s="16"/>
      <c r="CX33" s="118"/>
      <c r="CY33" s="12" t="s">
        <v>23</v>
      </c>
      <c r="CZ33" s="71" t="s">
        <v>335</v>
      </c>
      <c r="DA33" s="10" t="s">
        <v>335</v>
      </c>
      <c r="DB33" s="10" t="s">
        <v>335</v>
      </c>
      <c r="DC33" s="72" t="s">
        <v>335</v>
      </c>
      <c r="DD33" s="73" t="s">
        <v>335</v>
      </c>
      <c r="DE33" s="74" t="s">
        <v>335</v>
      </c>
      <c r="DF33" s="11"/>
      <c r="DG33" s="16"/>
      <c r="DH33" s="118"/>
      <c r="DI33" s="12" t="s">
        <v>23</v>
      </c>
      <c r="DJ33" s="71"/>
      <c r="DK33" s="71"/>
      <c r="DL33" s="71"/>
      <c r="DM33" s="72"/>
      <c r="DN33" s="73"/>
      <c r="DO33" s="74"/>
      <c r="DP33" s="11"/>
      <c r="DQ33" s="16"/>
      <c r="DR33" s="118"/>
      <c r="DS33" s="12" t="s">
        <v>23</v>
      </c>
      <c r="DT33" s="71"/>
      <c r="DU33" s="71"/>
      <c r="DV33" s="71"/>
      <c r="DW33" s="72"/>
      <c r="DX33" s="73">
        <v>175192</v>
      </c>
      <c r="DY33" s="74">
        <v>96132</v>
      </c>
      <c r="DZ33" s="11"/>
      <c r="EA33" s="16"/>
      <c r="EB33" s="118"/>
      <c r="EC33" s="12" t="s">
        <v>23</v>
      </c>
      <c r="ED33" s="71"/>
      <c r="EE33" s="10"/>
      <c r="EF33" s="10"/>
      <c r="EG33" s="72"/>
      <c r="EH33" s="73"/>
      <c r="EI33" s="74"/>
      <c r="EJ33" s="11"/>
      <c r="EK33" s="16"/>
      <c r="EL33" s="118"/>
      <c r="EM33" s="12" t="s">
        <v>23</v>
      </c>
      <c r="EN33" s="71"/>
      <c r="EO33" s="10"/>
      <c r="EP33" s="10"/>
      <c r="EQ33" s="72"/>
      <c r="ER33" s="73"/>
      <c r="ES33" s="74"/>
      <c r="ET33" s="11"/>
      <c r="EU33" s="16"/>
      <c r="EV33" s="118"/>
      <c r="EW33" s="12" t="s">
        <v>23</v>
      </c>
      <c r="EX33" s="71" t="s">
        <v>335</v>
      </c>
      <c r="EY33" s="71" t="s">
        <v>335</v>
      </c>
      <c r="EZ33" s="71" t="s">
        <v>335</v>
      </c>
      <c r="FA33" s="72" t="s">
        <v>335</v>
      </c>
      <c r="FB33" s="73" t="s">
        <v>335</v>
      </c>
      <c r="FC33" s="74" t="s">
        <v>335</v>
      </c>
      <c r="FD33" s="11"/>
      <c r="FE33" s="16"/>
      <c r="FF33" s="118"/>
      <c r="FG33" s="12" t="s">
        <v>23</v>
      </c>
      <c r="FH33" s="71"/>
      <c r="FI33" s="10"/>
      <c r="FJ33" s="10"/>
      <c r="FK33" s="72"/>
      <c r="FL33" s="73"/>
      <c r="FM33" s="74"/>
      <c r="FN33" s="11"/>
      <c r="FO33" s="16"/>
      <c r="FP33" s="118"/>
      <c r="FQ33" s="12" t="s">
        <v>23</v>
      </c>
      <c r="FR33" s="71" t="s">
        <v>335</v>
      </c>
      <c r="FS33" s="71" t="s">
        <v>335</v>
      </c>
      <c r="FT33" s="71" t="s">
        <v>335</v>
      </c>
      <c r="FU33" s="72" t="s">
        <v>335</v>
      </c>
      <c r="FV33" s="73" t="s">
        <v>335</v>
      </c>
      <c r="FW33" s="74" t="s">
        <v>335</v>
      </c>
      <c r="FX33" s="11"/>
      <c r="FY33" s="16"/>
      <c r="FZ33" s="118"/>
      <c r="GA33" s="12" t="s">
        <v>23</v>
      </c>
      <c r="GB33" s="71">
        <v>205396</v>
      </c>
      <c r="GC33" s="71" t="s">
        <v>335</v>
      </c>
      <c r="GD33" s="71" t="s">
        <v>335</v>
      </c>
      <c r="GE33" s="72" t="s">
        <v>335</v>
      </c>
      <c r="GF33" s="73">
        <v>149104</v>
      </c>
      <c r="GG33" s="74">
        <v>56292</v>
      </c>
      <c r="GH33" s="11"/>
      <c r="GI33" s="16"/>
    </row>
    <row xmlns:x14ac="http://schemas.microsoft.com/office/spreadsheetml/2009/9/ac" r="34" s="3" customFormat="true" ht="16.5" customHeight="true" thickBot="true" x14ac:dyDescent="0.3">
      <c r="A34" s="382" t="str">
        <f ca="true">IF(ISBLANK('Data Summary'!A36),"",'Data Summary'!A36)</f>
        <v/>
      </c>
      <c r="B34" s="119"/>
      <c r="C34" s="28" t="s">
        <v>20</v>
      </c>
      <c r="D34" s="76"/>
      <c r="E34" s="76"/>
      <c r="F34" s="76"/>
      <c r="G34" s="76"/>
      <c r="H34" s="76"/>
      <c r="I34" s="77"/>
      <c r="J34" s="25"/>
      <c r="K34" s="18"/>
      <c r="L34" s="119"/>
      <c r="M34" s="28" t="s">
        <v>20</v>
      </c>
      <c r="N34" s="76">
        <v>2621</v>
      </c>
      <c r="O34" s="76">
        <v>1870</v>
      </c>
      <c r="P34" s="76">
        <v>751</v>
      </c>
      <c r="Q34" s="76"/>
      <c r="R34" s="76">
        <v>974</v>
      </c>
      <c r="S34" s="77">
        <v>1647</v>
      </c>
      <c r="T34" s="25"/>
      <c r="U34" s="18"/>
      <c r="V34" s="119"/>
      <c r="W34" s="28" t="s">
        <v>20</v>
      </c>
      <c r="X34" s="76">
        <v>2602</v>
      </c>
      <c r="Y34" s="76">
        <v>1924</v>
      </c>
      <c r="Z34" s="76">
        <v>677</v>
      </c>
      <c r="AA34" s="76"/>
      <c r="AB34" s="76">
        <v>967</v>
      </c>
      <c r="AC34" s="77">
        <v>1635</v>
      </c>
      <c r="AD34" s="25"/>
      <c r="AE34" s="18"/>
      <c r="AF34" s="119"/>
      <c r="AG34" s="28" t="s">
        <v>20</v>
      </c>
      <c r="AH34" s="76">
        <v>147947</v>
      </c>
      <c r="AI34" s="76"/>
      <c r="AJ34" s="76"/>
      <c r="AK34" s="76"/>
      <c r="AL34" s="76">
        <v>147947</v>
      </c>
      <c r="AM34" s="77"/>
      <c r="AN34" s="25"/>
      <c r="AO34" s="18"/>
      <c r="AP34" s="119"/>
      <c r="AQ34" s="28" t="s">
        <v>20</v>
      </c>
      <c r="AR34" s="76"/>
      <c r="AS34" s="81"/>
      <c r="AT34" s="81"/>
      <c r="AU34" s="82"/>
      <c r="AV34" s="76"/>
      <c r="AW34" s="77"/>
      <c r="AX34" s="25"/>
      <c r="AY34" s="18"/>
      <c r="AZ34" s="119"/>
      <c r="BA34" s="28" t="s">
        <v>20</v>
      </c>
      <c r="BB34" s="76">
        <f>BF34+BG34+1546</f>
        <v>213192</v>
      </c>
      <c r="BC34" s="81"/>
      <c r="BD34" s="81"/>
      <c r="BE34" s="82"/>
      <c r="BF34" s="76">
        <v>147503</v>
      </c>
      <c r="BG34" s="77">
        <f>37763+13144+13236</f>
        <v>64143</v>
      </c>
      <c r="BH34" s="25"/>
      <c r="BI34" s="18"/>
      <c r="BJ34" s="119"/>
      <c r="BK34" s="28" t="s">
        <v>20</v>
      </c>
      <c r="BL34" s="76"/>
      <c r="BM34" s="81"/>
      <c r="BN34" s="81"/>
      <c r="BO34" s="82"/>
      <c r="BP34" s="76"/>
      <c r="BQ34" s="77"/>
      <c r="BR34" s="25"/>
      <c r="BS34" s="18"/>
      <c r="BT34" s="119"/>
      <c r="BU34" s="28" t="s">
        <v>20</v>
      </c>
      <c r="BV34" s="76"/>
      <c r="BW34" s="81"/>
      <c r="BX34" s="81"/>
      <c r="BY34" s="82"/>
      <c r="BZ34" s="76"/>
      <c r="CA34" s="77"/>
      <c r="CB34" s="25"/>
      <c r="CC34" s="18"/>
      <c r="CD34" s="119"/>
      <c r="CE34" s="28" t="s">
        <v>20</v>
      </c>
      <c r="CF34" s="76">
        <v>214409</v>
      </c>
      <c r="CG34" s="76"/>
      <c r="CH34" s="76"/>
      <c r="CI34" s="76"/>
      <c r="CJ34" s="76">
        <v>148244</v>
      </c>
      <c r="CK34" s="77">
        <v>66165</v>
      </c>
      <c r="CL34" s="25"/>
      <c r="CM34" s="18"/>
      <c r="CN34" s="119"/>
      <c r="CO34" s="28" t="s">
        <v>20</v>
      </c>
      <c r="CP34" s="76"/>
      <c r="CQ34" s="81"/>
      <c r="CR34" s="81"/>
      <c r="CS34" s="82"/>
      <c r="CT34" s="76"/>
      <c r="CU34" s="77"/>
      <c r="CV34" s="25"/>
      <c r="CW34" s="18"/>
      <c r="CX34" s="119"/>
      <c r="CY34" s="28" t="s">
        <v>20</v>
      </c>
      <c r="CZ34" s="76" t="s">
        <v>335</v>
      </c>
      <c r="DA34" s="81" t="s">
        <v>335</v>
      </c>
      <c r="DB34" s="81" t="s">
        <v>335</v>
      </c>
      <c r="DC34" s="82" t="s">
        <v>335</v>
      </c>
      <c r="DD34" s="76">
        <v>350</v>
      </c>
      <c r="DE34" s="77" t="s">
        <v>335</v>
      </c>
      <c r="DF34" s="25"/>
      <c r="DG34" s="18"/>
      <c r="DH34" s="119"/>
      <c r="DI34" s="28" t="s">
        <v>20</v>
      </c>
      <c r="DJ34" s="76">
        <v>216084</v>
      </c>
      <c r="DK34" s="76"/>
      <c r="DL34" s="76"/>
      <c r="DM34" s="76"/>
      <c r="DN34" s="76">
        <v>148682</v>
      </c>
      <c r="DO34" s="77">
        <v>67402</v>
      </c>
      <c r="DP34" s="25"/>
      <c r="DQ34" s="18"/>
      <c r="DR34" s="119"/>
      <c r="DS34" s="28" t="s">
        <v>20</v>
      </c>
      <c r="DT34" s="76">
        <v>303743</v>
      </c>
      <c r="DU34" s="76"/>
      <c r="DV34" s="76"/>
      <c r="DW34" s="76">
        <v>30149</v>
      </c>
      <c r="DX34" s="76">
        <v>175192</v>
      </c>
      <c r="DY34" s="77">
        <v>96132</v>
      </c>
      <c r="DZ34" s="25"/>
      <c r="EA34" s="18"/>
      <c r="EB34" s="119"/>
      <c r="EC34" s="28" t="s">
        <v>20</v>
      </c>
      <c r="ED34" s="76"/>
      <c r="EE34" s="81"/>
      <c r="EF34" s="81"/>
      <c r="EG34" s="82"/>
      <c r="EH34" s="76"/>
      <c r="EI34" s="77"/>
      <c r="EJ34" s="25"/>
      <c r="EK34" s="18"/>
      <c r="EL34" s="119"/>
      <c r="EM34" s="28" t="s">
        <v>20</v>
      </c>
      <c r="EN34" s="76"/>
      <c r="EO34" s="81"/>
      <c r="EP34" s="81"/>
      <c r="EQ34" s="82"/>
      <c r="ER34" s="76"/>
      <c r="ES34" s="77"/>
      <c r="ET34" s="25"/>
      <c r="EU34" s="18"/>
      <c r="EV34" s="119"/>
      <c r="EW34" s="28" t="s">
        <v>20</v>
      </c>
      <c r="EX34" s="76">
        <v>238677</v>
      </c>
      <c r="EY34" s="76" t="s">
        <v>335</v>
      </c>
      <c r="EZ34" s="76" t="s">
        <v>335</v>
      </c>
      <c r="FA34" s="76" t="s">
        <v>335</v>
      </c>
      <c r="FB34" s="76">
        <v>160697</v>
      </c>
      <c r="FC34" s="77">
        <v>77980</v>
      </c>
      <c r="FD34" s="25"/>
      <c r="FE34" s="18"/>
      <c r="FF34" s="119"/>
      <c r="FG34" s="28" t="s">
        <v>20</v>
      </c>
      <c r="FH34" s="76"/>
      <c r="FI34" s="81"/>
      <c r="FJ34" s="81"/>
      <c r="FK34" s="82"/>
      <c r="FL34" s="76"/>
      <c r="FM34" s="77"/>
      <c r="FN34" s="25"/>
      <c r="FO34" s="18"/>
      <c r="FP34" s="119"/>
      <c r="FQ34" s="28" t="s">
        <v>20</v>
      </c>
      <c r="FR34" s="76">
        <v>238677</v>
      </c>
      <c r="FS34" s="76" t="s">
        <v>335</v>
      </c>
      <c r="FT34" s="76" t="s">
        <v>335</v>
      </c>
      <c r="FU34" s="76" t="s">
        <v>335</v>
      </c>
      <c r="FV34" s="76">
        <v>160697</v>
      </c>
      <c r="FW34" s="77"/>
      <c r="FX34" s="25"/>
      <c r="FY34" s="18"/>
      <c r="FZ34" s="119"/>
      <c r="GA34" s="28" t="s">
        <v>20</v>
      </c>
      <c r="GB34" s="76">
        <v>205396</v>
      </c>
      <c r="GC34" s="76" t="s">
        <v>335</v>
      </c>
      <c r="GD34" s="76" t="s">
        <v>335</v>
      </c>
      <c r="GE34" s="76" t="s">
        <v>335</v>
      </c>
      <c r="GF34" s="76">
        <v>149104</v>
      </c>
      <c r="GG34" s="77">
        <v>56292</v>
      </c>
      <c r="GH34" s="25"/>
      <c r="GI34" s="18"/>
      <c r="GJ34" s="120"/>
      <c r="GT34" s="120"/>
      <c r="HD34" s="120"/>
      <c r="HN34" s="120"/>
      <c r="HX34" s="120"/>
      <c r="IH34" s="120"/>
      <c r="IR34" s="120"/>
      <c r="JB34" s="120"/>
      <c r="JL34" s="120"/>
      <c r="JV34" s="120"/>
    </row>
    <row xmlns:x14ac="http://schemas.microsoft.com/office/spreadsheetml/2009/9/ac" r="35" s="3" customFormat="true" x14ac:dyDescent="0.25">
      <c r="A35" s="382"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c r="IH35" s="120"/>
      <c r="IR35" s="120"/>
      <c r="JB35" s="120"/>
      <c r="JL35" s="120"/>
      <c r="JV35" s="120"/>
    </row>
    <row xmlns:x14ac="http://schemas.microsoft.com/office/spreadsheetml/2009/9/ac" r="36" s="3" customFormat="true" x14ac:dyDescent="0.25">
      <c r="A36" s="382"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c r="IH36" s="120"/>
      <c r="IR36" s="120"/>
      <c r="JB36" s="120"/>
      <c r="JL36" s="120"/>
      <c r="JV36" s="120"/>
    </row>
    <row xmlns:x14ac="http://schemas.microsoft.com/office/spreadsheetml/2009/9/ac" r="37" s="3" customFormat="true" x14ac:dyDescent="0.25">
      <c r="A37" s="382"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c r="IH37" s="120"/>
      <c r="IR37" s="120"/>
      <c r="JB37" s="120"/>
      <c r="JL37" s="120"/>
      <c r="JV37" s="120"/>
    </row>
    <row xmlns:x14ac="http://schemas.microsoft.com/office/spreadsheetml/2009/9/ac" r="38" s="3" customFormat="true" x14ac:dyDescent="0.25">
      <c r="A38" s="382"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c r="IH38" s="120"/>
      <c r="IR38" s="120"/>
      <c r="JB38" s="120"/>
      <c r="JL38" s="120"/>
      <c r="JV38" s="120"/>
    </row>
    <row xmlns:x14ac="http://schemas.microsoft.com/office/spreadsheetml/2009/9/ac" r="39" s="3" customFormat="true" x14ac:dyDescent="0.25">
      <c r="A39" s="382"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c r="IH39" s="120"/>
      <c r="IR39" s="120"/>
      <c r="JB39" s="120"/>
      <c r="JL39" s="120"/>
      <c r="JV39" s="120"/>
    </row>
    <row xmlns:x14ac="http://schemas.microsoft.com/office/spreadsheetml/2009/9/ac" r="40" s="3" customFormat="true" x14ac:dyDescent="0.25">
      <c r="A40" s="382"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c r="IH40" s="120"/>
      <c r="IR40" s="120"/>
      <c r="JB40" s="120"/>
      <c r="JL40" s="120"/>
      <c r="JV40" s="120"/>
    </row>
    <row xmlns:x14ac="http://schemas.microsoft.com/office/spreadsheetml/2009/9/ac" r="41" s="3" customFormat="true" x14ac:dyDescent="0.25">
      <c r="A41" s="382"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c r="IH41" s="120"/>
      <c r="IR41" s="120"/>
      <c r="JB41" s="120"/>
      <c r="JL41" s="120"/>
      <c r="JV41" s="120"/>
    </row>
    <row xmlns:x14ac="http://schemas.microsoft.com/office/spreadsheetml/2009/9/ac" r="42" s="3" customFormat="true" x14ac:dyDescent="0.25">
      <c r="A42" s="382"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c r="IH42" s="120"/>
      <c r="IR42" s="120"/>
      <c r="JB42" s="120"/>
      <c r="JL42" s="120"/>
      <c r="JV42" s="120"/>
    </row>
    <row xmlns:x14ac="http://schemas.microsoft.com/office/spreadsheetml/2009/9/ac" r="43" s="3" customFormat="true" x14ac:dyDescent="0.25">
      <c r="A43" s="382"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c r="IH43" s="120"/>
      <c r="IR43" s="120"/>
      <c r="JB43" s="120"/>
      <c r="JL43" s="120"/>
      <c r="JV43" s="120"/>
    </row>
    <row xmlns:x14ac="http://schemas.microsoft.com/office/spreadsheetml/2009/9/ac" r="44" s="3" customFormat="true" x14ac:dyDescent="0.25">
      <c r="A44" s="382"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c r="IH44" s="120"/>
      <c r="IR44" s="120"/>
      <c r="JB44" s="120"/>
      <c r="JL44" s="120"/>
      <c r="JV44" s="120"/>
    </row>
    <row xmlns:x14ac="http://schemas.microsoft.com/office/spreadsheetml/2009/9/ac" r="45" s="3" customFormat="true" x14ac:dyDescent="0.25">
      <c r="A45" s="382"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c r="IH45" s="120"/>
      <c r="IR45" s="120"/>
      <c r="JB45" s="120"/>
      <c r="JL45" s="120"/>
      <c r="JV45" s="120"/>
    </row>
    <row xmlns:x14ac="http://schemas.microsoft.com/office/spreadsheetml/2009/9/ac" r="46" s="3" customFormat="true" x14ac:dyDescent="0.25">
      <c r="A46" s="382"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c r="IH46" s="120"/>
      <c r="IR46" s="120"/>
      <c r="JB46" s="120"/>
      <c r="JL46" s="120"/>
      <c r="JV46" s="120"/>
    </row>
    <row xmlns:x14ac="http://schemas.microsoft.com/office/spreadsheetml/2009/9/ac" r="47" s="3" customFormat="true" x14ac:dyDescent="0.25">
      <c r="A47" s="382"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c r="IH47" s="120"/>
      <c r="IR47" s="120"/>
      <c r="JB47" s="120"/>
      <c r="JL47" s="120"/>
      <c r="JV47" s="120"/>
    </row>
    <row xmlns:x14ac="http://schemas.microsoft.com/office/spreadsheetml/2009/9/ac" r="48" s="3" customFormat="true" x14ac:dyDescent="0.25">
      <c r="A48" s="382"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c r="IH48" s="120"/>
      <c r="IR48" s="120"/>
      <c r="JB48" s="120"/>
      <c r="JL48" s="120"/>
      <c r="JV48" s="120"/>
    </row>
    <row xmlns:x14ac="http://schemas.microsoft.com/office/spreadsheetml/2009/9/ac" r="49" s="3" customFormat="true" x14ac:dyDescent="0.25">
      <c r="A49" s="382"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c r="IH49" s="120"/>
      <c r="IR49" s="120"/>
      <c r="JB49" s="120"/>
      <c r="JL49" s="120"/>
      <c r="JV49" s="120"/>
    </row>
    <row xmlns:x14ac="http://schemas.microsoft.com/office/spreadsheetml/2009/9/ac" r="50" s="3" customFormat="true" x14ac:dyDescent="0.25">
      <c r="A50" s="382"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c r="IH50" s="120"/>
      <c r="IR50" s="120"/>
      <c r="JB50" s="120"/>
      <c r="JL50" s="120"/>
      <c r="JV50" s="120"/>
    </row>
    <row xmlns:x14ac="http://schemas.microsoft.com/office/spreadsheetml/2009/9/ac" r="51" s="3" customFormat="true" x14ac:dyDescent="0.25">
      <c r="A51" s="382"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c r="IH51" s="120"/>
      <c r="IR51" s="120"/>
      <c r="JB51" s="120"/>
      <c r="JL51" s="120"/>
      <c r="JV51" s="120"/>
    </row>
    <row xmlns:x14ac="http://schemas.microsoft.com/office/spreadsheetml/2009/9/ac" r="52" s="3" customFormat="true" x14ac:dyDescent="0.25">
      <c r="A52" s="382"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c r="IH52" s="120"/>
      <c r="IR52" s="120"/>
      <c r="JB52" s="120"/>
      <c r="JL52" s="120"/>
      <c r="JV52" s="120"/>
    </row>
    <row xmlns:x14ac="http://schemas.microsoft.com/office/spreadsheetml/2009/9/ac" r="53" s="3" customFormat="true" x14ac:dyDescent="0.25">
      <c r="A53" s="382"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c r="IH53" s="120"/>
      <c r="IR53" s="120"/>
      <c r="JB53" s="120"/>
      <c r="JL53" s="120"/>
      <c r="JV53" s="120"/>
    </row>
    <row xmlns:x14ac="http://schemas.microsoft.com/office/spreadsheetml/2009/9/ac" r="54" s="3" customFormat="true" x14ac:dyDescent="0.25">
      <c r="A54" s="382"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c r="IH54" s="120"/>
      <c r="IR54" s="120"/>
      <c r="JB54" s="120"/>
      <c r="JL54" s="120"/>
      <c r="JV54" s="120"/>
    </row>
    <row xmlns:x14ac="http://schemas.microsoft.com/office/spreadsheetml/2009/9/ac" r="55" s="3" customFormat="true" x14ac:dyDescent="0.25">
      <c r="A55" s="382"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c r="IH55" s="120"/>
      <c r="IR55" s="120"/>
      <c r="JB55" s="120"/>
      <c r="JL55" s="120"/>
      <c r="JV55" s="120"/>
    </row>
    <row xmlns:x14ac="http://schemas.microsoft.com/office/spreadsheetml/2009/9/ac" r="56" s="3" customFormat="true" x14ac:dyDescent="0.25">
      <c r="A56" s="382"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c r="IH56" s="120"/>
      <c r="IR56" s="120"/>
      <c r="JB56" s="120"/>
      <c r="JL56" s="120"/>
      <c r="JV56" s="120"/>
    </row>
    <row xmlns:x14ac="http://schemas.microsoft.com/office/spreadsheetml/2009/9/ac" r="57" s="3" customFormat="true" x14ac:dyDescent="0.25">
      <c r="A57" s="382"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c r="IH57" s="120"/>
      <c r="IR57" s="120"/>
      <c r="JB57" s="120"/>
      <c r="JL57" s="120"/>
      <c r="JV57" s="120"/>
    </row>
    <row xmlns:x14ac="http://schemas.microsoft.com/office/spreadsheetml/2009/9/ac" r="58" s="3" customFormat="true" x14ac:dyDescent="0.25">
      <c r="A58" s="382"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c r="IH58" s="120"/>
      <c r="IR58" s="120"/>
      <c r="JB58" s="120"/>
      <c r="JL58" s="120"/>
      <c r="JV58" s="120"/>
    </row>
    <row xmlns:x14ac="http://schemas.microsoft.com/office/spreadsheetml/2009/9/ac" r="59" s="3" customFormat="true" x14ac:dyDescent="0.25">
      <c r="A59" s="382"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c r="IH59" s="120"/>
      <c r="IR59" s="120"/>
      <c r="JB59" s="120"/>
      <c r="JL59" s="120"/>
      <c r="JV59" s="120"/>
    </row>
    <row xmlns:x14ac="http://schemas.microsoft.com/office/spreadsheetml/2009/9/ac" r="60" s="3" customFormat="true" x14ac:dyDescent="0.25">
      <c r="A60" s="382"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c r="IH60" s="120"/>
      <c r="IR60" s="120"/>
      <c r="JB60" s="120"/>
      <c r="JL60" s="120"/>
      <c r="JV60" s="120"/>
    </row>
    <row xmlns:x14ac="http://schemas.microsoft.com/office/spreadsheetml/2009/9/ac" r="61" s="3" customFormat="true" x14ac:dyDescent="0.25">
      <c r="A61" s="382"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c r="IH61" s="120"/>
      <c r="IR61" s="120"/>
      <c r="JB61" s="120"/>
      <c r="JL61" s="120"/>
      <c r="JV61" s="120"/>
    </row>
    <row xmlns:x14ac="http://schemas.microsoft.com/office/spreadsheetml/2009/9/ac" r="62" s="3" customFormat="true" x14ac:dyDescent="0.25">
      <c r="A62" s="382"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c r="IH62" s="120"/>
      <c r="IR62" s="120"/>
      <c r="JB62" s="120"/>
      <c r="JL62" s="120"/>
      <c r="JV62" s="120"/>
    </row>
    <row xmlns:x14ac="http://schemas.microsoft.com/office/spreadsheetml/2009/9/ac" r="63" s="3" customFormat="true" x14ac:dyDescent="0.25">
      <c r="A63" s="382"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c r="IH63" s="120"/>
      <c r="IR63" s="120"/>
      <c r="JB63" s="120"/>
      <c r="JL63" s="120"/>
      <c r="JV63" s="120"/>
    </row>
    <row xmlns:x14ac="http://schemas.microsoft.com/office/spreadsheetml/2009/9/ac" r="64" s="3" customFormat="true" x14ac:dyDescent="0.25">
      <c r="A64" s="382"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c r="IH64" s="120"/>
      <c r="IR64" s="120"/>
      <c r="JB64" s="120"/>
      <c r="JL64" s="120"/>
      <c r="JV64" s="120"/>
    </row>
    <row xmlns:x14ac="http://schemas.microsoft.com/office/spreadsheetml/2009/9/ac" r="65" s="3" customFormat="true" x14ac:dyDescent="0.25">
      <c r="A65" s="382"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c r="IH65" s="120"/>
      <c r="IR65" s="120"/>
      <c r="JB65" s="120"/>
      <c r="JL65" s="120"/>
      <c r="JV65" s="120"/>
    </row>
    <row xmlns:x14ac="http://schemas.microsoft.com/office/spreadsheetml/2009/9/ac" r="66" s="3" customFormat="true" x14ac:dyDescent="0.25">
      <c r="A66" s="382"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c r="IH66" s="120"/>
      <c r="IR66" s="120"/>
      <c r="JB66" s="120"/>
      <c r="JL66" s="120"/>
      <c r="JV66" s="120"/>
    </row>
    <row xmlns:x14ac="http://schemas.microsoft.com/office/spreadsheetml/2009/9/ac" r="67" s="3" customFormat="true" x14ac:dyDescent="0.25">
      <c r="A67" s="382"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c r="IH67" s="120"/>
      <c r="IR67" s="120"/>
      <c r="JB67" s="120"/>
      <c r="JL67" s="120"/>
      <c r="JV67" s="120"/>
    </row>
    <row xmlns:x14ac="http://schemas.microsoft.com/office/spreadsheetml/2009/9/ac" r="68" s="3" customFormat="true" x14ac:dyDescent="0.25">
      <c r="A68" s="382"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c r="IH68" s="120"/>
      <c r="IR68" s="120"/>
      <c r="JB68" s="120"/>
      <c r="JL68" s="120"/>
      <c r="JV68" s="120"/>
    </row>
    <row xmlns:x14ac="http://schemas.microsoft.com/office/spreadsheetml/2009/9/ac" r="69" s="3" customFormat="true" x14ac:dyDescent="0.25">
      <c r="A69" s="382"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c r="IH69" s="120"/>
      <c r="IR69" s="120"/>
      <c r="JB69" s="120"/>
      <c r="JL69" s="120"/>
      <c r="JV69" s="120"/>
    </row>
    <row xmlns:x14ac="http://schemas.microsoft.com/office/spreadsheetml/2009/9/ac" r="70" s="3" customFormat="true" x14ac:dyDescent="0.25">
      <c r="A70" s="382"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c r="IH70" s="120"/>
      <c r="IR70" s="120"/>
      <c r="JB70" s="120"/>
      <c r="JL70" s="120"/>
      <c r="JV70" s="120"/>
    </row>
    <row xmlns:x14ac="http://schemas.microsoft.com/office/spreadsheetml/2009/9/ac" r="71" s="3" customFormat="true" x14ac:dyDescent="0.25">
      <c r="A71" s="382"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c r="IH71" s="120"/>
      <c r="IR71" s="120"/>
      <c r="JB71" s="120"/>
      <c r="JL71" s="120"/>
      <c r="JV71" s="120"/>
    </row>
    <row xmlns:x14ac="http://schemas.microsoft.com/office/spreadsheetml/2009/9/ac" r="72" s="3" customFormat="true" x14ac:dyDescent="0.25">
      <c r="A72" s="382"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c r="IH72" s="120"/>
      <c r="IR72" s="120"/>
      <c r="JB72" s="120"/>
      <c r="JL72" s="120"/>
      <c r="JV72" s="120"/>
    </row>
    <row xmlns:x14ac="http://schemas.microsoft.com/office/spreadsheetml/2009/9/ac" r="73" s="3" customFormat="true" x14ac:dyDescent="0.25">
      <c r="A73" s="382"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c r="IH73" s="120"/>
      <c r="IR73" s="120"/>
      <c r="JB73" s="120"/>
      <c r="JL73" s="120"/>
      <c r="JV73" s="120"/>
    </row>
    <row xmlns:x14ac="http://schemas.microsoft.com/office/spreadsheetml/2009/9/ac" r="74" s="3" customFormat="true" x14ac:dyDescent="0.25">
      <c r="A74" s="382"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c r="IH74" s="120"/>
      <c r="IR74" s="120"/>
      <c r="JB74" s="120"/>
      <c r="JL74" s="120"/>
      <c r="JV74" s="120"/>
    </row>
    <row xmlns:x14ac="http://schemas.microsoft.com/office/spreadsheetml/2009/9/ac" r="75" s="3" customFormat="true" x14ac:dyDescent="0.25">
      <c r="A75" s="382"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c r="IH75" s="120"/>
      <c r="IR75" s="120"/>
      <c r="JB75" s="120"/>
      <c r="JL75" s="120"/>
      <c r="JV75" s="120"/>
    </row>
    <row xmlns:x14ac="http://schemas.microsoft.com/office/spreadsheetml/2009/9/ac" r="76" s="3" customFormat="true" x14ac:dyDescent="0.25">
      <c r="A76" s="382"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c r="IH76" s="120"/>
      <c r="IR76" s="120"/>
      <c r="JB76" s="120"/>
      <c r="JL76" s="120"/>
      <c r="JV76" s="120"/>
    </row>
    <row xmlns:x14ac="http://schemas.microsoft.com/office/spreadsheetml/2009/9/ac" r="77" s="3" customFormat="true" x14ac:dyDescent="0.25">
      <c r="A77" s="382"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c r="IH77" s="120"/>
      <c r="IR77" s="120"/>
      <c r="JB77" s="120"/>
      <c r="JL77" s="120"/>
      <c r="JV77" s="120"/>
    </row>
    <row xmlns:x14ac="http://schemas.microsoft.com/office/spreadsheetml/2009/9/ac" r="78" s="3" customFormat="true" x14ac:dyDescent="0.25">
      <c r="A78" s="382"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c r="IH78" s="120"/>
      <c r="IR78" s="120"/>
      <c r="JB78" s="120"/>
      <c r="JL78" s="120"/>
      <c r="JV78" s="120"/>
    </row>
    <row xmlns:x14ac="http://schemas.microsoft.com/office/spreadsheetml/2009/9/ac" r="79" s="3" customFormat="true" x14ac:dyDescent="0.25">
      <c r="A79" s="382"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c r="IH79" s="120"/>
      <c r="IR79" s="120"/>
      <c r="JB79" s="120"/>
      <c r="JL79" s="120"/>
      <c r="JV79" s="120"/>
    </row>
    <row xmlns:x14ac="http://schemas.microsoft.com/office/spreadsheetml/2009/9/ac" r="80" s="3" customFormat="true" x14ac:dyDescent="0.25">
      <c r="A80" s="382"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c r="IH80" s="120"/>
      <c r="IR80" s="120"/>
      <c r="JB80" s="120"/>
      <c r="JL80" s="120"/>
      <c r="JV80" s="120"/>
    </row>
    <row xmlns:x14ac="http://schemas.microsoft.com/office/spreadsheetml/2009/9/ac" r="81" s="3" customFormat="true" x14ac:dyDescent="0.25">
      <c r="A81" s="382"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c r="IH81" s="120"/>
      <c r="IR81" s="120"/>
      <c r="JB81" s="120"/>
      <c r="JL81" s="120"/>
      <c r="JV81" s="120"/>
    </row>
    <row xmlns:x14ac="http://schemas.microsoft.com/office/spreadsheetml/2009/9/ac" r="82" s="3" customFormat="true" x14ac:dyDescent="0.25">
      <c r="A82" s="382"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c r="IH82" s="120"/>
      <c r="IR82" s="120"/>
      <c r="JB82" s="120"/>
      <c r="JL82" s="120"/>
      <c r="JV82" s="120"/>
    </row>
    <row xmlns:x14ac="http://schemas.microsoft.com/office/spreadsheetml/2009/9/ac" r="83" s="3" customFormat="true" x14ac:dyDescent="0.25">
      <c r="A83" s="382"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c r="IH83" s="120"/>
      <c r="IR83" s="120"/>
      <c r="JB83" s="120"/>
      <c r="JL83" s="120"/>
      <c r="JV83" s="120"/>
    </row>
    <row xmlns:x14ac="http://schemas.microsoft.com/office/spreadsheetml/2009/9/ac" r="84" s="3" customFormat="true" x14ac:dyDescent="0.25">
      <c r="A84" s="382"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c r="IH84" s="120"/>
      <c r="IR84" s="120"/>
      <c r="JB84" s="120"/>
      <c r="JL84" s="120"/>
      <c r="JV84" s="120"/>
    </row>
    <row xmlns:x14ac="http://schemas.microsoft.com/office/spreadsheetml/2009/9/ac" r="85" s="3" customFormat="true" x14ac:dyDescent="0.25">
      <c r="A85" s="382"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c r="IH85" s="120"/>
      <c r="IR85" s="120"/>
      <c r="JB85" s="120"/>
      <c r="JL85" s="120"/>
      <c r="JV85" s="120"/>
    </row>
    <row xmlns:x14ac="http://schemas.microsoft.com/office/spreadsheetml/2009/9/ac" r="86" s="3" customFormat="true" x14ac:dyDescent="0.25">
      <c r="A86" s="382"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c r="IH86" s="120"/>
      <c r="IR86" s="120"/>
      <c r="JB86" s="120"/>
      <c r="JL86" s="120"/>
      <c r="JV86" s="120"/>
    </row>
    <row xmlns:x14ac="http://schemas.microsoft.com/office/spreadsheetml/2009/9/ac" r="87" s="3" customFormat="true" x14ac:dyDescent="0.25">
      <c r="A87" s="382"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c r="IH87" s="120"/>
      <c r="IR87" s="120"/>
      <c r="JB87" s="120"/>
      <c r="JL87" s="120"/>
      <c r="JV87" s="120"/>
    </row>
    <row xmlns:x14ac="http://schemas.microsoft.com/office/spreadsheetml/2009/9/ac" r="88" s="3" customFormat="true" x14ac:dyDescent="0.25">
      <c r="A88" s="382"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c r="IH88" s="120"/>
      <c r="IR88" s="120"/>
      <c r="JB88" s="120"/>
      <c r="JL88" s="120"/>
      <c r="JV88" s="120"/>
    </row>
    <row xmlns:x14ac="http://schemas.microsoft.com/office/spreadsheetml/2009/9/ac" r="89" s="3" customFormat="true" x14ac:dyDescent="0.25">
      <c r="A89" s="382"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c r="IH89" s="120"/>
      <c r="IR89" s="120"/>
      <c r="JB89" s="120"/>
      <c r="JL89" s="120"/>
      <c r="JV89" s="120"/>
    </row>
    <row xmlns:x14ac="http://schemas.microsoft.com/office/spreadsheetml/2009/9/ac" r="90" s="3" customFormat="true" x14ac:dyDescent="0.25">
      <c r="A90" s="382"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c r="IH90" s="120"/>
      <c r="IR90" s="120"/>
      <c r="JB90" s="120"/>
      <c r="JL90" s="120"/>
      <c r="JV90" s="120"/>
    </row>
    <row xmlns:x14ac="http://schemas.microsoft.com/office/spreadsheetml/2009/9/ac" r="91" s="3" customFormat="true" x14ac:dyDescent="0.25">
      <c r="A91" s="382"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c r="IH91" s="120"/>
      <c r="IR91" s="120"/>
      <c r="JB91" s="120"/>
      <c r="JL91" s="120"/>
      <c r="JV91" s="120"/>
    </row>
    <row xmlns:x14ac="http://schemas.microsoft.com/office/spreadsheetml/2009/9/ac" r="92" s="3" customFormat="true" x14ac:dyDescent="0.25">
      <c r="A92" s="382"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c r="IH92" s="120"/>
      <c r="IR92" s="120"/>
      <c r="JB92" s="120"/>
      <c r="JL92" s="120"/>
      <c r="JV92" s="120"/>
    </row>
    <row xmlns:x14ac="http://schemas.microsoft.com/office/spreadsheetml/2009/9/ac" r="93" s="3" customFormat="true" x14ac:dyDescent="0.25">
      <c r="A93" s="382"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c r="IH93" s="120"/>
      <c r="IR93" s="120"/>
      <c r="JB93" s="120"/>
      <c r="JL93" s="120"/>
      <c r="JV93" s="120"/>
    </row>
    <row xmlns:x14ac="http://schemas.microsoft.com/office/spreadsheetml/2009/9/ac" r="94" s="3" customFormat="true" x14ac:dyDescent="0.25">
      <c r="A94" s="382"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c r="IH94" s="120"/>
      <c r="IR94" s="120"/>
      <c r="JB94" s="120"/>
      <c r="JL94" s="120"/>
      <c r="JV94" s="120"/>
    </row>
    <row xmlns:x14ac="http://schemas.microsoft.com/office/spreadsheetml/2009/9/ac" r="95" s="3" customFormat="true" x14ac:dyDescent="0.25">
      <c r="A95" s="382"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c r="IH95" s="120"/>
      <c r="IR95" s="120"/>
      <c r="JB95" s="120"/>
      <c r="JL95" s="120"/>
      <c r="JV95" s="120"/>
    </row>
    <row xmlns:x14ac="http://schemas.microsoft.com/office/spreadsheetml/2009/9/ac" r="96" s="3" customFormat="true" x14ac:dyDescent="0.25">
      <c r="A96" s="382"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c r="IH96" s="120"/>
      <c r="IR96" s="120"/>
      <c r="JB96" s="120"/>
      <c r="JL96" s="120"/>
      <c r="JV96" s="120"/>
    </row>
    <row xmlns:x14ac="http://schemas.microsoft.com/office/spreadsheetml/2009/9/ac" r="97" s="3" customFormat="true" x14ac:dyDescent="0.25">
      <c r="A97" s="382"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c r="IH97" s="120"/>
      <c r="IR97" s="120"/>
      <c r="JB97" s="120"/>
      <c r="JL97" s="120"/>
      <c r="JV97" s="120"/>
    </row>
    <row xmlns:x14ac="http://schemas.microsoft.com/office/spreadsheetml/2009/9/ac" r="98" s="3" customFormat="true" x14ac:dyDescent="0.25">
      <c r="A98" s="382"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c r="IH98" s="120"/>
      <c r="IR98" s="120"/>
      <c r="JB98" s="120"/>
      <c r="JL98" s="120"/>
      <c r="JV98" s="120"/>
    </row>
    <row xmlns:x14ac="http://schemas.microsoft.com/office/spreadsheetml/2009/9/ac" r="99" s="3" customFormat="true" x14ac:dyDescent="0.25">
      <c r="A99" s="382"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c r="IH99" s="120"/>
      <c r="IR99" s="120"/>
      <c r="JB99" s="120"/>
      <c r="JL99" s="120"/>
      <c r="JV99" s="120"/>
    </row>
    <row xmlns:x14ac="http://schemas.microsoft.com/office/spreadsheetml/2009/9/ac" r="100" s="3" customFormat="true" x14ac:dyDescent="0.25">
      <c r="A100" s="382"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c r="IH100" s="120"/>
      <c r="IR100" s="120"/>
      <c r="JB100" s="120"/>
      <c r="JL100" s="120"/>
      <c r="JV100" s="120"/>
    </row>
    <row xmlns:x14ac="http://schemas.microsoft.com/office/spreadsheetml/2009/9/ac" r="101" s="3" customFormat="true" x14ac:dyDescent="0.25">
      <c r="A101" s="382"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c r="IH101" s="120"/>
      <c r="IR101" s="120"/>
      <c r="JB101" s="120"/>
      <c r="JL101" s="120"/>
      <c r="JV101" s="120"/>
    </row>
    <row xmlns:x14ac="http://schemas.microsoft.com/office/spreadsheetml/2009/9/ac" r="102" s="3" customFormat="true" x14ac:dyDescent="0.25">
      <c r="A102" s="382"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c r="IH102" s="120"/>
      <c r="IR102" s="120"/>
      <c r="JB102" s="120"/>
      <c r="JL102" s="120"/>
      <c r="JV102" s="120"/>
    </row>
    <row xmlns:x14ac="http://schemas.microsoft.com/office/spreadsheetml/2009/9/ac" r="103" s="3" customFormat="true" x14ac:dyDescent="0.25">
      <c r="A103" s="382"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c r="IH103" s="120"/>
      <c r="IR103" s="120"/>
      <c r="JB103" s="120"/>
      <c r="JL103" s="120"/>
      <c r="JV103" s="120"/>
    </row>
    <row xmlns:x14ac="http://schemas.microsoft.com/office/spreadsheetml/2009/9/ac" r="104" s="3" customFormat="true" x14ac:dyDescent="0.25">
      <c r="A104" s="382"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c r="IH104" s="120"/>
      <c r="IR104" s="120"/>
      <c r="JB104" s="120"/>
      <c r="JL104" s="120"/>
      <c r="JV104" s="120"/>
    </row>
    <row xmlns:x14ac="http://schemas.microsoft.com/office/spreadsheetml/2009/9/ac" r="105" s="3" customFormat="true" x14ac:dyDescent="0.25">
      <c r="A105" s="382"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c r="IH105" s="120"/>
      <c r="IR105" s="120"/>
      <c r="JB105" s="120"/>
      <c r="JL105" s="120"/>
      <c r="JV105" s="120"/>
    </row>
    <row xmlns:x14ac="http://schemas.microsoft.com/office/spreadsheetml/2009/9/ac" r="106" s="3" customFormat="true" x14ac:dyDescent="0.25">
      <c r="A106" s="382"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c r="IH106" s="120"/>
      <c r="IR106" s="120"/>
      <c r="JB106" s="120"/>
      <c r="JL106" s="120"/>
      <c r="JV106" s="120"/>
    </row>
    <row xmlns:x14ac="http://schemas.microsoft.com/office/spreadsheetml/2009/9/ac" r="107" s="3" customFormat="true" x14ac:dyDescent="0.25">
      <c r="A107" s="382"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c r="IH107" s="120"/>
      <c r="IR107" s="120"/>
      <c r="JB107" s="120"/>
      <c r="JL107" s="120"/>
      <c r="JV107" s="120"/>
    </row>
    <row xmlns:x14ac="http://schemas.microsoft.com/office/spreadsheetml/2009/9/ac" r="108" s="3" customFormat="true" x14ac:dyDescent="0.25">
      <c r="A108" s="382"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c r="IH108" s="120"/>
      <c r="IR108" s="120"/>
      <c r="JB108" s="120"/>
      <c r="JL108" s="120"/>
      <c r="JV108" s="120"/>
    </row>
    <row xmlns:x14ac="http://schemas.microsoft.com/office/spreadsheetml/2009/9/ac" r="109" s="3" customFormat="true" x14ac:dyDescent="0.25">
      <c r="A109" s="382"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c r="IH109" s="120"/>
      <c r="IR109" s="120"/>
      <c r="JB109" s="120"/>
      <c r="JL109" s="120"/>
      <c r="JV109" s="120"/>
    </row>
    <row xmlns:x14ac="http://schemas.microsoft.com/office/spreadsheetml/2009/9/ac" r="110" s="3" customFormat="true" x14ac:dyDescent="0.25">
      <c r="A110" s="382"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c r="IH110" s="120"/>
      <c r="IR110" s="120"/>
      <c r="JB110" s="120"/>
      <c r="JL110" s="120"/>
      <c r="JV110" s="120"/>
    </row>
    <row xmlns:x14ac="http://schemas.microsoft.com/office/spreadsheetml/2009/9/ac" r="111" s="3" customFormat="true" x14ac:dyDescent="0.25">
      <c r="A111" s="382"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c r="IH111" s="120"/>
      <c r="IR111" s="120"/>
      <c r="JB111" s="120"/>
      <c r="JL111" s="120"/>
      <c r="JV111" s="120"/>
    </row>
    <row xmlns:x14ac="http://schemas.microsoft.com/office/spreadsheetml/2009/9/ac" r="112" s="3" customFormat="true" x14ac:dyDescent="0.25">
      <c r="A112" s="382"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c r="IH112" s="120"/>
      <c r="IR112" s="120"/>
      <c r="JB112" s="120"/>
      <c r="JL112" s="120"/>
      <c r="JV112" s="120"/>
    </row>
    <row xmlns:x14ac="http://schemas.microsoft.com/office/spreadsheetml/2009/9/ac" r="113" s="3" customFormat="true" x14ac:dyDescent="0.25">
      <c r="A113" s="382"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c r="IH113" s="120"/>
      <c r="IR113" s="120"/>
      <c r="JB113" s="120"/>
      <c r="JL113" s="120"/>
      <c r="JV113" s="120"/>
    </row>
    <row xmlns:x14ac="http://schemas.microsoft.com/office/spreadsheetml/2009/9/ac" r="114" s="3" customFormat="true" x14ac:dyDescent="0.25">
      <c r="A114" s="382"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c r="IH114" s="120"/>
      <c r="IR114" s="120"/>
      <c r="JB114" s="120"/>
      <c r="JL114" s="120"/>
      <c r="JV114" s="120"/>
    </row>
    <row xmlns:x14ac="http://schemas.microsoft.com/office/spreadsheetml/2009/9/ac" r="115" s="3" customFormat="true" x14ac:dyDescent="0.25">
      <c r="A115" s="382"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c r="IH115" s="120"/>
      <c r="IR115" s="120"/>
      <c r="JB115" s="120"/>
      <c r="JL115" s="120"/>
      <c r="JV115" s="120"/>
    </row>
    <row xmlns:x14ac="http://schemas.microsoft.com/office/spreadsheetml/2009/9/ac" r="116" s="3" customFormat="true" x14ac:dyDescent="0.25">
      <c r="A116" s="382"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c r="IH116" s="120"/>
      <c r="IR116" s="120"/>
      <c r="JB116" s="120"/>
      <c r="JL116" s="120"/>
      <c r="JV116" s="120"/>
    </row>
    <row xmlns:x14ac="http://schemas.microsoft.com/office/spreadsheetml/2009/9/ac" r="117" s="3" customFormat="true" x14ac:dyDescent="0.25">
      <c r="A117" s="382"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c r="IH117" s="120"/>
      <c r="IR117" s="120"/>
      <c r="JB117" s="120"/>
      <c r="JL117" s="120"/>
      <c r="JV117" s="120"/>
    </row>
    <row xmlns:x14ac="http://schemas.microsoft.com/office/spreadsheetml/2009/9/ac" r="118" s="3" customFormat="true" x14ac:dyDescent="0.25">
      <c r="A118" s="382"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c r="IH118" s="120"/>
      <c r="IR118" s="120"/>
      <c r="JB118" s="120"/>
      <c r="JL118" s="120"/>
      <c r="JV118" s="120"/>
    </row>
    <row xmlns:x14ac="http://schemas.microsoft.com/office/spreadsheetml/2009/9/ac" r="119" s="3" customFormat="true" x14ac:dyDescent="0.25">
      <c r="A119" s="382"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c r="IH119" s="120"/>
      <c r="IR119" s="120"/>
      <c r="JB119" s="120"/>
      <c r="JL119" s="120"/>
      <c r="JV119" s="120"/>
    </row>
    <row xmlns:x14ac="http://schemas.microsoft.com/office/spreadsheetml/2009/9/ac" r="120" s="3" customFormat="true" x14ac:dyDescent="0.25">
      <c r="A120" s="382"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c r="IH120" s="120"/>
      <c r="IR120" s="120"/>
      <c r="JB120" s="120"/>
      <c r="JL120" s="120"/>
      <c r="JV120" s="120"/>
    </row>
    <row xmlns:x14ac="http://schemas.microsoft.com/office/spreadsheetml/2009/9/ac" r="121" s="3" customFormat="true" x14ac:dyDescent="0.25">
      <c r="A121" s="382"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c r="IH121" s="120"/>
      <c r="IR121" s="120"/>
      <c r="JB121" s="120"/>
      <c r="JL121" s="120"/>
      <c r="JV121" s="120"/>
    </row>
    <row xmlns:x14ac="http://schemas.microsoft.com/office/spreadsheetml/2009/9/ac" r="122" s="3" customFormat="true" x14ac:dyDescent="0.25">
      <c r="A122" s="382"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c r="IH122" s="120"/>
      <c r="IR122" s="120"/>
      <c r="JB122" s="120"/>
      <c r="JL122" s="120"/>
      <c r="JV122" s="120"/>
    </row>
    <row xmlns:x14ac="http://schemas.microsoft.com/office/spreadsheetml/2009/9/ac" r="123" s="3" customFormat="true" x14ac:dyDescent="0.25">
      <c r="A123" s="382"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c r="IH123" s="120"/>
      <c r="IR123" s="120"/>
      <c r="JB123" s="120"/>
      <c r="JL123" s="120"/>
      <c r="JV123" s="120"/>
    </row>
    <row xmlns:x14ac="http://schemas.microsoft.com/office/spreadsheetml/2009/9/ac" r="124" s="3" customFormat="true" x14ac:dyDescent="0.25">
      <c r="A124" s="382"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c r="IH124" s="120"/>
      <c r="IR124" s="120"/>
      <c r="JB124" s="120"/>
      <c r="JL124" s="120"/>
      <c r="JV124" s="120"/>
    </row>
    <row xmlns:x14ac="http://schemas.microsoft.com/office/spreadsheetml/2009/9/ac" r="125" s="3" customFormat="true" x14ac:dyDescent="0.25">
      <c r="A125" s="382"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c r="IH125" s="120"/>
      <c r="IR125" s="120"/>
      <c r="JB125" s="120"/>
      <c r="JL125" s="120"/>
      <c r="JV125" s="120"/>
    </row>
    <row xmlns:x14ac="http://schemas.microsoft.com/office/spreadsheetml/2009/9/ac" r="126" s="3" customFormat="true" x14ac:dyDescent="0.25">
      <c r="A126" s="382"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c r="IH126" s="120"/>
      <c r="IR126" s="120"/>
      <c r="JB126" s="120"/>
      <c r="JL126" s="120"/>
      <c r="JV126" s="120"/>
    </row>
    <row xmlns:x14ac="http://schemas.microsoft.com/office/spreadsheetml/2009/9/ac" r="127" s="3" customFormat="true" x14ac:dyDescent="0.25">
      <c r="A127" s="382"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c r="IH127" s="120"/>
      <c r="IR127" s="120"/>
      <c r="JB127" s="120"/>
      <c r="JL127" s="120"/>
      <c r="JV127" s="120"/>
    </row>
    <row xmlns:x14ac="http://schemas.microsoft.com/office/spreadsheetml/2009/9/ac" r="128" s="3" customFormat="true" x14ac:dyDescent="0.25">
      <c r="A128" s="382"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c r="IH128" s="120"/>
      <c r="IR128" s="120"/>
      <c r="JB128" s="120"/>
      <c r="JL128" s="120"/>
      <c r="JV128" s="120"/>
    </row>
    <row xmlns:x14ac="http://schemas.microsoft.com/office/spreadsheetml/2009/9/ac" r="129" s="3" customFormat="true" x14ac:dyDescent="0.25">
      <c r="A129" s="382"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c r="IH129" s="120"/>
      <c r="IR129" s="120"/>
      <c r="JB129" s="120"/>
      <c r="JL129" s="120"/>
      <c r="JV129" s="120"/>
    </row>
    <row xmlns:x14ac="http://schemas.microsoft.com/office/spreadsheetml/2009/9/ac" r="130" s="3" customFormat="true" x14ac:dyDescent="0.25">
      <c r="A130" s="382"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c r="IH130" s="120"/>
      <c r="IR130" s="120"/>
      <c r="JB130" s="120"/>
      <c r="JL130" s="120"/>
      <c r="JV130" s="120"/>
    </row>
    <row xmlns:x14ac="http://schemas.microsoft.com/office/spreadsheetml/2009/9/ac" r="131" s="3" customFormat="true" x14ac:dyDescent="0.25">
      <c r="A131" s="382"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c r="IH131" s="120"/>
      <c r="IR131" s="120"/>
      <c r="JB131" s="120"/>
      <c r="JL131" s="120"/>
      <c r="JV131" s="120"/>
    </row>
    <row xmlns:x14ac="http://schemas.microsoft.com/office/spreadsheetml/2009/9/ac" r="132" s="3" customFormat="true" x14ac:dyDescent="0.25">
      <c r="A132" s="382"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c r="IH132" s="120"/>
      <c r="IR132" s="120"/>
      <c r="JB132" s="120"/>
      <c r="JL132" s="120"/>
      <c r="JV132" s="120"/>
    </row>
    <row xmlns:x14ac="http://schemas.microsoft.com/office/spreadsheetml/2009/9/ac" r="133" s="3" customFormat="true" x14ac:dyDescent="0.25">
      <c r="A133" s="382"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c r="IH133" s="120"/>
      <c r="IR133" s="120"/>
      <c r="JB133" s="120"/>
      <c r="JL133" s="120"/>
      <c r="JV133" s="120"/>
    </row>
    <row xmlns:x14ac="http://schemas.microsoft.com/office/spreadsheetml/2009/9/ac" r="134" s="3" customFormat="true" x14ac:dyDescent="0.25">
      <c r="A134" s="382"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c r="IH134" s="120"/>
      <c r="IR134" s="120"/>
      <c r="JB134" s="120"/>
      <c r="JL134" s="120"/>
      <c r="JV134" s="120"/>
    </row>
    <row xmlns:x14ac="http://schemas.microsoft.com/office/spreadsheetml/2009/9/ac" r="135" s="3" customFormat="true" x14ac:dyDescent="0.25">
      <c r="A135" s="382"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c r="IH135" s="120"/>
      <c r="IR135" s="120"/>
      <c r="JB135" s="120"/>
      <c r="JL135" s="120"/>
      <c r="JV135" s="120"/>
    </row>
    <row xmlns:x14ac="http://schemas.microsoft.com/office/spreadsheetml/2009/9/ac" r="136" s="3" customFormat="true" x14ac:dyDescent="0.25">
      <c r="A136" s="382"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c r="IH136" s="120"/>
      <c r="IR136" s="120"/>
      <c r="JB136" s="120"/>
      <c r="JL136" s="120"/>
      <c r="JV136" s="120"/>
    </row>
    <row xmlns:x14ac="http://schemas.microsoft.com/office/spreadsheetml/2009/9/ac" r="137" s="3" customFormat="true" x14ac:dyDescent="0.25">
      <c r="A137" s="382"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c r="IH137" s="120"/>
      <c r="IR137" s="120"/>
      <c r="JB137" s="120"/>
      <c r="JL137" s="120"/>
      <c r="JV137" s="120"/>
    </row>
    <row xmlns:x14ac="http://schemas.microsoft.com/office/spreadsheetml/2009/9/ac" r="138" s="3" customFormat="true" x14ac:dyDescent="0.25">
      <c r="A138" s="382"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c r="IH138" s="120"/>
      <c r="IR138" s="120"/>
      <c r="JB138" s="120"/>
      <c r="JL138" s="120"/>
      <c r="JV138" s="120"/>
    </row>
    <row xmlns:x14ac="http://schemas.microsoft.com/office/spreadsheetml/2009/9/ac" r="139" s="3" customFormat="true" x14ac:dyDescent="0.25">
      <c r="A139" s="382"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c r="IH139" s="120"/>
      <c r="IR139" s="120"/>
      <c r="JB139" s="120"/>
      <c r="JL139" s="120"/>
      <c r="JV139" s="120"/>
    </row>
    <row xmlns:x14ac="http://schemas.microsoft.com/office/spreadsheetml/2009/9/ac" r="140" s="3" customFormat="true" x14ac:dyDescent="0.25">
      <c r="A140" s="382"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c r="IH140" s="120"/>
      <c r="IR140" s="120"/>
      <c r="JB140" s="120"/>
      <c r="JL140" s="120"/>
      <c r="JV140" s="120"/>
    </row>
    <row xmlns:x14ac="http://schemas.microsoft.com/office/spreadsheetml/2009/9/ac" r="141" s="3" customFormat="true" x14ac:dyDescent="0.25">
      <c r="A141" s="382"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c r="IH141" s="120"/>
      <c r="IR141" s="120"/>
      <c r="JB141" s="120"/>
      <c r="JL141" s="120"/>
      <c r="JV141" s="120"/>
    </row>
    <row xmlns:x14ac="http://schemas.microsoft.com/office/spreadsheetml/2009/9/ac" r="142" s="3" customFormat="true" x14ac:dyDescent="0.25">
      <c r="A142" s="382"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c r="IH142" s="120"/>
      <c r="IR142" s="120"/>
      <c r="JB142" s="120"/>
      <c r="JL142" s="120"/>
      <c r="JV142" s="120"/>
    </row>
    <row xmlns:x14ac="http://schemas.microsoft.com/office/spreadsheetml/2009/9/ac" r="143" s="3" customFormat="true" x14ac:dyDescent="0.25">
      <c r="A143" s="382"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c r="IH143" s="120"/>
      <c r="IR143" s="120"/>
      <c r="JB143" s="120"/>
      <c r="JL143" s="120"/>
      <c r="JV143" s="120"/>
    </row>
    <row xmlns:x14ac="http://schemas.microsoft.com/office/spreadsheetml/2009/9/ac" r="144" s="3" customFormat="true" x14ac:dyDescent="0.25">
      <c r="A144" s="382"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c r="IH144" s="120"/>
      <c r="IR144" s="120"/>
      <c r="JB144" s="120"/>
      <c r="JL144" s="120"/>
      <c r="JV144" s="120"/>
    </row>
    <row xmlns:x14ac="http://schemas.microsoft.com/office/spreadsheetml/2009/9/ac" r="145" s="3" customFormat="true" x14ac:dyDescent="0.25">
      <c r="A145" s="382"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c r="IH145" s="120"/>
      <c r="IR145" s="120"/>
      <c r="JB145" s="120"/>
      <c r="JL145" s="120"/>
      <c r="JV145" s="120"/>
    </row>
    <row xmlns:x14ac="http://schemas.microsoft.com/office/spreadsheetml/2009/9/ac" r="146" s="3" customFormat="true" x14ac:dyDescent="0.25">
      <c r="A146" s="382"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c r="IH146" s="120"/>
      <c r="IR146" s="120"/>
      <c r="JB146" s="120"/>
      <c r="JL146" s="120"/>
      <c r="JV146" s="120"/>
    </row>
    <row xmlns:x14ac="http://schemas.microsoft.com/office/spreadsheetml/2009/9/ac" r="147" s="3" customFormat="true" x14ac:dyDescent="0.25">
      <c r="A147" s="382"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c r="IH147" s="120"/>
      <c r="IR147" s="120"/>
      <c r="JB147" s="120"/>
      <c r="JL147" s="120"/>
      <c r="JV147" s="120"/>
    </row>
    <row xmlns:x14ac="http://schemas.microsoft.com/office/spreadsheetml/2009/9/ac" r="148" s="3" customFormat="true" x14ac:dyDescent="0.25">
      <c r="A148" s="382"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c r="IH148" s="120"/>
      <c r="IR148" s="120"/>
      <c r="JB148" s="120"/>
      <c r="JL148" s="120"/>
      <c r="JV148" s="120"/>
    </row>
    <row xmlns:x14ac="http://schemas.microsoft.com/office/spreadsheetml/2009/9/ac" r="149" s="3" customFormat="true" x14ac:dyDescent="0.25">
      <c r="A149" s="382"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c r="IH149" s="120"/>
      <c r="IR149" s="120"/>
      <c r="JB149" s="120"/>
      <c r="JL149" s="120"/>
      <c r="JV149" s="120"/>
    </row>
    <row xmlns:x14ac="http://schemas.microsoft.com/office/spreadsheetml/2009/9/ac" r="150" s="3" customFormat="true" x14ac:dyDescent="0.25">
      <c r="A150" s="382"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c r="IH150" s="120"/>
      <c r="IR150" s="120"/>
      <c r="JB150" s="120"/>
      <c r="JL150" s="120"/>
      <c r="JV150" s="120"/>
    </row>
    <row xmlns:x14ac="http://schemas.microsoft.com/office/spreadsheetml/2009/9/ac" r="151" s="3" customFormat="true" x14ac:dyDescent="0.25">
      <c r="A151" s="382"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c r="IH151" s="120"/>
      <c r="IR151" s="120"/>
      <c r="JB151" s="120"/>
      <c r="JL151" s="120"/>
      <c r="JV151" s="120"/>
    </row>
    <row xmlns:x14ac="http://schemas.microsoft.com/office/spreadsheetml/2009/9/ac" r="152" s="3" customFormat="true" x14ac:dyDescent="0.25">
      <c r="A152" s="378"/>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c r="IH152" s="120"/>
      <c r="IR152" s="120"/>
      <c r="JB152" s="120"/>
      <c r="JL152" s="120"/>
      <c r="JV152" s="120"/>
    </row>
    <row xmlns:x14ac="http://schemas.microsoft.com/office/spreadsheetml/2009/9/ac" r="153" s="3" customFormat="true" x14ac:dyDescent="0.25">
      <c r="A153" s="378"/>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c r="IH153" s="120"/>
      <c r="IR153" s="120"/>
      <c r="JB153" s="120"/>
      <c r="JL153" s="120"/>
      <c r="JV153" s="120"/>
    </row>
    <row xmlns:x14ac="http://schemas.microsoft.com/office/spreadsheetml/2009/9/ac" r="154" s="3" customFormat="true" x14ac:dyDescent="0.25">
      <c r="A154" s="378"/>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c r="IH154" s="120"/>
      <c r="IR154" s="120"/>
      <c r="JB154" s="120"/>
      <c r="JL154" s="120"/>
      <c r="JV154" s="120"/>
    </row>
    <row xmlns:x14ac="http://schemas.microsoft.com/office/spreadsheetml/2009/9/ac" r="155" s="3" customFormat="true" x14ac:dyDescent="0.25">
      <c r="A155" s="378"/>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c r="IH155" s="120"/>
      <c r="IR155" s="120"/>
      <c r="JB155" s="120"/>
      <c r="JL155" s="120"/>
      <c r="JV155" s="120"/>
    </row>
    <row xmlns:x14ac="http://schemas.microsoft.com/office/spreadsheetml/2009/9/ac" r="156" s="3" customFormat="true" x14ac:dyDescent="0.25">
      <c r="A156" s="378"/>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c r="IH156" s="120"/>
      <c r="IR156" s="120"/>
      <c r="JB156" s="120"/>
      <c r="JL156" s="120"/>
      <c r="JV156" s="120"/>
    </row>
    <row xmlns:x14ac="http://schemas.microsoft.com/office/spreadsheetml/2009/9/ac" r="157" s="3" customFormat="true" x14ac:dyDescent="0.25">
      <c r="A157" s="378"/>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c r="IH157" s="120"/>
      <c r="IR157" s="120"/>
      <c r="JB157" s="120"/>
      <c r="JL157" s="120"/>
      <c r="JV157" s="120"/>
    </row>
    <row xmlns:x14ac="http://schemas.microsoft.com/office/spreadsheetml/2009/9/ac" r="158" s="3" customFormat="true" x14ac:dyDescent="0.25">
      <c r="A158" s="378"/>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c r="IH158" s="120"/>
      <c r="IR158" s="120"/>
      <c r="JB158" s="120"/>
      <c r="JL158" s="120"/>
      <c r="JV158" s="120"/>
    </row>
    <row xmlns:x14ac="http://schemas.microsoft.com/office/spreadsheetml/2009/9/ac" r="159" s="3" customFormat="true" x14ac:dyDescent="0.25">
      <c r="A159" s="378"/>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c r="IH159" s="120"/>
      <c r="IR159" s="120"/>
      <c r="JB159" s="120"/>
      <c r="JL159" s="120"/>
      <c r="JV159" s="120"/>
    </row>
    <row xmlns:x14ac="http://schemas.microsoft.com/office/spreadsheetml/2009/9/ac" r="160" s="3" customFormat="true" x14ac:dyDescent="0.25">
      <c r="A160" s="378"/>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c r="IH160" s="120"/>
      <c r="IR160" s="120"/>
      <c r="JB160" s="120"/>
      <c r="JL160" s="120"/>
      <c r="JV160" s="120"/>
    </row>
    <row xmlns:x14ac="http://schemas.microsoft.com/office/spreadsheetml/2009/9/ac" r="161" s="3" customFormat="true" x14ac:dyDescent="0.25">
      <c r="A161" s="378"/>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c r="IH161" s="120"/>
      <c r="IR161" s="120"/>
      <c r="JB161" s="120"/>
      <c r="JL161" s="120"/>
      <c r="JV161" s="120"/>
    </row>
    <row xmlns:x14ac="http://schemas.microsoft.com/office/spreadsheetml/2009/9/ac" r="162" s="3" customFormat="true" x14ac:dyDescent="0.25">
      <c r="A162" s="378"/>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c r="IH162" s="120"/>
      <c r="IR162" s="120"/>
      <c r="JB162" s="120"/>
      <c r="JL162" s="120"/>
      <c r="JV162" s="120"/>
    </row>
    <row xmlns:x14ac="http://schemas.microsoft.com/office/spreadsheetml/2009/9/ac" r="163" s="3" customFormat="true" x14ac:dyDescent="0.25">
      <c r="A163" s="378"/>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c r="IH163" s="120"/>
      <c r="IR163" s="120"/>
      <c r="JB163" s="120"/>
      <c r="JL163" s="120"/>
      <c r="JV163" s="120"/>
    </row>
    <row xmlns:x14ac="http://schemas.microsoft.com/office/spreadsheetml/2009/9/ac" r="164" s="3" customFormat="true" x14ac:dyDescent="0.25">
      <c r="A164" s="378"/>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c r="IH164" s="120"/>
      <c r="IR164" s="120"/>
      <c r="JB164" s="120"/>
      <c r="JL164" s="120"/>
      <c r="JV164" s="120"/>
    </row>
    <row xmlns:x14ac="http://schemas.microsoft.com/office/spreadsheetml/2009/9/ac" r="165" s="3" customFormat="true" x14ac:dyDescent="0.25">
      <c r="A165" s="378"/>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c r="IH165" s="120"/>
      <c r="IR165" s="120"/>
      <c r="JB165" s="120"/>
      <c r="JL165" s="120"/>
      <c r="JV165" s="120"/>
    </row>
    <row xmlns:x14ac="http://schemas.microsoft.com/office/spreadsheetml/2009/9/ac" r="166" s="3" customFormat="true" x14ac:dyDescent="0.25">
      <c r="A166" s="378"/>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c r="IH166" s="120"/>
      <c r="IR166" s="120"/>
      <c r="JB166" s="120"/>
      <c r="JL166" s="120"/>
      <c r="JV166" s="120"/>
    </row>
    <row xmlns:x14ac="http://schemas.microsoft.com/office/spreadsheetml/2009/9/ac" r="167" s="3" customFormat="true" x14ac:dyDescent="0.25">
      <c r="A167" s="378"/>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c r="IH167" s="120"/>
      <c r="IR167" s="120"/>
      <c r="JB167" s="120"/>
      <c r="JL167" s="120"/>
      <c r="JV167" s="120"/>
    </row>
    <row xmlns:x14ac="http://schemas.microsoft.com/office/spreadsheetml/2009/9/ac" r="168" s="3" customFormat="true" x14ac:dyDescent="0.25">
      <c r="A168" s="378"/>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c r="IH168" s="120"/>
      <c r="IR168" s="120"/>
      <c r="JB168" s="120"/>
      <c r="JL168" s="120"/>
      <c r="JV168" s="120"/>
    </row>
    <row xmlns:x14ac="http://schemas.microsoft.com/office/spreadsheetml/2009/9/ac" r="169" s="3" customFormat="true" x14ac:dyDescent="0.25">
      <c r="A169" s="378"/>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c r="IH169" s="120"/>
      <c r="IR169" s="120"/>
      <c r="JB169" s="120"/>
      <c r="JL169" s="120"/>
      <c r="JV169" s="120"/>
    </row>
    <row xmlns:x14ac="http://schemas.microsoft.com/office/spreadsheetml/2009/9/ac" r="170" s="3" customFormat="true" x14ac:dyDescent="0.25">
      <c r="A170" s="378"/>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c r="IH170" s="120"/>
      <c r="IR170" s="120"/>
      <c r="JB170" s="120"/>
      <c r="JL170" s="120"/>
      <c r="JV170" s="120"/>
    </row>
    <row xmlns:x14ac="http://schemas.microsoft.com/office/spreadsheetml/2009/9/ac" r="171" s="3" customFormat="true" x14ac:dyDescent="0.25">
      <c r="A171" s="378"/>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c r="IH171" s="120"/>
      <c r="IR171" s="120"/>
      <c r="JB171" s="120"/>
      <c r="JL171" s="120"/>
      <c r="JV171" s="120"/>
    </row>
    <row xmlns:x14ac="http://schemas.microsoft.com/office/spreadsheetml/2009/9/ac" r="172" s="3" customFormat="true" x14ac:dyDescent="0.25">
      <c r="A172" s="378"/>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c r="IH172" s="120"/>
      <c r="IR172" s="120"/>
      <c r="JB172" s="120"/>
      <c r="JL172" s="120"/>
      <c r="JV172" s="120"/>
    </row>
    <row xmlns:x14ac="http://schemas.microsoft.com/office/spreadsheetml/2009/9/ac" r="173" s="3" customFormat="true" x14ac:dyDescent="0.25">
      <c r="A173" s="378"/>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c r="IH173" s="120"/>
      <c r="IR173" s="120"/>
      <c r="JB173" s="120"/>
      <c r="JL173" s="120"/>
      <c r="JV173" s="120"/>
    </row>
    <row xmlns:x14ac="http://schemas.microsoft.com/office/spreadsheetml/2009/9/ac" r="174" s="3" customFormat="true" x14ac:dyDescent="0.25">
      <c r="A174" s="378"/>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c r="IH174" s="120"/>
      <c r="IR174" s="120"/>
      <c r="JB174" s="120"/>
      <c r="JL174" s="120"/>
      <c r="JV174" s="120"/>
    </row>
    <row xmlns:x14ac="http://schemas.microsoft.com/office/spreadsheetml/2009/9/ac" r="175" s="3" customFormat="true" x14ac:dyDescent="0.25">
      <c r="A175" s="378"/>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c r="IH175" s="120"/>
      <c r="IR175" s="120"/>
      <c r="JB175" s="120"/>
      <c r="JL175" s="120"/>
      <c r="JV175" s="120"/>
    </row>
    <row xmlns:x14ac="http://schemas.microsoft.com/office/spreadsheetml/2009/9/ac" r="176" s="3" customFormat="true" x14ac:dyDescent="0.25">
      <c r="A176" s="378"/>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c r="IH176" s="120"/>
      <c r="IR176" s="120"/>
      <c r="JB176" s="120"/>
      <c r="JL176" s="120"/>
      <c r="JV176" s="120"/>
    </row>
    <row xmlns:x14ac="http://schemas.microsoft.com/office/spreadsheetml/2009/9/ac" r="177" s="3" customFormat="true" x14ac:dyDescent="0.25">
      <c r="A177" s="378"/>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c r="IH177" s="120"/>
      <c r="IR177" s="120"/>
      <c r="JB177" s="120"/>
      <c r="JL177" s="120"/>
      <c r="JV177" s="120"/>
    </row>
    <row xmlns:x14ac="http://schemas.microsoft.com/office/spreadsheetml/2009/9/ac" r="178" s="3" customFormat="true" x14ac:dyDescent="0.25">
      <c r="A178" s="378"/>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c r="IH178" s="120"/>
      <c r="IR178" s="120"/>
      <c r="JB178" s="120"/>
      <c r="JL178" s="120"/>
      <c r="JV178" s="120"/>
    </row>
    <row xmlns:x14ac="http://schemas.microsoft.com/office/spreadsheetml/2009/9/ac" r="179" s="3" customFormat="true" x14ac:dyDescent="0.25">
      <c r="A179" s="378"/>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c r="IH179" s="120"/>
      <c r="IR179" s="120"/>
      <c r="JB179" s="120"/>
      <c r="JL179" s="120"/>
      <c r="JV179" s="120"/>
    </row>
    <row xmlns:x14ac="http://schemas.microsoft.com/office/spreadsheetml/2009/9/ac" r="180" s="3" customFormat="true" x14ac:dyDescent="0.25">
      <c r="A180" s="378"/>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c r="IH180" s="120"/>
      <c r="IR180" s="120"/>
      <c r="JB180" s="120"/>
      <c r="JL180" s="120"/>
      <c r="JV180" s="120"/>
    </row>
    <row xmlns:x14ac="http://schemas.microsoft.com/office/spreadsheetml/2009/9/ac" r="181" s="3" customFormat="true" x14ac:dyDescent="0.25">
      <c r="A181" s="378"/>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c r="IH181" s="120"/>
      <c r="IR181" s="120"/>
      <c r="JB181" s="120"/>
      <c r="JL181" s="120"/>
      <c r="JV181" s="120"/>
    </row>
    <row xmlns:x14ac="http://schemas.microsoft.com/office/spreadsheetml/2009/9/ac" r="182" s="3" customFormat="true" x14ac:dyDescent="0.25">
      <c r="A182" s="378"/>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c r="IH182" s="120"/>
      <c r="IR182" s="120"/>
      <c r="JB182" s="120"/>
      <c r="JL182" s="120"/>
      <c r="JV182" s="120"/>
    </row>
    <row xmlns:x14ac="http://schemas.microsoft.com/office/spreadsheetml/2009/9/ac" r="183" s="3" customFormat="true" x14ac:dyDescent="0.25">
      <c r="A183" s="378"/>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c r="IH183" s="120"/>
      <c r="IR183" s="120"/>
      <c r="JB183" s="120"/>
      <c r="JL183" s="120"/>
      <c r="JV183" s="120"/>
    </row>
    <row xmlns:x14ac="http://schemas.microsoft.com/office/spreadsheetml/2009/9/ac" r="184" s="3" customFormat="true" x14ac:dyDescent="0.25">
      <c r="A184" s="378"/>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c r="IH184" s="120"/>
      <c r="IR184" s="120"/>
      <c r="JB184" s="120"/>
      <c r="JL184" s="120"/>
      <c r="JV184" s="120"/>
    </row>
    <row xmlns:x14ac="http://schemas.microsoft.com/office/spreadsheetml/2009/9/ac" r="185" s="3" customFormat="true" x14ac:dyDescent="0.25">
      <c r="A185" s="378"/>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c r="IH185" s="120"/>
      <c r="IR185" s="120"/>
      <c r="JB185" s="120"/>
      <c r="JL185" s="120"/>
      <c r="JV185" s="120"/>
    </row>
    <row xmlns:x14ac="http://schemas.microsoft.com/office/spreadsheetml/2009/9/ac" r="186" s="3" customFormat="true" x14ac:dyDescent="0.25">
      <c r="A186" s="378"/>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c r="IH186" s="120"/>
      <c r="IR186" s="120"/>
      <c r="JB186" s="120"/>
      <c r="JL186" s="120"/>
      <c r="JV186" s="120"/>
    </row>
    <row xmlns:x14ac="http://schemas.microsoft.com/office/spreadsheetml/2009/9/ac" r="187" s="3" customFormat="true" x14ac:dyDescent="0.25">
      <c r="A187" s="378"/>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c r="IH187" s="120"/>
      <c r="IR187" s="120"/>
      <c r="JB187" s="120"/>
      <c r="JL187" s="120"/>
      <c r="JV187" s="120"/>
    </row>
    <row xmlns:x14ac="http://schemas.microsoft.com/office/spreadsheetml/2009/9/ac" r="188" s="3" customFormat="true" x14ac:dyDescent="0.25">
      <c r="A188" s="378"/>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c r="IH188" s="120"/>
      <c r="IR188" s="120"/>
      <c r="JB188" s="120"/>
      <c r="JL188" s="120"/>
      <c r="JV188" s="120"/>
    </row>
    <row xmlns:x14ac="http://schemas.microsoft.com/office/spreadsheetml/2009/9/ac" r="189" s="3" customFormat="true" x14ac:dyDescent="0.25">
      <c r="A189" s="378"/>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c r="IH189" s="120"/>
      <c r="IR189" s="120"/>
      <c r="JB189" s="120"/>
      <c r="JL189" s="120"/>
      <c r="JV189" s="120"/>
    </row>
    <row xmlns:x14ac="http://schemas.microsoft.com/office/spreadsheetml/2009/9/ac" r="190" s="3" customFormat="true" x14ac:dyDescent="0.25">
      <c r="A190" s="378"/>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c r="IH190" s="120"/>
      <c r="IR190" s="120"/>
      <c r="JB190" s="120"/>
      <c r="JL190" s="120"/>
      <c r="JV190" s="120"/>
    </row>
    <row xmlns:x14ac="http://schemas.microsoft.com/office/spreadsheetml/2009/9/ac" r="191" s="3" customFormat="true" x14ac:dyDescent="0.25">
      <c r="A191" s="378"/>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c r="IH191" s="120"/>
      <c r="IR191" s="120"/>
      <c r="JB191" s="120"/>
      <c r="JL191" s="120"/>
      <c r="JV191" s="120"/>
    </row>
    <row xmlns:x14ac="http://schemas.microsoft.com/office/spreadsheetml/2009/9/ac" r="192" s="3" customFormat="true" x14ac:dyDescent="0.25">
      <c r="A192" s="378"/>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c r="IH192" s="120"/>
      <c r="IR192" s="120"/>
      <c r="JB192" s="120"/>
      <c r="JL192" s="120"/>
      <c r="JV192" s="120"/>
    </row>
    <row xmlns:x14ac="http://schemas.microsoft.com/office/spreadsheetml/2009/9/ac" r="193" s="3" customFormat="true" x14ac:dyDescent="0.25">
      <c r="A193" s="378"/>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c r="IH193" s="120"/>
      <c r="IR193" s="120"/>
      <c r="JB193" s="120"/>
      <c r="JL193" s="120"/>
      <c r="JV193" s="120"/>
    </row>
    <row xmlns:x14ac="http://schemas.microsoft.com/office/spreadsheetml/2009/9/ac" r="194" s="3" customFormat="true" x14ac:dyDescent="0.25">
      <c r="A194" s="378"/>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c r="IH194" s="120"/>
      <c r="IR194" s="120"/>
      <c r="JB194" s="120"/>
      <c r="JL194" s="120"/>
      <c r="JV194" s="120"/>
    </row>
    <row xmlns:x14ac="http://schemas.microsoft.com/office/spreadsheetml/2009/9/ac" r="195" s="3" customFormat="true" x14ac:dyDescent="0.25">
      <c r="A195" s="378"/>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c r="IH195" s="120"/>
      <c r="IR195" s="120"/>
      <c r="JB195" s="120"/>
      <c r="JL195" s="120"/>
      <c r="JV195" s="120"/>
    </row>
    <row xmlns:x14ac="http://schemas.microsoft.com/office/spreadsheetml/2009/9/ac" r="196" s="3" customFormat="true" x14ac:dyDescent="0.25">
      <c r="A196" s="378"/>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c r="IH196" s="120"/>
      <c r="IR196" s="120"/>
      <c r="JB196" s="120"/>
      <c r="JL196" s="120"/>
      <c r="JV196" s="120"/>
    </row>
    <row xmlns:x14ac="http://schemas.microsoft.com/office/spreadsheetml/2009/9/ac" r="197" s="3" customFormat="true" x14ac:dyDescent="0.25">
      <c r="A197" s="378"/>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c r="IH197" s="120"/>
      <c r="IR197" s="120"/>
      <c r="JB197" s="120"/>
      <c r="JL197" s="120"/>
      <c r="JV197" s="120"/>
    </row>
    <row xmlns:x14ac="http://schemas.microsoft.com/office/spreadsheetml/2009/9/ac" r="198" s="3" customFormat="true" x14ac:dyDescent="0.25">
      <c r="A198" s="378"/>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c r="IH198" s="120"/>
      <c r="IR198" s="120"/>
      <c r="JB198" s="120"/>
      <c r="JL198" s="120"/>
      <c r="JV198" s="120"/>
    </row>
    <row xmlns:x14ac="http://schemas.microsoft.com/office/spreadsheetml/2009/9/ac" r="199" s="3" customFormat="true" x14ac:dyDescent="0.25">
      <c r="A199" s="378"/>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c r="IH199" s="120"/>
      <c r="IR199" s="120"/>
      <c r="JB199" s="120"/>
      <c r="JL199" s="120"/>
      <c r="JV199" s="120"/>
    </row>
    <row xmlns:x14ac="http://schemas.microsoft.com/office/spreadsheetml/2009/9/ac" r="200" s="3" customFormat="true" x14ac:dyDescent="0.25">
      <c r="A200" s="378"/>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c r="IH200" s="120"/>
      <c r="IR200" s="120"/>
      <c r="JB200" s="120"/>
      <c r="JL200" s="120"/>
      <c r="JV200" s="120"/>
    </row>
    <row xmlns:x14ac="http://schemas.microsoft.com/office/spreadsheetml/2009/9/ac" r="201" s="3" customFormat="true" x14ac:dyDescent="0.25">
      <c r="A201" s="378"/>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c r="IH201" s="120"/>
      <c r="IR201" s="120"/>
      <c r="JB201" s="120"/>
      <c r="JL201" s="120"/>
      <c r="JV201" s="120"/>
    </row>
    <row xmlns:x14ac="http://schemas.microsoft.com/office/spreadsheetml/2009/9/ac" r="202" s="3" customFormat="true" x14ac:dyDescent="0.25">
      <c r="A202" s="378"/>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c r="IH202" s="120"/>
      <c r="IR202" s="120"/>
      <c r="JB202" s="120"/>
      <c r="JL202" s="120"/>
      <c r="JV202" s="120"/>
    </row>
    <row xmlns:x14ac="http://schemas.microsoft.com/office/spreadsheetml/2009/9/ac" r="203" s="3" customFormat="true" x14ac:dyDescent="0.25">
      <c r="A203" s="378"/>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c r="IH203" s="120"/>
      <c r="IR203" s="120"/>
      <c r="JB203" s="120"/>
      <c r="JL203" s="120"/>
      <c r="JV203" s="120"/>
    </row>
    <row xmlns:x14ac="http://schemas.microsoft.com/office/spreadsheetml/2009/9/ac" r="204" s="3" customFormat="true" x14ac:dyDescent="0.25">
      <c r="A204" s="378"/>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c r="IH204" s="120"/>
      <c r="IR204" s="120"/>
      <c r="JB204" s="120"/>
      <c r="JL204" s="120"/>
      <c r="JV204" s="120"/>
    </row>
    <row xmlns:x14ac="http://schemas.microsoft.com/office/spreadsheetml/2009/9/ac" r="205" s="3" customFormat="true" x14ac:dyDescent="0.25">
      <c r="A205" s="378"/>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c r="IH205" s="120"/>
      <c r="IR205" s="120"/>
      <c r="JB205" s="120"/>
      <c r="JL205" s="120"/>
      <c r="JV205" s="120"/>
    </row>
    <row xmlns:x14ac="http://schemas.microsoft.com/office/spreadsheetml/2009/9/ac" r="206" s="3" customFormat="true" x14ac:dyDescent="0.25">
      <c r="A206" s="378"/>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c r="IH206" s="120"/>
      <c r="IR206" s="120"/>
      <c r="JB206" s="120"/>
      <c r="JL206" s="120"/>
      <c r="JV206" s="120"/>
    </row>
    <row xmlns:x14ac="http://schemas.microsoft.com/office/spreadsheetml/2009/9/ac" r="207" s="3" customFormat="true" x14ac:dyDescent="0.25">
      <c r="A207" s="378"/>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c r="IH207" s="120"/>
      <c r="IR207" s="120"/>
      <c r="JB207" s="120"/>
      <c r="JL207" s="120"/>
      <c r="JV207" s="120"/>
    </row>
    <row xmlns:x14ac="http://schemas.microsoft.com/office/spreadsheetml/2009/9/ac" r="208" s="3" customFormat="true" x14ac:dyDescent="0.25">
      <c r="A208" s="378"/>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c r="IH208" s="120"/>
      <c r="IR208" s="120"/>
      <c r="JB208" s="120"/>
      <c r="JL208" s="120"/>
      <c r="JV208" s="120"/>
    </row>
    <row xmlns:x14ac="http://schemas.microsoft.com/office/spreadsheetml/2009/9/ac" r="209" s="3" customFormat="true" x14ac:dyDescent="0.25">
      <c r="A209" s="378"/>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c r="IH209" s="120"/>
      <c r="IR209" s="120"/>
      <c r="JB209" s="120"/>
      <c r="JL209" s="120"/>
      <c r="JV209" s="120"/>
    </row>
    <row xmlns:x14ac="http://schemas.microsoft.com/office/spreadsheetml/2009/9/ac" r="210" s="3" customFormat="true" x14ac:dyDescent="0.25">
      <c r="A210" s="378"/>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c r="IH210" s="120"/>
      <c r="IR210" s="120"/>
      <c r="JB210" s="120"/>
      <c r="JL210" s="120"/>
      <c r="JV210" s="120"/>
    </row>
    <row xmlns:x14ac="http://schemas.microsoft.com/office/spreadsheetml/2009/9/ac" r="211" s="3" customFormat="true" x14ac:dyDescent="0.25">
      <c r="A211" s="378"/>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c r="IH211" s="120"/>
      <c r="IR211" s="120"/>
      <c r="JB211" s="120"/>
      <c r="JL211" s="120"/>
      <c r="JV211" s="120"/>
    </row>
    <row xmlns:x14ac="http://schemas.microsoft.com/office/spreadsheetml/2009/9/ac" r="212" s="3" customFormat="true" x14ac:dyDescent="0.25">
      <c r="A212" s="378"/>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c r="IH212" s="120"/>
      <c r="IR212" s="120"/>
      <c r="JB212" s="120"/>
      <c r="JL212" s="120"/>
      <c r="JV212" s="120"/>
    </row>
    <row xmlns:x14ac="http://schemas.microsoft.com/office/spreadsheetml/2009/9/ac" r="213" s="3" customFormat="true" x14ac:dyDescent="0.25">
      <c r="A213" s="378"/>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c r="IH213" s="120"/>
      <c r="IR213" s="120"/>
      <c r="JB213" s="120"/>
      <c r="JL213" s="120"/>
      <c r="JV213" s="120"/>
    </row>
    <row xmlns:x14ac="http://schemas.microsoft.com/office/spreadsheetml/2009/9/ac" r="214" s="3" customFormat="true" x14ac:dyDescent="0.25">
      <c r="A214" s="378"/>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c r="IH214" s="120"/>
      <c r="IR214" s="120"/>
      <c r="JB214" s="120"/>
      <c r="JL214" s="120"/>
      <c r="JV214" s="120"/>
    </row>
    <row xmlns:x14ac="http://schemas.microsoft.com/office/spreadsheetml/2009/9/ac" r="215" s="3" customFormat="true" x14ac:dyDescent="0.25">
      <c r="A215" s="378"/>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c r="IH215" s="120"/>
      <c r="IR215" s="120"/>
      <c r="JB215" s="120"/>
      <c r="JL215" s="120"/>
      <c r="JV215" s="120"/>
    </row>
    <row xmlns:x14ac="http://schemas.microsoft.com/office/spreadsheetml/2009/9/ac" r="216" s="3" customFormat="true" x14ac:dyDescent="0.25">
      <c r="A216" s="378"/>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c r="IH216" s="120"/>
      <c r="IR216" s="120"/>
      <c r="JB216" s="120"/>
      <c r="JL216" s="120"/>
      <c r="JV216" s="120"/>
    </row>
    <row xmlns:x14ac="http://schemas.microsoft.com/office/spreadsheetml/2009/9/ac" r="217" s="3" customFormat="true" x14ac:dyDescent="0.25">
      <c r="A217" s="378"/>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c r="IH217" s="120"/>
      <c r="IR217" s="120"/>
      <c r="JB217" s="120"/>
      <c r="JL217" s="120"/>
      <c r="JV217" s="120"/>
    </row>
    <row xmlns:x14ac="http://schemas.microsoft.com/office/spreadsheetml/2009/9/ac" r="218" s="3" customFormat="true" x14ac:dyDescent="0.25">
      <c r="A218" s="378"/>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c r="IH218" s="120"/>
      <c r="IR218" s="120"/>
      <c r="JB218" s="120"/>
      <c r="JL218" s="120"/>
      <c r="JV218" s="120"/>
    </row>
    <row xmlns:x14ac="http://schemas.microsoft.com/office/spreadsheetml/2009/9/ac" r="219" s="3" customFormat="true" x14ac:dyDescent="0.25">
      <c r="A219" s="378"/>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c r="IH219" s="120"/>
      <c r="IR219" s="120"/>
      <c r="JB219" s="120"/>
      <c r="JL219" s="120"/>
      <c r="JV219" s="120"/>
    </row>
    <row xmlns:x14ac="http://schemas.microsoft.com/office/spreadsheetml/2009/9/ac" r="220" s="3" customFormat="true" x14ac:dyDescent="0.25">
      <c r="A220" s="378"/>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c r="IH220" s="120"/>
      <c r="IR220" s="120"/>
      <c r="JB220" s="120"/>
      <c r="JL220" s="120"/>
      <c r="JV220" s="120"/>
    </row>
    <row xmlns:x14ac="http://schemas.microsoft.com/office/spreadsheetml/2009/9/ac" r="221" s="3" customFormat="true" x14ac:dyDescent="0.25">
      <c r="A221" s="378"/>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c r="IH221" s="120"/>
      <c r="IR221" s="120"/>
      <c r="JB221" s="120"/>
      <c r="JL221" s="120"/>
      <c r="JV221" s="120"/>
    </row>
    <row xmlns:x14ac="http://schemas.microsoft.com/office/spreadsheetml/2009/9/ac" r="222" s="3" customFormat="true" x14ac:dyDescent="0.25">
      <c r="A222" s="378"/>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c r="IH222" s="120"/>
      <c r="IR222" s="120"/>
      <c r="JB222" s="120"/>
      <c r="JL222" s="120"/>
      <c r="JV222" s="120"/>
    </row>
    <row xmlns:x14ac="http://schemas.microsoft.com/office/spreadsheetml/2009/9/ac" r="223" s="3" customFormat="true" x14ac:dyDescent="0.25">
      <c r="A223" s="378"/>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c r="IH223" s="120"/>
      <c r="IR223" s="120"/>
      <c r="JB223" s="120"/>
      <c r="JL223" s="120"/>
      <c r="JV223" s="120"/>
    </row>
    <row xmlns:x14ac="http://schemas.microsoft.com/office/spreadsheetml/2009/9/ac" r="224" s="3" customFormat="true" x14ac:dyDescent="0.25">
      <c r="A224" s="378"/>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c r="IH224" s="120"/>
      <c r="IR224" s="120"/>
      <c r="JB224" s="120"/>
      <c r="JL224" s="120"/>
      <c r="JV224" s="120"/>
    </row>
    <row xmlns:x14ac="http://schemas.microsoft.com/office/spreadsheetml/2009/9/ac" r="225" s="3" customFormat="true" x14ac:dyDescent="0.25">
      <c r="A225" s="378"/>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c r="IH225" s="120"/>
      <c r="IR225" s="120"/>
      <c r="JB225" s="120"/>
      <c r="JL225" s="120"/>
      <c r="JV225" s="120"/>
    </row>
    <row xmlns:x14ac="http://schemas.microsoft.com/office/spreadsheetml/2009/9/ac" r="226" s="3" customFormat="true" x14ac:dyDescent="0.25">
      <c r="A226" s="378"/>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c r="IH226" s="120"/>
      <c r="IR226" s="120"/>
      <c r="JB226" s="120"/>
      <c r="JL226" s="120"/>
      <c r="JV226" s="120"/>
    </row>
    <row xmlns:x14ac="http://schemas.microsoft.com/office/spreadsheetml/2009/9/ac" r="227" s="3" customFormat="true" x14ac:dyDescent="0.25">
      <c r="A227" s="378"/>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c r="IH227" s="120"/>
      <c r="IR227" s="120"/>
      <c r="JB227" s="120"/>
      <c r="JL227" s="120"/>
      <c r="JV227" s="120"/>
    </row>
    <row xmlns:x14ac="http://schemas.microsoft.com/office/spreadsheetml/2009/9/ac" r="228" s="3" customFormat="true" x14ac:dyDescent="0.25">
      <c r="A228" s="378"/>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c r="IH228" s="120"/>
      <c r="IR228" s="120"/>
      <c r="JB228" s="120"/>
      <c r="JL228" s="120"/>
      <c r="JV228" s="120"/>
    </row>
    <row xmlns:x14ac="http://schemas.microsoft.com/office/spreadsheetml/2009/9/ac" r="229" s="3" customFormat="true" x14ac:dyDescent="0.25">
      <c r="A229" s="378"/>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c r="IH229" s="120"/>
      <c r="IR229" s="120"/>
      <c r="JB229" s="120"/>
      <c r="JL229" s="120"/>
      <c r="JV229" s="120"/>
    </row>
    <row xmlns:x14ac="http://schemas.microsoft.com/office/spreadsheetml/2009/9/ac" r="230" s="3" customFormat="true" x14ac:dyDescent="0.25">
      <c r="A230" s="378"/>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c r="IH230" s="120"/>
      <c r="IR230" s="120"/>
      <c r="JB230" s="120"/>
      <c r="JL230" s="120"/>
      <c r="JV230" s="120"/>
    </row>
    <row xmlns:x14ac="http://schemas.microsoft.com/office/spreadsheetml/2009/9/ac" r="231" s="3" customFormat="true" x14ac:dyDescent="0.25">
      <c r="A231" s="378"/>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c r="IH231" s="120"/>
      <c r="IR231" s="120"/>
      <c r="JB231" s="120"/>
      <c r="JL231" s="120"/>
      <c r="JV231" s="120"/>
    </row>
    <row xmlns:x14ac="http://schemas.microsoft.com/office/spreadsheetml/2009/9/ac" r="232" s="3" customFormat="true" x14ac:dyDescent="0.25">
      <c r="A232" s="378"/>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c r="IH232" s="120"/>
      <c r="IR232" s="120"/>
      <c r="JB232" s="120"/>
      <c r="JL232" s="120"/>
      <c r="JV232" s="120"/>
    </row>
    <row xmlns:x14ac="http://schemas.microsoft.com/office/spreadsheetml/2009/9/ac" r="233" s="3" customFormat="true" x14ac:dyDescent="0.25">
      <c r="A233" s="378"/>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c r="IH233" s="120"/>
      <c r="IR233" s="120"/>
      <c r="JB233" s="120"/>
      <c r="JL233" s="120"/>
      <c r="JV233" s="120"/>
    </row>
    <row xmlns:x14ac="http://schemas.microsoft.com/office/spreadsheetml/2009/9/ac" r="234" s="3" customFormat="true" x14ac:dyDescent="0.25">
      <c r="A234" s="378"/>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c r="IH234" s="120"/>
      <c r="IR234" s="120"/>
      <c r="JB234" s="120"/>
      <c r="JL234" s="120"/>
      <c r="JV234" s="120"/>
    </row>
    <row xmlns:x14ac="http://schemas.microsoft.com/office/spreadsheetml/2009/9/ac" r="235" s="3" customFormat="true" x14ac:dyDescent="0.25">
      <c r="A235" s="378"/>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c r="IH235" s="120"/>
      <c r="IR235" s="120"/>
      <c r="JB235" s="120"/>
      <c r="JL235" s="120"/>
      <c r="JV235" s="120"/>
    </row>
    <row xmlns:x14ac="http://schemas.microsoft.com/office/spreadsheetml/2009/9/ac" r="236" s="3" customFormat="true" x14ac:dyDescent="0.25">
      <c r="A236" s="378"/>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c r="IH236" s="120"/>
      <c r="IR236" s="120"/>
      <c r="JB236" s="120"/>
      <c r="JL236" s="120"/>
      <c r="JV236" s="120"/>
    </row>
    <row xmlns:x14ac="http://schemas.microsoft.com/office/spreadsheetml/2009/9/ac" r="237" s="3" customFormat="true" x14ac:dyDescent="0.25">
      <c r="A237" s="378"/>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c r="IH237" s="120"/>
      <c r="IR237" s="120"/>
      <c r="JB237" s="120"/>
      <c r="JL237" s="120"/>
      <c r="JV237" s="120"/>
    </row>
    <row xmlns:x14ac="http://schemas.microsoft.com/office/spreadsheetml/2009/9/ac" r="238" s="3" customFormat="true" x14ac:dyDescent="0.25">
      <c r="A238" s="378"/>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c r="IH238" s="120"/>
      <c r="IR238" s="120"/>
      <c r="JB238" s="120"/>
      <c r="JL238" s="120"/>
      <c r="JV238" s="120"/>
    </row>
    <row xmlns:x14ac="http://schemas.microsoft.com/office/spreadsheetml/2009/9/ac" r="239" s="3" customFormat="true" x14ac:dyDescent="0.25">
      <c r="A239" s="378"/>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c r="IH239" s="120"/>
      <c r="IR239" s="120"/>
      <c r="JB239" s="120"/>
      <c r="JL239" s="120"/>
      <c r="JV239" s="120"/>
    </row>
    <row xmlns:x14ac="http://schemas.microsoft.com/office/spreadsheetml/2009/9/ac" r="240" s="3" customFormat="true" x14ac:dyDescent="0.25">
      <c r="A240" s="378"/>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c r="IH240" s="120"/>
      <c r="IR240" s="120"/>
      <c r="JB240" s="120"/>
      <c r="JL240" s="120"/>
      <c r="JV240" s="120"/>
    </row>
    <row xmlns:x14ac="http://schemas.microsoft.com/office/spreadsheetml/2009/9/ac" r="241" s="3" customFormat="true" x14ac:dyDescent="0.25">
      <c r="A241" s="378"/>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c r="IH241" s="120"/>
      <c r="IR241" s="120"/>
      <c r="JB241" s="120"/>
      <c r="JL241" s="120"/>
      <c r="JV241" s="120"/>
    </row>
    <row xmlns:x14ac="http://schemas.microsoft.com/office/spreadsheetml/2009/9/ac" r="242" s="3" customFormat="true" x14ac:dyDescent="0.25">
      <c r="A242" s="378"/>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c r="IH242" s="120"/>
      <c r="IR242" s="120"/>
      <c r="JB242" s="120"/>
      <c r="JL242" s="120"/>
      <c r="JV242" s="120"/>
    </row>
    <row xmlns:x14ac="http://schemas.microsoft.com/office/spreadsheetml/2009/9/ac" r="243" s="3" customFormat="true" x14ac:dyDescent="0.25">
      <c r="A243" s="378"/>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c r="IH243" s="120"/>
      <c r="IR243" s="120"/>
      <c r="JB243" s="120"/>
      <c r="JL243" s="120"/>
      <c r="JV243" s="120"/>
    </row>
    <row xmlns:x14ac="http://schemas.microsoft.com/office/spreadsheetml/2009/9/ac" r="244" s="3" customFormat="true" x14ac:dyDescent="0.25">
      <c r="A244" s="378"/>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c r="IH244" s="120"/>
      <c r="IR244" s="120"/>
      <c r="JB244" s="120"/>
      <c r="JL244" s="120"/>
      <c r="JV244" s="120"/>
    </row>
    <row xmlns:x14ac="http://schemas.microsoft.com/office/spreadsheetml/2009/9/ac" r="245" s="3" customFormat="true" x14ac:dyDescent="0.25">
      <c r="A245" s="378"/>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c r="IH245" s="120"/>
      <c r="IR245" s="120"/>
      <c r="JB245" s="120"/>
      <c r="JL245" s="120"/>
      <c r="JV245" s="120"/>
    </row>
    <row xmlns:x14ac="http://schemas.microsoft.com/office/spreadsheetml/2009/9/ac" r="246" s="3" customFormat="true" x14ac:dyDescent="0.25">
      <c r="A246" s="378"/>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c r="IH246" s="120"/>
      <c r="IR246" s="120"/>
      <c r="JB246" s="120"/>
      <c r="JL246" s="120"/>
      <c r="JV246" s="120"/>
    </row>
    <row xmlns:x14ac="http://schemas.microsoft.com/office/spreadsheetml/2009/9/ac" r="247" s="3" customFormat="true" x14ac:dyDescent="0.25">
      <c r="A247" s="378"/>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c r="IH247" s="120"/>
      <c r="IR247" s="120"/>
      <c r="JB247" s="120"/>
      <c r="JL247" s="120"/>
      <c r="JV247" s="120"/>
    </row>
    <row xmlns:x14ac="http://schemas.microsoft.com/office/spreadsheetml/2009/9/ac" r="248" s="3" customFormat="true" x14ac:dyDescent="0.25">
      <c r="A248" s="378"/>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c r="IH248" s="120"/>
      <c r="IR248" s="120"/>
      <c r="JB248" s="120"/>
      <c r="JL248" s="120"/>
      <c r="JV248" s="120"/>
    </row>
    <row xmlns:x14ac="http://schemas.microsoft.com/office/spreadsheetml/2009/9/ac" r="249" s="3" customFormat="true" x14ac:dyDescent="0.25">
      <c r="A249" s="378"/>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c r="IH249" s="120"/>
      <c r="IR249" s="120"/>
      <c r="JB249" s="120"/>
      <c r="JL249" s="120"/>
      <c r="JV249" s="120"/>
    </row>
    <row xmlns:x14ac="http://schemas.microsoft.com/office/spreadsheetml/2009/9/ac" r="250" s="3" customFormat="true" x14ac:dyDescent="0.25">
      <c r="A250" s="378"/>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c r="IH250" s="120"/>
      <c r="IR250" s="120"/>
      <c r="JB250" s="120"/>
      <c r="JL250" s="120"/>
      <c r="JV250" s="120"/>
    </row>
    <row xmlns:x14ac="http://schemas.microsoft.com/office/spreadsheetml/2009/9/ac" r="251" s="3" customFormat="true" x14ac:dyDescent="0.25">
      <c r="A251" s="378"/>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c r="IH251" s="120"/>
      <c r="IR251" s="120"/>
      <c r="JB251" s="120"/>
      <c r="JL251" s="120"/>
      <c r="JV251" s="120"/>
    </row>
    <row xmlns:x14ac="http://schemas.microsoft.com/office/spreadsheetml/2009/9/ac" r="252" s="3" customFormat="true" x14ac:dyDescent="0.25">
      <c r="A252" s="378"/>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c r="IH252" s="120"/>
      <c r="IR252" s="120"/>
      <c r="JB252" s="120"/>
      <c r="JL252" s="120"/>
      <c r="JV252" s="120"/>
    </row>
    <row xmlns:x14ac="http://schemas.microsoft.com/office/spreadsheetml/2009/9/ac" r="253" s="3" customFormat="true" x14ac:dyDescent="0.25">
      <c r="A253" s="378"/>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c r="IH253" s="120"/>
      <c r="IR253" s="120"/>
      <c r="JB253" s="120"/>
      <c r="JL253" s="120"/>
      <c r="JV253" s="120"/>
    </row>
    <row xmlns:x14ac="http://schemas.microsoft.com/office/spreadsheetml/2009/9/ac" r="254" s="3" customFormat="true" x14ac:dyDescent="0.25">
      <c r="A254" s="378"/>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c r="IH254" s="120"/>
      <c r="IR254" s="120"/>
      <c r="JB254" s="120"/>
      <c r="JL254" s="120"/>
      <c r="JV254" s="120"/>
    </row>
    <row xmlns:x14ac="http://schemas.microsoft.com/office/spreadsheetml/2009/9/ac" r="255" s="3" customFormat="true" x14ac:dyDescent="0.25">
      <c r="A255" s="378"/>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c r="IH255" s="120"/>
      <c r="IR255" s="120"/>
      <c r="JB255" s="120"/>
      <c r="JL255" s="120"/>
      <c r="JV255" s="120"/>
    </row>
    <row xmlns:x14ac="http://schemas.microsoft.com/office/spreadsheetml/2009/9/ac" r="256" s="3" customFormat="true" x14ac:dyDescent="0.25">
      <c r="A256" s="378"/>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c r="IH256" s="120"/>
      <c r="IR256" s="120"/>
      <c r="JB256" s="120"/>
      <c r="JL256" s="120"/>
      <c r="JV256" s="120"/>
    </row>
    <row xmlns:x14ac="http://schemas.microsoft.com/office/spreadsheetml/2009/9/ac" r="257" s="3" customFormat="true" x14ac:dyDescent="0.25">
      <c r="A257" s="378"/>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c r="IH257" s="120"/>
      <c r="IR257" s="120"/>
      <c r="JB257" s="120"/>
      <c r="JL257" s="120"/>
      <c r="JV257" s="120"/>
    </row>
    <row xmlns:x14ac="http://schemas.microsoft.com/office/spreadsheetml/2009/9/ac" r="258" s="3" customFormat="true" x14ac:dyDescent="0.25">
      <c r="A258" s="378"/>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c r="IH258" s="120"/>
      <c r="IR258" s="120"/>
      <c r="JB258" s="120"/>
      <c r="JL258" s="120"/>
      <c r="JV258" s="120"/>
    </row>
    <row xmlns:x14ac="http://schemas.microsoft.com/office/spreadsheetml/2009/9/ac" r="259" s="3" customFormat="true" x14ac:dyDescent="0.25">
      <c r="A259" s="378"/>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c r="IH259" s="120"/>
      <c r="IR259" s="120"/>
      <c r="JB259" s="120"/>
      <c r="JL259" s="120"/>
      <c r="JV259" s="120"/>
    </row>
    <row xmlns:x14ac="http://schemas.microsoft.com/office/spreadsheetml/2009/9/ac" r="260" s="3" customFormat="true" x14ac:dyDescent="0.25">
      <c r="A260" s="378"/>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c r="IH260" s="120"/>
      <c r="IR260" s="120"/>
      <c r="JB260" s="120"/>
      <c r="JL260" s="120"/>
      <c r="JV260" s="120"/>
    </row>
    <row xmlns:x14ac="http://schemas.microsoft.com/office/spreadsheetml/2009/9/ac" r="261" s="3" customFormat="true" x14ac:dyDescent="0.25">
      <c r="A261" s="378"/>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c r="IH261" s="120"/>
      <c r="IR261" s="120"/>
      <c r="JB261" s="120"/>
      <c r="JL261" s="120"/>
      <c r="JV261" s="120"/>
    </row>
    <row xmlns:x14ac="http://schemas.microsoft.com/office/spreadsheetml/2009/9/ac" r="262" s="3" customFormat="true" x14ac:dyDescent="0.25">
      <c r="A262" s="378"/>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c r="IH262" s="120"/>
      <c r="IR262" s="120"/>
      <c r="JB262" s="120"/>
      <c r="JL262" s="120"/>
      <c r="JV262" s="120"/>
    </row>
    <row xmlns:x14ac="http://schemas.microsoft.com/office/spreadsheetml/2009/9/ac" r="263" s="3" customFormat="true" x14ac:dyDescent="0.25">
      <c r="A263" s="378"/>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c r="IH263" s="120"/>
      <c r="IR263" s="120"/>
      <c r="JB263" s="120"/>
      <c r="JL263" s="120"/>
      <c r="JV263" s="120"/>
    </row>
    <row xmlns:x14ac="http://schemas.microsoft.com/office/spreadsheetml/2009/9/ac" r="264" s="3" customFormat="true" x14ac:dyDescent="0.25">
      <c r="A264" s="378"/>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c r="IH264" s="120"/>
      <c r="IR264" s="120"/>
      <c r="JB264" s="120"/>
      <c r="JL264" s="120"/>
      <c r="JV264" s="120"/>
    </row>
    <row xmlns:x14ac="http://schemas.microsoft.com/office/spreadsheetml/2009/9/ac" r="265" s="3" customFormat="true" x14ac:dyDescent="0.25">
      <c r="A265" s="378"/>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c r="IH265" s="120"/>
      <c r="IR265" s="120"/>
      <c r="JB265" s="120"/>
      <c r="JL265" s="120"/>
      <c r="JV265" s="120"/>
    </row>
    <row xmlns:x14ac="http://schemas.microsoft.com/office/spreadsheetml/2009/9/ac" r="266" s="3" customFormat="true" x14ac:dyDescent="0.25">
      <c r="A266" s="378"/>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c r="IH266" s="120"/>
      <c r="IR266" s="120"/>
      <c r="JB266" s="120"/>
      <c r="JL266" s="120"/>
      <c r="JV266" s="120"/>
    </row>
    <row xmlns:x14ac="http://schemas.microsoft.com/office/spreadsheetml/2009/9/ac" r="267" s="3" customFormat="true" x14ac:dyDescent="0.25">
      <c r="A267" s="378"/>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c r="IH267" s="120"/>
      <c r="IR267" s="120"/>
      <c r="JB267" s="120"/>
      <c r="JL267" s="120"/>
      <c r="JV267" s="120"/>
    </row>
    <row xmlns:x14ac="http://schemas.microsoft.com/office/spreadsheetml/2009/9/ac" r="268" s="3" customFormat="true" x14ac:dyDescent="0.25">
      <c r="A268" s="378"/>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c r="IH268" s="120"/>
      <c r="IR268" s="120"/>
      <c r="JB268" s="120"/>
      <c r="JL268" s="120"/>
      <c r="JV268" s="120"/>
    </row>
    <row xmlns:x14ac="http://schemas.microsoft.com/office/spreadsheetml/2009/9/ac" r="269" s="3" customFormat="true" x14ac:dyDescent="0.25">
      <c r="A269" s="378"/>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c r="IH269" s="120"/>
      <c r="IR269" s="120"/>
      <c r="JB269" s="120"/>
      <c r="JL269" s="120"/>
      <c r="JV269" s="120"/>
    </row>
    <row xmlns:x14ac="http://schemas.microsoft.com/office/spreadsheetml/2009/9/ac" r="270" s="3" customFormat="true" x14ac:dyDescent="0.25">
      <c r="A270" s="378"/>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c r="IH270" s="120"/>
      <c r="IR270" s="120"/>
      <c r="JB270" s="120"/>
      <c r="JL270" s="120"/>
      <c r="JV270" s="120"/>
    </row>
    <row xmlns:x14ac="http://schemas.microsoft.com/office/spreadsheetml/2009/9/ac" r="271" s="3" customFormat="true" x14ac:dyDescent="0.25">
      <c r="A271" s="378"/>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c r="IH271" s="120"/>
      <c r="IR271" s="120"/>
      <c r="JB271" s="120"/>
      <c r="JL271" s="120"/>
      <c r="JV271" s="120"/>
    </row>
    <row xmlns:x14ac="http://schemas.microsoft.com/office/spreadsheetml/2009/9/ac" r="272" s="3" customFormat="true" x14ac:dyDescent="0.25">
      <c r="A272" s="378"/>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c r="IH272" s="120"/>
      <c r="IR272" s="120"/>
      <c r="JB272" s="120"/>
      <c r="JL272" s="120"/>
      <c r="JV272" s="120"/>
    </row>
    <row xmlns:x14ac="http://schemas.microsoft.com/office/spreadsheetml/2009/9/ac" r="273" s="3" customFormat="true" x14ac:dyDescent="0.25">
      <c r="A273" s="378"/>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c r="IH273" s="120"/>
      <c r="IR273" s="120"/>
      <c r="JB273" s="120"/>
      <c r="JL273" s="120"/>
      <c r="JV273" s="120"/>
    </row>
    <row xmlns:x14ac="http://schemas.microsoft.com/office/spreadsheetml/2009/9/ac" r="274" s="3" customFormat="true" x14ac:dyDescent="0.25">
      <c r="A274" s="378"/>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c r="IH274" s="120"/>
      <c r="IR274" s="120"/>
      <c r="JB274" s="120"/>
      <c r="JL274" s="120"/>
      <c r="JV274" s="120"/>
    </row>
    <row xmlns:x14ac="http://schemas.microsoft.com/office/spreadsheetml/2009/9/ac" r="275" s="3" customFormat="true" x14ac:dyDescent="0.25">
      <c r="A275" s="378"/>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c r="IH275" s="120"/>
      <c r="IR275" s="120"/>
      <c r="JB275" s="120"/>
      <c r="JL275" s="120"/>
      <c r="JV275" s="120"/>
    </row>
    <row xmlns:x14ac="http://schemas.microsoft.com/office/spreadsheetml/2009/9/ac" r="276" s="3" customFormat="true" x14ac:dyDescent="0.25">
      <c r="A276" s="378"/>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c r="IH276" s="120"/>
      <c r="IR276" s="120"/>
      <c r="JB276" s="120"/>
      <c r="JL276" s="120"/>
      <c r="JV276" s="120"/>
    </row>
    <row xmlns:x14ac="http://schemas.microsoft.com/office/spreadsheetml/2009/9/ac" r="277" s="3" customFormat="true" x14ac:dyDescent="0.25">
      <c r="A277" s="378"/>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c r="IH277" s="120"/>
      <c r="IR277" s="120"/>
      <c r="JB277" s="120"/>
      <c r="JL277" s="120"/>
      <c r="JV277" s="120"/>
    </row>
    <row xmlns:x14ac="http://schemas.microsoft.com/office/spreadsheetml/2009/9/ac" r="278" s="3" customFormat="true" x14ac:dyDescent="0.25">
      <c r="A278" s="378"/>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c r="IH278" s="120"/>
      <c r="IR278" s="120"/>
      <c r="JB278" s="120"/>
      <c r="JL278" s="120"/>
      <c r="JV278" s="120"/>
    </row>
    <row xmlns:x14ac="http://schemas.microsoft.com/office/spreadsheetml/2009/9/ac" r="279" s="3" customFormat="true" x14ac:dyDescent="0.25">
      <c r="A279" s="378"/>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c r="IH279" s="120"/>
      <c r="IR279" s="120"/>
      <c r="JB279" s="120"/>
      <c r="JL279" s="120"/>
      <c r="JV279" s="120"/>
    </row>
    <row xmlns:x14ac="http://schemas.microsoft.com/office/spreadsheetml/2009/9/ac" r="280" s="3" customFormat="true" x14ac:dyDescent="0.25">
      <c r="A280" s="378"/>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c r="IH280" s="120"/>
      <c r="IR280" s="120"/>
      <c r="JB280" s="120"/>
      <c r="JL280" s="120"/>
      <c r="JV280" s="120"/>
    </row>
    <row xmlns:x14ac="http://schemas.microsoft.com/office/spreadsheetml/2009/9/ac" r="281" s="3" customFormat="true" x14ac:dyDescent="0.25">
      <c r="A281" s="378"/>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c r="IH281" s="120"/>
      <c r="IR281" s="120"/>
      <c r="JB281" s="120"/>
      <c r="JL281" s="120"/>
      <c r="JV281" s="120"/>
    </row>
    <row xmlns:x14ac="http://schemas.microsoft.com/office/spreadsheetml/2009/9/ac" r="282" s="3" customFormat="true" x14ac:dyDescent="0.25">
      <c r="A282" s="378"/>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c r="IH282" s="120"/>
      <c r="IR282" s="120"/>
      <c r="JB282" s="120"/>
      <c r="JL282" s="120"/>
      <c r="JV282" s="120"/>
    </row>
    <row xmlns:x14ac="http://schemas.microsoft.com/office/spreadsheetml/2009/9/ac" r="283" s="3" customFormat="true" x14ac:dyDescent="0.25">
      <c r="A283" s="378"/>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c r="IH283" s="120"/>
      <c r="IR283" s="120"/>
      <c r="JB283" s="120"/>
      <c r="JL283" s="120"/>
      <c r="JV283" s="120"/>
    </row>
    <row xmlns:x14ac="http://schemas.microsoft.com/office/spreadsheetml/2009/9/ac" r="284" s="3" customFormat="true" x14ac:dyDescent="0.25">
      <c r="A284" s="378"/>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c r="IH284" s="120"/>
      <c r="IR284" s="120"/>
      <c r="JB284" s="120"/>
      <c r="JL284" s="120"/>
      <c r="JV284" s="120"/>
    </row>
    <row xmlns:x14ac="http://schemas.microsoft.com/office/spreadsheetml/2009/9/ac" r="285" s="3" customFormat="true" x14ac:dyDescent="0.25">
      <c r="A285" s="378"/>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c r="IH285" s="120"/>
      <c r="IR285" s="120"/>
      <c r="JB285" s="120"/>
      <c r="JL285" s="120"/>
      <c r="JV285" s="120"/>
    </row>
    <row xmlns:x14ac="http://schemas.microsoft.com/office/spreadsheetml/2009/9/ac" r="286" s="3" customFormat="true" x14ac:dyDescent="0.25">
      <c r="A286" s="378"/>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c r="IH286" s="120"/>
      <c r="IR286" s="120"/>
      <c r="JB286" s="120"/>
      <c r="JL286" s="120"/>
      <c r="JV286" s="120"/>
    </row>
    <row xmlns:x14ac="http://schemas.microsoft.com/office/spreadsheetml/2009/9/ac" r="287" s="3" customFormat="true" x14ac:dyDescent="0.25">
      <c r="A287" s="378"/>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c r="IH287" s="120"/>
      <c r="IR287" s="120"/>
      <c r="JB287" s="120"/>
      <c r="JL287" s="120"/>
      <c r="JV287" s="120"/>
    </row>
    <row xmlns:x14ac="http://schemas.microsoft.com/office/spreadsheetml/2009/9/ac" r="288" s="3" customFormat="true" x14ac:dyDescent="0.25">
      <c r="A288" s="378"/>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c r="IH288" s="120"/>
      <c r="IR288" s="120"/>
      <c r="JB288" s="120"/>
      <c r="JL288" s="120"/>
      <c r="JV288" s="120"/>
    </row>
    <row xmlns:x14ac="http://schemas.microsoft.com/office/spreadsheetml/2009/9/ac" r="289" s="3" customFormat="true" x14ac:dyDescent="0.25">
      <c r="A289" s="378"/>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c r="IH289" s="120"/>
      <c r="IR289" s="120"/>
      <c r="JB289" s="120"/>
      <c r="JL289" s="120"/>
      <c r="JV289" s="120"/>
    </row>
    <row xmlns:x14ac="http://schemas.microsoft.com/office/spreadsheetml/2009/9/ac" r="290" s="3" customFormat="true" x14ac:dyDescent="0.25">
      <c r="A290" s="378"/>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c r="IH290" s="120"/>
      <c r="IR290" s="120"/>
      <c r="JB290" s="120"/>
      <c r="JL290" s="120"/>
      <c r="JV290" s="120"/>
    </row>
    <row xmlns:x14ac="http://schemas.microsoft.com/office/spreadsheetml/2009/9/ac" r="291" s="3" customFormat="true" x14ac:dyDescent="0.25">
      <c r="A291" s="378"/>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c r="IH291" s="120"/>
      <c r="IR291" s="120"/>
      <c r="JB291" s="120"/>
      <c r="JL291" s="120"/>
      <c r="JV291" s="120"/>
    </row>
    <row xmlns:x14ac="http://schemas.microsoft.com/office/spreadsheetml/2009/9/ac" r="292" s="3" customFormat="true" x14ac:dyDescent="0.25">
      <c r="A292" s="378"/>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c r="IH292" s="120"/>
      <c r="IR292" s="120"/>
      <c r="JB292" s="120"/>
      <c r="JL292" s="120"/>
      <c r="JV292" s="120"/>
    </row>
    <row xmlns:x14ac="http://schemas.microsoft.com/office/spreadsheetml/2009/9/ac" r="293" s="3" customFormat="true" x14ac:dyDescent="0.25">
      <c r="A293" s="378"/>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c r="IH293" s="120"/>
      <c r="IR293" s="120"/>
      <c r="JB293" s="120"/>
      <c r="JL293" s="120"/>
      <c r="JV293" s="120"/>
    </row>
    <row xmlns:x14ac="http://schemas.microsoft.com/office/spreadsheetml/2009/9/ac" r="294" s="3" customFormat="true" x14ac:dyDescent="0.25">
      <c r="A294" s="378"/>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c r="IH294" s="120"/>
      <c r="IR294" s="120"/>
      <c r="JB294" s="120"/>
      <c r="JL294" s="120"/>
      <c r="JV294" s="120"/>
    </row>
    <row xmlns:x14ac="http://schemas.microsoft.com/office/spreadsheetml/2009/9/ac" r="295" s="3" customFormat="true" x14ac:dyDescent="0.25">
      <c r="A295" s="378"/>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c r="IH295" s="120"/>
      <c r="IR295" s="120"/>
      <c r="JB295" s="120"/>
      <c r="JL295" s="120"/>
      <c r="JV295" s="120"/>
    </row>
    <row xmlns:x14ac="http://schemas.microsoft.com/office/spreadsheetml/2009/9/ac" r="296" s="3" customFormat="true" x14ac:dyDescent="0.25">
      <c r="A296" s="378"/>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c r="IH296" s="120"/>
      <c r="IR296" s="120"/>
      <c r="JB296" s="120"/>
      <c r="JL296" s="120"/>
      <c r="JV296" s="120"/>
    </row>
    <row xmlns:x14ac="http://schemas.microsoft.com/office/spreadsheetml/2009/9/ac" r="297" s="3" customFormat="true" x14ac:dyDescent="0.25">
      <c r="A297" s="378"/>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c r="IH297" s="120"/>
      <c r="IR297" s="120"/>
      <c r="JB297" s="120"/>
      <c r="JL297" s="120"/>
      <c r="JV297" s="120"/>
    </row>
    <row xmlns:x14ac="http://schemas.microsoft.com/office/spreadsheetml/2009/9/ac" r="298" s="3" customFormat="true" x14ac:dyDescent="0.25">
      <c r="A298" s="378"/>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c r="IH298" s="120"/>
      <c r="IR298" s="120"/>
      <c r="JB298" s="120"/>
      <c r="JL298" s="120"/>
      <c r="JV298" s="120"/>
    </row>
    <row xmlns:x14ac="http://schemas.microsoft.com/office/spreadsheetml/2009/9/ac" r="299" s="3" customFormat="true" x14ac:dyDescent="0.25">
      <c r="A299" s="378"/>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c r="IH299" s="120"/>
      <c r="IR299" s="120"/>
      <c r="JB299" s="120"/>
      <c r="JL299" s="120"/>
      <c r="JV299" s="120"/>
    </row>
    <row xmlns:x14ac="http://schemas.microsoft.com/office/spreadsheetml/2009/9/ac" r="300" s="3" customFormat="true" x14ac:dyDescent="0.25">
      <c r="A300" s="378"/>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c r="IH300" s="120"/>
      <c r="IR300" s="120"/>
      <c r="JB300" s="120"/>
      <c r="JL300" s="120"/>
      <c r="JV300" s="120"/>
    </row>
    <row xmlns:x14ac="http://schemas.microsoft.com/office/spreadsheetml/2009/9/ac" r="301" s="3" customFormat="true" x14ac:dyDescent="0.25">
      <c r="A301" s="378"/>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c r="IH301" s="120"/>
      <c r="IR301" s="120"/>
      <c r="JB301" s="120"/>
      <c r="JL301" s="120"/>
      <c r="JV301" s="120"/>
    </row>
    <row xmlns:x14ac="http://schemas.microsoft.com/office/spreadsheetml/2009/9/ac" r="302" s="3" customFormat="true" x14ac:dyDescent="0.25">
      <c r="A302" s="378"/>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c r="IH302" s="120"/>
      <c r="IR302" s="120"/>
      <c r="JB302" s="120"/>
      <c r="JL302" s="120"/>
      <c r="JV302" s="120"/>
    </row>
    <row xmlns:x14ac="http://schemas.microsoft.com/office/spreadsheetml/2009/9/ac" r="303" s="3" customFormat="true" x14ac:dyDescent="0.25">
      <c r="A303" s="378"/>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c r="IH303" s="120"/>
      <c r="IR303" s="120"/>
      <c r="JB303" s="120"/>
      <c r="JL303" s="120"/>
      <c r="JV303" s="120"/>
    </row>
    <row xmlns:x14ac="http://schemas.microsoft.com/office/spreadsheetml/2009/9/ac" r="304" s="3" customFormat="true" x14ac:dyDescent="0.25">
      <c r="A304" s="378"/>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c r="IH304" s="120"/>
      <c r="IR304" s="120"/>
      <c r="JB304" s="120"/>
      <c r="JL304" s="120"/>
      <c r="JV304" s="120"/>
    </row>
    <row xmlns:x14ac="http://schemas.microsoft.com/office/spreadsheetml/2009/9/ac" r="305" s="3" customFormat="true" x14ac:dyDescent="0.25">
      <c r="A305" s="378"/>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c r="IH305" s="120"/>
      <c r="IR305" s="120"/>
      <c r="JB305" s="120"/>
      <c r="JL305" s="120"/>
      <c r="JV305" s="120"/>
    </row>
    <row xmlns:x14ac="http://schemas.microsoft.com/office/spreadsheetml/2009/9/ac" r="306" s="3" customFormat="true" x14ac:dyDescent="0.25">
      <c r="A306" s="378"/>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c r="IH306" s="120"/>
      <c r="IR306" s="120"/>
      <c r="JB306" s="120"/>
      <c r="JL306" s="120"/>
      <c r="JV306" s="120"/>
    </row>
    <row xmlns:x14ac="http://schemas.microsoft.com/office/spreadsheetml/2009/9/ac" r="307" s="3" customFormat="true" x14ac:dyDescent="0.25">
      <c r="A307" s="378"/>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c r="IH307" s="120"/>
      <c r="IR307" s="120"/>
      <c r="JB307" s="120"/>
      <c r="JL307" s="120"/>
      <c r="JV307" s="120"/>
    </row>
    <row xmlns:x14ac="http://schemas.microsoft.com/office/spreadsheetml/2009/9/ac" r="308" s="3" customFormat="true" x14ac:dyDescent="0.25">
      <c r="A308" s="378"/>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c r="IH308" s="120"/>
      <c r="IR308" s="120"/>
      <c r="JB308" s="120"/>
      <c r="JL308" s="120"/>
      <c r="JV308" s="120"/>
    </row>
    <row xmlns:x14ac="http://schemas.microsoft.com/office/spreadsheetml/2009/9/ac" r="309" s="3" customFormat="true" x14ac:dyDescent="0.25">
      <c r="A309" s="378"/>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c r="IH309" s="120"/>
      <c r="IR309" s="120"/>
      <c r="JB309" s="120"/>
      <c r="JL309" s="120"/>
      <c r="JV309" s="120"/>
    </row>
    <row xmlns:x14ac="http://schemas.microsoft.com/office/spreadsheetml/2009/9/ac" r="310" s="3" customFormat="true" x14ac:dyDescent="0.25">
      <c r="A310" s="378"/>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c r="IH310" s="120"/>
      <c r="IR310" s="120"/>
      <c r="JB310" s="120"/>
      <c r="JL310" s="120"/>
      <c r="JV310" s="120"/>
    </row>
    <row xmlns:x14ac="http://schemas.microsoft.com/office/spreadsheetml/2009/9/ac" r="311" s="3" customFormat="true" x14ac:dyDescent="0.25">
      <c r="A311" s="378"/>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c r="IH311" s="120"/>
      <c r="IR311" s="120"/>
      <c r="JB311" s="120"/>
      <c r="JL311" s="120"/>
      <c r="JV311" s="120"/>
    </row>
    <row xmlns:x14ac="http://schemas.microsoft.com/office/spreadsheetml/2009/9/ac" r="312" s="3" customFormat="true" x14ac:dyDescent="0.25">
      <c r="A312" s="378"/>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c r="IH312" s="120"/>
      <c r="IR312" s="120"/>
      <c r="JB312" s="120"/>
      <c r="JL312" s="120"/>
      <c r="JV312" s="120"/>
    </row>
    <row xmlns:x14ac="http://schemas.microsoft.com/office/spreadsheetml/2009/9/ac" r="313" s="3" customFormat="true" x14ac:dyDescent="0.25">
      <c r="A313" s="378"/>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c r="IH313" s="120"/>
      <c r="IR313" s="120"/>
      <c r="JB313" s="120"/>
      <c r="JL313" s="120"/>
      <c r="JV313" s="120"/>
    </row>
    <row xmlns:x14ac="http://schemas.microsoft.com/office/spreadsheetml/2009/9/ac" r="314" s="3" customFormat="true" x14ac:dyDescent="0.25">
      <c r="A314" s="378"/>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c r="IH314" s="120"/>
      <c r="IR314" s="120"/>
      <c r="JB314" s="120"/>
      <c r="JL314" s="120"/>
      <c r="JV314" s="120"/>
    </row>
    <row xmlns:x14ac="http://schemas.microsoft.com/office/spreadsheetml/2009/9/ac" r="315" s="3" customFormat="true" x14ac:dyDescent="0.25">
      <c r="A315" s="378"/>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c r="IH315" s="120"/>
      <c r="IR315" s="120"/>
      <c r="JB315" s="120"/>
      <c r="JL315" s="120"/>
      <c r="JV315" s="120"/>
    </row>
    <row xmlns:x14ac="http://schemas.microsoft.com/office/spreadsheetml/2009/9/ac" r="316" s="3" customFormat="true" x14ac:dyDescent="0.25">
      <c r="A316" s="378"/>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c r="IH316" s="120"/>
      <c r="IR316" s="120"/>
      <c r="JB316" s="120"/>
      <c r="JL316" s="120"/>
      <c r="JV316" s="120"/>
    </row>
    <row xmlns:x14ac="http://schemas.microsoft.com/office/spreadsheetml/2009/9/ac" r="317" s="3" customFormat="true" x14ac:dyDescent="0.25">
      <c r="A317" s="378"/>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c r="IH317" s="120"/>
      <c r="IR317" s="120"/>
      <c r="JB317" s="120"/>
      <c r="JL317" s="120"/>
      <c r="JV317" s="120"/>
    </row>
    <row xmlns:x14ac="http://schemas.microsoft.com/office/spreadsheetml/2009/9/ac" r="318" s="3" customFormat="true" x14ac:dyDescent="0.25">
      <c r="A318" s="378"/>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c r="IH318" s="120"/>
      <c r="IR318" s="120"/>
      <c r="JB318" s="120"/>
      <c r="JL318" s="120"/>
      <c r="JV318" s="120"/>
    </row>
    <row xmlns:x14ac="http://schemas.microsoft.com/office/spreadsheetml/2009/9/ac" r="319" s="3" customFormat="true" x14ac:dyDescent="0.25">
      <c r="A319" s="378"/>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c r="IH319" s="120"/>
      <c r="IR319" s="120"/>
      <c r="JB319" s="120"/>
      <c r="JL319" s="120"/>
      <c r="JV319" s="120"/>
    </row>
    <row xmlns:x14ac="http://schemas.microsoft.com/office/spreadsheetml/2009/9/ac" r="320" s="3" customFormat="true" x14ac:dyDescent="0.25">
      <c r="A320" s="378"/>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c r="IH320" s="120"/>
      <c r="IR320" s="120"/>
      <c r="JB320" s="120"/>
      <c r="JL320" s="120"/>
      <c r="JV320" s="120"/>
    </row>
    <row xmlns:x14ac="http://schemas.microsoft.com/office/spreadsheetml/2009/9/ac" r="321" s="3" customFormat="true" x14ac:dyDescent="0.25">
      <c r="A321" s="378"/>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c r="IH321" s="120"/>
      <c r="IR321" s="120"/>
      <c r="JB321" s="120"/>
      <c r="JL321" s="120"/>
      <c r="JV321" s="120"/>
    </row>
    <row xmlns:x14ac="http://schemas.microsoft.com/office/spreadsheetml/2009/9/ac" r="322" s="3" customFormat="true" x14ac:dyDescent="0.25">
      <c r="A322" s="378"/>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c r="IH322" s="120"/>
      <c r="IR322" s="120"/>
      <c r="JB322" s="120"/>
      <c r="JL322" s="120"/>
      <c r="JV322" s="120"/>
    </row>
    <row xmlns:x14ac="http://schemas.microsoft.com/office/spreadsheetml/2009/9/ac" r="323" s="3" customFormat="true" x14ac:dyDescent="0.25">
      <c r="A323" s="378"/>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c r="IH323" s="120"/>
      <c r="IR323" s="120"/>
      <c r="JB323" s="120"/>
      <c r="JL323" s="120"/>
      <c r="JV323" s="120"/>
    </row>
    <row xmlns:x14ac="http://schemas.microsoft.com/office/spreadsheetml/2009/9/ac" r="324" s="3" customFormat="true" x14ac:dyDescent="0.25">
      <c r="A324" s="378"/>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c r="IH324" s="120"/>
      <c r="IR324" s="120"/>
      <c r="JB324" s="120"/>
      <c r="JL324" s="120"/>
      <c r="JV324" s="120"/>
    </row>
    <row xmlns:x14ac="http://schemas.microsoft.com/office/spreadsheetml/2009/9/ac" r="325" s="3" customFormat="true" x14ac:dyDescent="0.25">
      <c r="A325" s="378"/>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c r="IH325" s="120"/>
      <c r="IR325" s="120"/>
      <c r="JB325" s="120"/>
      <c r="JL325" s="120"/>
      <c r="JV325" s="120"/>
    </row>
    <row xmlns:x14ac="http://schemas.microsoft.com/office/spreadsheetml/2009/9/ac" r="326" s="3" customFormat="true" x14ac:dyDescent="0.25">
      <c r="A326" s="378"/>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c r="IH326" s="120"/>
      <c r="IR326" s="120"/>
      <c r="JB326" s="120"/>
      <c r="JL326" s="120"/>
      <c r="JV326" s="120"/>
    </row>
    <row xmlns:x14ac="http://schemas.microsoft.com/office/spreadsheetml/2009/9/ac" r="327" s="3" customFormat="true" x14ac:dyDescent="0.25">
      <c r="A327" s="378"/>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c r="IH327" s="120"/>
      <c r="IR327" s="120"/>
      <c r="JB327" s="120"/>
      <c r="JL327" s="120"/>
      <c r="JV327" s="120"/>
    </row>
    <row xmlns:x14ac="http://schemas.microsoft.com/office/spreadsheetml/2009/9/ac" r="328" s="3" customFormat="true" x14ac:dyDescent="0.25">
      <c r="A328" s="378"/>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c r="IH328" s="120"/>
      <c r="IR328" s="120"/>
      <c r="JB328" s="120"/>
      <c r="JL328" s="120"/>
      <c r="JV328" s="120"/>
    </row>
    <row xmlns:x14ac="http://schemas.microsoft.com/office/spreadsheetml/2009/9/ac" r="329" s="3" customFormat="true" x14ac:dyDescent="0.25">
      <c r="A329" s="378"/>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c r="IH329" s="120"/>
      <c r="IR329" s="120"/>
      <c r="JB329" s="120"/>
      <c r="JL329" s="120"/>
      <c r="JV329" s="120"/>
    </row>
    <row xmlns:x14ac="http://schemas.microsoft.com/office/spreadsheetml/2009/9/ac" r="330" s="3" customFormat="true" x14ac:dyDescent="0.25">
      <c r="A330" s="378"/>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c r="IH330" s="120"/>
      <c r="IR330" s="120"/>
      <c r="JB330" s="120"/>
      <c r="JL330" s="120"/>
      <c r="JV330" s="120"/>
    </row>
    <row xmlns:x14ac="http://schemas.microsoft.com/office/spreadsheetml/2009/9/ac" r="331" s="3" customFormat="true" x14ac:dyDescent="0.25">
      <c r="A331" s="378"/>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c r="IH331" s="120"/>
      <c r="IR331" s="120"/>
      <c r="JB331" s="120"/>
      <c r="JL331" s="120"/>
      <c r="JV331" s="120"/>
    </row>
    <row xmlns:x14ac="http://schemas.microsoft.com/office/spreadsheetml/2009/9/ac" r="332" s="3" customFormat="true" x14ac:dyDescent="0.25">
      <c r="A332" s="378"/>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c r="IH332" s="120"/>
      <c r="IR332" s="120"/>
      <c r="JB332" s="120"/>
      <c r="JL332" s="120"/>
      <c r="JV332" s="120"/>
    </row>
    <row xmlns:x14ac="http://schemas.microsoft.com/office/spreadsheetml/2009/9/ac" r="333" s="3" customFormat="true" x14ac:dyDescent="0.25">
      <c r="A333" s="378"/>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c r="IH333" s="120"/>
      <c r="IR333" s="120"/>
      <c r="JB333" s="120"/>
      <c r="JL333" s="120"/>
      <c r="JV333" s="120"/>
    </row>
    <row xmlns:x14ac="http://schemas.microsoft.com/office/spreadsheetml/2009/9/ac" r="334" s="3" customFormat="true" x14ac:dyDescent="0.25">
      <c r="A334" s="378"/>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c r="IH334" s="120"/>
      <c r="IR334" s="120"/>
      <c r="JB334" s="120"/>
      <c r="JL334" s="120"/>
      <c r="JV334" s="120"/>
    </row>
    <row xmlns:x14ac="http://schemas.microsoft.com/office/spreadsheetml/2009/9/ac" r="335" s="3" customFormat="true" x14ac:dyDescent="0.25">
      <c r="A335" s="378"/>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c r="IH335" s="120"/>
      <c r="IR335" s="120"/>
      <c r="JB335" s="120"/>
      <c r="JL335" s="120"/>
      <c r="JV335" s="120"/>
    </row>
    <row xmlns:x14ac="http://schemas.microsoft.com/office/spreadsheetml/2009/9/ac" r="336" s="3" customFormat="true" x14ac:dyDescent="0.25">
      <c r="A336" s="378"/>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c r="IH336" s="120"/>
      <c r="IR336" s="120"/>
      <c r="JB336" s="120"/>
      <c r="JL336" s="120"/>
      <c r="JV336" s="120"/>
    </row>
    <row xmlns:x14ac="http://schemas.microsoft.com/office/spreadsheetml/2009/9/ac" r="337" s="3" customFormat="true" x14ac:dyDescent="0.25">
      <c r="A337" s="378"/>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c r="IH337" s="120"/>
      <c r="IR337" s="120"/>
      <c r="JB337" s="120"/>
      <c r="JL337" s="120"/>
      <c r="JV337" s="120"/>
    </row>
    <row xmlns:x14ac="http://schemas.microsoft.com/office/spreadsheetml/2009/9/ac" r="338" s="3" customFormat="true" x14ac:dyDescent="0.25">
      <c r="A338" s="378"/>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c r="IH338" s="120"/>
      <c r="IR338" s="120"/>
      <c r="JB338" s="120"/>
      <c r="JL338" s="120"/>
      <c r="JV338" s="120"/>
    </row>
    <row xmlns:x14ac="http://schemas.microsoft.com/office/spreadsheetml/2009/9/ac" r="339" s="3" customFormat="true" x14ac:dyDescent="0.25">
      <c r="A339" s="378"/>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c r="IH339" s="120"/>
      <c r="IR339" s="120"/>
      <c r="JB339" s="120"/>
      <c r="JL339" s="120"/>
      <c r="JV339" s="120"/>
    </row>
    <row xmlns:x14ac="http://schemas.microsoft.com/office/spreadsheetml/2009/9/ac" r="340" s="3" customFormat="true" x14ac:dyDescent="0.25">
      <c r="A340" s="378"/>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c r="IH340" s="120"/>
      <c r="IR340" s="120"/>
      <c r="JB340" s="120"/>
      <c r="JL340" s="120"/>
      <c r="JV340" s="120"/>
    </row>
    <row xmlns:x14ac="http://schemas.microsoft.com/office/spreadsheetml/2009/9/ac" r="341" s="3" customFormat="true" x14ac:dyDescent="0.25">
      <c r="A341" s="378"/>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c r="IH341" s="120"/>
      <c r="IR341" s="120"/>
      <c r="JB341" s="120"/>
      <c r="JL341" s="120"/>
      <c r="JV341" s="120"/>
    </row>
    <row xmlns:x14ac="http://schemas.microsoft.com/office/spreadsheetml/2009/9/ac" r="342" s="3" customFormat="true" x14ac:dyDescent="0.25">
      <c r="A342" s="378"/>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c r="IH342" s="120"/>
      <c r="IR342" s="120"/>
      <c r="JB342" s="120"/>
      <c r="JL342" s="120"/>
      <c r="JV342" s="120"/>
    </row>
    <row xmlns:x14ac="http://schemas.microsoft.com/office/spreadsheetml/2009/9/ac" r="343" s="3" customFormat="true" x14ac:dyDescent="0.25">
      <c r="A343" s="378"/>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c r="IH343" s="120"/>
      <c r="IR343" s="120"/>
      <c r="JB343" s="120"/>
      <c r="JL343" s="120"/>
      <c r="JV343" s="120"/>
    </row>
    <row xmlns:x14ac="http://schemas.microsoft.com/office/spreadsheetml/2009/9/ac" r="344" s="3" customFormat="true" x14ac:dyDescent="0.25">
      <c r="A344" s="378"/>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c r="IH344" s="120"/>
      <c r="IR344" s="120"/>
      <c r="JB344" s="120"/>
      <c r="JL344" s="120"/>
      <c r="JV344" s="120"/>
    </row>
    <row xmlns:x14ac="http://schemas.microsoft.com/office/spreadsheetml/2009/9/ac" r="345" s="3" customFormat="true" x14ac:dyDescent="0.25">
      <c r="A345" s="378"/>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c r="IH345" s="120"/>
      <c r="IR345" s="120"/>
      <c r="JB345" s="120"/>
      <c r="JL345" s="120"/>
      <c r="JV345" s="120"/>
    </row>
    <row xmlns:x14ac="http://schemas.microsoft.com/office/spreadsheetml/2009/9/ac" r="346" s="3" customFormat="true" x14ac:dyDescent="0.25">
      <c r="A346" s="378"/>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c r="IH346" s="120"/>
      <c r="IR346" s="120"/>
      <c r="JB346" s="120"/>
      <c r="JL346" s="120"/>
      <c r="JV346" s="120"/>
    </row>
    <row xmlns:x14ac="http://schemas.microsoft.com/office/spreadsheetml/2009/9/ac" r="347" s="3" customFormat="true" x14ac:dyDescent="0.25">
      <c r="A347" s="378"/>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c r="IH347" s="120"/>
      <c r="IR347" s="120"/>
      <c r="JB347" s="120"/>
      <c r="JL347" s="120"/>
      <c r="JV347" s="120"/>
    </row>
    <row xmlns:x14ac="http://schemas.microsoft.com/office/spreadsheetml/2009/9/ac" r="348" s="3" customFormat="true" x14ac:dyDescent="0.25">
      <c r="A348" s="378"/>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c r="IH348" s="120"/>
      <c r="IR348" s="120"/>
      <c r="JB348" s="120"/>
      <c r="JL348" s="120"/>
      <c r="JV348" s="120"/>
    </row>
    <row xmlns:x14ac="http://schemas.microsoft.com/office/spreadsheetml/2009/9/ac" r="349" s="3" customFormat="true" x14ac:dyDescent="0.25">
      <c r="A349" s="378"/>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c r="IH349" s="120"/>
      <c r="IR349" s="120"/>
      <c r="JB349" s="120"/>
      <c r="JL349" s="120"/>
      <c r="JV349" s="120"/>
    </row>
    <row xmlns:x14ac="http://schemas.microsoft.com/office/spreadsheetml/2009/9/ac" r="350" s="3" customFormat="true" x14ac:dyDescent="0.25">
      <c r="A350" s="378"/>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c r="IH350" s="120"/>
      <c r="IR350" s="120"/>
      <c r="JB350" s="120"/>
      <c r="JL350" s="120"/>
      <c r="JV350" s="120"/>
    </row>
    <row xmlns:x14ac="http://schemas.microsoft.com/office/spreadsheetml/2009/9/ac" r="351" s="3" customFormat="true" x14ac:dyDescent="0.25">
      <c r="A351" s="378"/>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c r="IH351" s="120"/>
      <c r="IR351" s="120"/>
      <c r="JB351" s="120"/>
      <c r="JL351" s="120"/>
      <c r="JV351" s="120"/>
    </row>
    <row xmlns:x14ac="http://schemas.microsoft.com/office/spreadsheetml/2009/9/ac" r="352" s="3" customFormat="true" x14ac:dyDescent="0.25">
      <c r="A352" s="378"/>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c r="IH352" s="120"/>
      <c r="IR352" s="120"/>
      <c r="JB352" s="120"/>
      <c r="JL352" s="120"/>
      <c r="JV352" s="120"/>
    </row>
    <row xmlns:x14ac="http://schemas.microsoft.com/office/spreadsheetml/2009/9/ac" r="353" s="3" customFormat="true" x14ac:dyDescent="0.25">
      <c r="A353" s="378"/>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c r="IH353" s="120"/>
      <c r="IR353" s="120"/>
      <c r="JB353" s="120"/>
      <c r="JL353" s="120"/>
      <c r="JV353" s="120"/>
    </row>
    <row xmlns:x14ac="http://schemas.microsoft.com/office/spreadsheetml/2009/9/ac" r="354" s="3" customFormat="true" x14ac:dyDescent="0.25">
      <c r="A354" s="378"/>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c r="IH354" s="120"/>
      <c r="IR354" s="120"/>
      <c r="JB354" s="120"/>
      <c r="JL354" s="120"/>
      <c r="JV354" s="120"/>
    </row>
    <row xmlns:x14ac="http://schemas.microsoft.com/office/spreadsheetml/2009/9/ac" r="355" s="3" customFormat="true" x14ac:dyDescent="0.25">
      <c r="A355" s="378"/>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c r="IH355" s="120"/>
      <c r="IR355" s="120"/>
      <c r="JB355" s="120"/>
      <c r="JL355" s="120"/>
      <c r="JV355" s="120"/>
    </row>
    <row xmlns:x14ac="http://schemas.microsoft.com/office/spreadsheetml/2009/9/ac" r="356" s="3" customFormat="true" x14ac:dyDescent="0.25">
      <c r="A356" s="378"/>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c r="IH356" s="120"/>
      <c r="IR356" s="120"/>
      <c r="JB356" s="120"/>
      <c r="JL356" s="120"/>
      <c r="JV356" s="120"/>
    </row>
    <row xmlns:x14ac="http://schemas.microsoft.com/office/spreadsheetml/2009/9/ac" r="357" s="3" customFormat="true" x14ac:dyDescent="0.25">
      <c r="A357" s="378"/>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c r="IH357" s="120"/>
      <c r="IR357" s="120"/>
      <c r="JB357" s="120"/>
      <c r="JL357" s="120"/>
      <c r="JV357" s="120"/>
    </row>
    <row xmlns:x14ac="http://schemas.microsoft.com/office/spreadsheetml/2009/9/ac" r="358" s="3" customFormat="true" x14ac:dyDescent="0.25">
      <c r="A358" s="378"/>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c r="IH358" s="120"/>
      <c r="IR358" s="120"/>
      <c r="JB358" s="120"/>
      <c r="JL358" s="120"/>
      <c r="JV358" s="120"/>
    </row>
    <row xmlns:x14ac="http://schemas.microsoft.com/office/spreadsheetml/2009/9/ac" r="359" s="3" customFormat="true" x14ac:dyDescent="0.25">
      <c r="A359" s="378"/>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c r="IH359" s="120"/>
      <c r="IR359" s="120"/>
      <c r="JB359" s="120"/>
      <c r="JL359" s="120"/>
      <c r="JV359" s="120"/>
    </row>
    <row xmlns:x14ac="http://schemas.microsoft.com/office/spreadsheetml/2009/9/ac" r="360" s="3" customFormat="true" x14ac:dyDescent="0.25">
      <c r="A360" s="378"/>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c r="IH360" s="120"/>
      <c r="IR360" s="120"/>
      <c r="JB360" s="120"/>
      <c r="JL360" s="120"/>
      <c r="JV360" s="120"/>
    </row>
    <row xmlns:x14ac="http://schemas.microsoft.com/office/spreadsheetml/2009/9/ac" r="361" s="3" customFormat="true" x14ac:dyDescent="0.25">
      <c r="A361" s="378"/>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c r="IH361" s="120"/>
      <c r="IR361" s="120"/>
      <c r="JB361" s="120"/>
      <c r="JL361" s="120"/>
      <c r="JV361" s="120"/>
    </row>
    <row xmlns:x14ac="http://schemas.microsoft.com/office/spreadsheetml/2009/9/ac" r="362" s="3" customFormat="true" x14ac:dyDescent="0.25">
      <c r="A362" s="378"/>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c r="IH362" s="120"/>
      <c r="IR362" s="120"/>
      <c r="JB362" s="120"/>
      <c r="JL362" s="120"/>
      <c r="JV362" s="120"/>
    </row>
    <row xmlns:x14ac="http://schemas.microsoft.com/office/spreadsheetml/2009/9/ac" r="363" s="3" customFormat="true" x14ac:dyDescent="0.25">
      <c r="A363" s="378"/>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c r="IH363" s="120"/>
      <c r="IR363" s="120"/>
      <c r="JB363" s="120"/>
      <c r="JL363" s="120"/>
      <c r="JV363" s="120"/>
    </row>
    <row xmlns:x14ac="http://schemas.microsoft.com/office/spreadsheetml/2009/9/ac" r="364" s="3" customFormat="true" x14ac:dyDescent="0.25">
      <c r="A364" s="378"/>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c r="IH364" s="120"/>
      <c r="IR364" s="120"/>
      <c r="JB364" s="120"/>
      <c r="JL364" s="120"/>
      <c r="JV364" s="120"/>
    </row>
    <row xmlns:x14ac="http://schemas.microsoft.com/office/spreadsheetml/2009/9/ac" r="365" s="3" customFormat="true" x14ac:dyDescent="0.25">
      <c r="A365" s="378"/>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c r="IH365" s="120"/>
      <c r="IR365" s="120"/>
      <c r="JB365" s="120"/>
      <c r="JL365" s="120"/>
      <c r="JV365" s="120"/>
    </row>
    <row xmlns:x14ac="http://schemas.microsoft.com/office/spreadsheetml/2009/9/ac" r="366" s="3" customFormat="true" x14ac:dyDescent="0.25">
      <c r="A366" s="378"/>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c r="IH366" s="120"/>
      <c r="IR366" s="120"/>
      <c r="JB366" s="120"/>
      <c r="JL366" s="120"/>
      <c r="JV366" s="120"/>
    </row>
    <row xmlns:x14ac="http://schemas.microsoft.com/office/spreadsheetml/2009/9/ac" r="367" s="3" customFormat="true" x14ac:dyDescent="0.25">
      <c r="A367" s="378"/>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c r="IH367" s="120"/>
      <c r="IR367" s="120"/>
      <c r="JB367" s="120"/>
      <c r="JL367" s="120"/>
      <c r="JV367" s="120"/>
    </row>
    <row xmlns:x14ac="http://schemas.microsoft.com/office/spreadsheetml/2009/9/ac" r="368" s="3" customFormat="true" x14ac:dyDescent="0.25">
      <c r="A368" s="378"/>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c r="IH368" s="120"/>
      <c r="IR368" s="120"/>
      <c r="JB368" s="120"/>
      <c r="JL368" s="120"/>
      <c r="JV368" s="120"/>
    </row>
    <row xmlns:x14ac="http://schemas.microsoft.com/office/spreadsheetml/2009/9/ac" r="369" s="3" customFormat="true" x14ac:dyDescent="0.25">
      <c r="A369" s="378"/>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c r="IH369" s="120"/>
      <c r="IR369" s="120"/>
      <c r="JB369" s="120"/>
      <c r="JL369" s="120"/>
      <c r="JV369" s="120"/>
    </row>
    <row xmlns:x14ac="http://schemas.microsoft.com/office/spreadsheetml/2009/9/ac" r="370" s="3" customFormat="true" x14ac:dyDescent="0.25">
      <c r="A370" s="378"/>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c r="IH370" s="120"/>
      <c r="IR370" s="120"/>
      <c r="JB370" s="120"/>
      <c r="JL370" s="120"/>
      <c r="JV370" s="120"/>
    </row>
    <row xmlns:x14ac="http://schemas.microsoft.com/office/spreadsheetml/2009/9/ac" r="371" s="3" customFormat="true" x14ac:dyDescent="0.25">
      <c r="A371" s="378"/>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c r="IH371" s="120"/>
      <c r="IR371" s="120"/>
      <c r="JB371" s="120"/>
      <c r="JL371" s="120"/>
      <c r="JV371" s="120"/>
    </row>
    <row xmlns:x14ac="http://schemas.microsoft.com/office/spreadsheetml/2009/9/ac" r="372" s="3" customFormat="true" x14ac:dyDescent="0.25">
      <c r="A372" s="378"/>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c r="IH372" s="120"/>
      <c r="IR372" s="120"/>
      <c r="JB372" s="120"/>
      <c r="JL372" s="120"/>
      <c r="JV372" s="120"/>
    </row>
    <row xmlns:x14ac="http://schemas.microsoft.com/office/spreadsheetml/2009/9/ac" r="373" s="3" customFormat="true" x14ac:dyDescent="0.25">
      <c r="A373" s="378"/>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c r="IH373" s="120"/>
      <c r="IR373" s="120"/>
      <c r="JB373" s="120"/>
      <c r="JL373" s="120"/>
      <c r="JV373" s="120"/>
    </row>
    <row xmlns:x14ac="http://schemas.microsoft.com/office/spreadsheetml/2009/9/ac" r="374" s="3" customFormat="true" x14ac:dyDescent="0.25">
      <c r="A374" s="378"/>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c r="IH374" s="120"/>
      <c r="IR374" s="120"/>
      <c r="JB374" s="120"/>
      <c r="JL374" s="120"/>
      <c r="JV374" s="120"/>
    </row>
    <row xmlns:x14ac="http://schemas.microsoft.com/office/spreadsheetml/2009/9/ac" r="375" s="3" customFormat="true" x14ac:dyDescent="0.25">
      <c r="A375" s="378"/>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c r="IH375" s="120"/>
      <c r="IR375" s="120"/>
      <c r="JB375" s="120"/>
      <c r="JL375" s="120"/>
      <c r="JV375" s="120"/>
    </row>
    <row xmlns:x14ac="http://schemas.microsoft.com/office/spreadsheetml/2009/9/ac" r="376" s="3" customFormat="true" x14ac:dyDescent="0.25">
      <c r="A376" s="378"/>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c r="IH376" s="120"/>
      <c r="IR376" s="120"/>
      <c r="JB376" s="120"/>
      <c r="JL376" s="120"/>
      <c r="JV376" s="120"/>
    </row>
    <row xmlns:x14ac="http://schemas.microsoft.com/office/spreadsheetml/2009/9/ac" r="377" s="3" customFormat="true" x14ac:dyDescent="0.25">
      <c r="A377" s="378"/>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c r="IH377" s="120"/>
      <c r="IR377" s="120"/>
      <c r="JB377" s="120"/>
      <c r="JL377" s="120"/>
      <c r="JV377" s="120"/>
    </row>
    <row xmlns:x14ac="http://schemas.microsoft.com/office/spreadsheetml/2009/9/ac" r="378" s="3" customFormat="true" x14ac:dyDescent="0.25">
      <c r="A378" s="378"/>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c r="IH378" s="120"/>
      <c r="IR378" s="120"/>
      <c r="JB378" s="120"/>
      <c r="JL378" s="120"/>
      <c r="JV378" s="120"/>
    </row>
    <row xmlns:x14ac="http://schemas.microsoft.com/office/spreadsheetml/2009/9/ac" r="379" s="3" customFormat="true" x14ac:dyDescent="0.25">
      <c r="A379" s="378"/>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c r="IH379" s="120"/>
      <c r="IR379" s="120"/>
      <c r="JB379" s="120"/>
      <c r="JL379" s="120"/>
      <c r="JV379" s="120"/>
    </row>
    <row xmlns:x14ac="http://schemas.microsoft.com/office/spreadsheetml/2009/9/ac" r="380" s="3" customFormat="true" x14ac:dyDescent="0.25">
      <c r="A380" s="378"/>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c r="IH380" s="120"/>
      <c r="IR380" s="120"/>
      <c r="JB380" s="120"/>
      <c r="JL380" s="120"/>
      <c r="JV380" s="120"/>
    </row>
    <row xmlns:x14ac="http://schemas.microsoft.com/office/spreadsheetml/2009/9/ac" r="381" s="3" customFormat="true" x14ac:dyDescent="0.25">
      <c r="A381" s="378"/>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c r="IH381" s="120"/>
      <c r="IR381" s="120"/>
      <c r="JB381" s="120"/>
      <c r="JL381" s="120"/>
      <c r="JV381" s="120"/>
    </row>
    <row xmlns:x14ac="http://schemas.microsoft.com/office/spreadsheetml/2009/9/ac" r="382" s="3" customFormat="true" x14ac:dyDescent="0.25">
      <c r="A382" s="378"/>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c r="IH382" s="120"/>
      <c r="IR382" s="120"/>
      <c r="JB382" s="120"/>
      <c r="JL382" s="120"/>
      <c r="JV382" s="120"/>
    </row>
    <row xmlns:x14ac="http://schemas.microsoft.com/office/spreadsheetml/2009/9/ac" r="383" s="3" customFormat="true" x14ac:dyDescent="0.25">
      <c r="A383" s="378"/>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c r="IH383" s="120"/>
      <c r="IR383" s="120"/>
      <c r="JB383" s="120"/>
      <c r="JL383" s="120"/>
      <c r="JV383" s="120"/>
    </row>
    <row xmlns:x14ac="http://schemas.microsoft.com/office/spreadsheetml/2009/9/ac" r="384" s="3" customFormat="true" x14ac:dyDescent="0.25">
      <c r="A384" s="378"/>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c r="IH384" s="120"/>
      <c r="IR384" s="120"/>
      <c r="JB384" s="120"/>
      <c r="JL384" s="120"/>
      <c r="JV384" s="120"/>
    </row>
    <row xmlns:x14ac="http://schemas.microsoft.com/office/spreadsheetml/2009/9/ac" r="385" s="3" customFormat="true" x14ac:dyDescent="0.25">
      <c r="A385" s="378"/>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c r="IH385" s="120"/>
      <c r="IR385" s="120"/>
      <c r="JB385" s="120"/>
      <c r="JL385" s="120"/>
      <c r="JV385" s="120"/>
    </row>
    <row xmlns:x14ac="http://schemas.microsoft.com/office/spreadsheetml/2009/9/ac" r="386" s="3" customFormat="true" x14ac:dyDescent="0.25">
      <c r="A386" s="378"/>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c r="IH386" s="120"/>
      <c r="IR386" s="120"/>
      <c r="JB386" s="120"/>
      <c r="JL386" s="120"/>
      <c r="JV386" s="120"/>
    </row>
    <row xmlns:x14ac="http://schemas.microsoft.com/office/spreadsheetml/2009/9/ac" r="387" s="3" customFormat="true" x14ac:dyDescent="0.25">
      <c r="A387" s="378"/>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c r="IH387" s="120"/>
      <c r="IR387" s="120"/>
      <c r="JB387" s="120"/>
      <c r="JL387" s="120"/>
      <c r="JV387" s="120"/>
    </row>
    <row xmlns:x14ac="http://schemas.microsoft.com/office/spreadsheetml/2009/9/ac" r="388" s="3" customFormat="true" x14ac:dyDescent="0.25">
      <c r="A388" s="378"/>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c r="IH388" s="120"/>
      <c r="IR388" s="120"/>
      <c r="JB388" s="120"/>
      <c r="JL388" s="120"/>
      <c r="JV388" s="120"/>
    </row>
    <row xmlns:x14ac="http://schemas.microsoft.com/office/spreadsheetml/2009/9/ac" r="389" s="3" customFormat="true" x14ac:dyDescent="0.25">
      <c r="A389" s="378"/>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c r="IH389" s="120"/>
      <c r="IR389" s="120"/>
      <c r="JB389" s="120"/>
      <c r="JL389" s="120"/>
      <c r="JV389" s="120"/>
    </row>
    <row xmlns:x14ac="http://schemas.microsoft.com/office/spreadsheetml/2009/9/ac" r="390" s="3" customFormat="true" x14ac:dyDescent="0.25">
      <c r="A390" s="378"/>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c r="IH390" s="120"/>
      <c r="IR390" s="120"/>
      <c r="JB390" s="120"/>
      <c r="JL390" s="120"/>
      <c r="JV390" s="120"/>
    </row>
    <row xmlns:x14ac="http://schemas.microsoft.com/office/spreadsheetml/2009/9/ac" r="391" s="3" customFormat="true" x14ac:dyDescent="0.25">
      <c r="A391" s="378"/>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c r="IH391" s="120"/>
      <c r="IR391" s="120"/>
      <c r="JB391" s="120"/>
      <c r="JL391" s="120"/>
      <c r="JV391" s="120"/>
    </row>
    <row xmlns:x14ac="http://schemas.microsoft.com/office/spreadsheetml/2009/9/ac" r="392" s="3" customFormat="true" x14ac:dyDescent="0.25">
      <c r="A392" s="378"/>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c r="IH392" s="120"/>
      <c r="IR392" s="120"/>
      <c r="JB392" s="120"/>
      <c r="JL392" s="120"/>
      <c r="JV392" s="120"/>
    </row>
    <row xmlns:x14ac="http://schemas.microsoft.com/office/spreadsheetml/2009/9/ac" r="393" s="3" customFormat="true" x14ac:dyDescent="0.25">
      <c r="A393" s="378"/>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c r="IH393" s="120"/>
      <c r="IR393" s="120"/>
      <c r="JB393" s="120"/>
      <c r="JL393" s="120"/>
      <c r="JV393" s="120"/>
    </row>
    <row xmlns:x14ac="http://schemas.microsoft.com/office/spreadsheetml/2009/9/ac" r="394" s="3" customFormat="true" x14ac:dyDescent="0.25">
      <c r="A394" s="378"/>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c r="IH394" s="120"/>
      <c r="IR394" s="120"/>
      <c r="JB394" s="120"/>
      <c r="JL394" s="120"/>
      <c r="JV394" s="120"/>
    </row>
    <row xmlns:x14ac="http://schemas.microsoft.com/office/spreadsheetml/2009/9/ac" r="395" s="3" customFormat="true" x14ac:dyDescent="0.25">
      <c r="A395" s="378"/>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c r="IH395" s="120"/>
      <c r="IR395" s="120"/>
      <c r="JB395" s="120"/>
      <c r="JL395" s="120"/>
      <c r="JV395" s="120"/>
    </row>
    <row xmlns:x14ac="http://schemas.microsoft.com/office/spreadsheetml/2009/9/ac" r="396" s="3" customFormat="true" x14ac:dyDescent="0.25">
      <c r="A396" s="378"/>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c r="IH396" s="120"/>
      <c r="IR396" s="120"/>
      <c r="JB396" s="120"/>
      <c r="JL396" s="120"/>
      <c r="JV396" s="120"/>
    </row>
    <row xmlns:x14ac="http://schemas.microsoft.com/office/spreadsheetml/2009/9/ac" r="397" s="3" customFormat="true" x14ac:dyDescent="0.25">
      <c r="A397" s="378"/>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c r="IH397" s="120"/>
      <c r="IR397" s="120"/>
      <c r="JB397" s="120"/>
      <c r="JL397" s="120"/>
      <c r="JV397" s="120"/>
    </row>
    <row xmlns:x14ac="http://schemas.microsoft.com/office/spreadsheetml/2009/9/ac" r="398" s="3" customFormat="true" x14ac:dyDescent="0.25">
      <c r="A398" s="378"/>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c r="IH398" s="120"/>
      <c r="IR398" s="120"/>
      <c r="JB398" s="120"/>
      <c r="JL398" s="120"/>
      <c r="JV398" s="120"/>
    </row>
    <row xmlns:x14ac="http://schemas.microsoft.com/office/spreadsheetml/2009/9/ac" r="399" s="3" customFormat="true" x14ac:dyDescent="0.25">
      <c r="A399" s="378"/>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c r="IH399" s="120"/>
      <c r="IR399" s="120"/>
      <c r="JB399" s="120"/>
      <c r="JL399" s="120"/>
      <c r="JV399" s="120"/>
    </row>
    <row xmlns:x14ac="http://schemas.microsoft.com/office/spreadsheetml/2009/9/ac" r="400" s="3" customFormat="true" x14ac:dyDescent="0.25">
      <c r="A400" s="378"/>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c r="IH400" s="120"/>
      <c r="IR400" s="120"/>
      <c r="JB400" s="120"/>
      <c r="JL400" s="120"/>
      <c r="JV400" s="120"/>
    </row>
    <row xmlns:x14ac="http://schemas.microsoft.com/office/spreadsheetml/2009/9/ac" r="401" s="3" customFormat="true" x14ac:dyDescent="0.25">
      <c r="A401" s="378"/>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c r="IH401" s="120"/>
      <c r="IR401" s="120"/>
      <c r="JB401" s="120"/>
      <c r="JL401" s="120"/>
      <c r="JV401" s="120"/>
    </row>
    <row xmlns:x14ac="http://schemas.microsoft.com/office/spreadsheetml/2009/9/ac" r="402" s="3" customFormat="true" x14ac:dyDescent="0.25">
      <c r="A402" s="378"/>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c r="IH402" s="120"/>
      <c r="IR402" s="120"/>
      <c r="JB402" s="120"/>
      <c r="JL402" s="120"/>
      <c r="JV402" s="120"/>
    </row>
    <row xmlns:x14ac="http://schemas.microsoft.com/office/spreadsheetml/2009/9/ac" r="403" s="3" customFormat="true" x14ac:dyDescent="0.25">
      <c r="A403" s="378"/>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c r="IH403" s="120"/>
      <c r="IR403" s="120"/>
      <c r="JB403" s="120"/>
      <c r="JL403" s="120"/>
      <c r="JV403" s="120"/>
    </row>
    <row xmlns:x14ac="http://schemas.microsoft.com/office/spreadsheetml/2009/9/ac" r="404" s="3" customFormat="true" x14ac:dyDescent="0.25">
      <c r="A404" s="378"/>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c r="IH404" s="120"/>
      <c r="IR404" s="120"/>
      <c r="JB404" s="120"/>
      <c r="JL404" s="120"/>
      <c r="JV404" s="120"/>
    </row>
    <row xmlns:x14ac="http://schemas.microsoft.com/office/spreadsheetml/2009/9/ac" r="405" s="3" customFormat="true" x14ac:dyDescent="0.25">
      <c r="A405" s="378"/>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c r="IH405" s="120"/>
      <c r="IR405" s="120"/>
      <c r="JB405" s="120"/>
      <c r="JL405" s="120"/>
      <c r="JV405" s="120"/>
    </row>
    <row xmlns:x14ac="http://schemas.microsoft.com/office/spreadsheetml/2009/9/ac" r="406" s="3" customFormat="true" x14ac:dyDescent="0.25">
      <c r="A406" s="378"/>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c r="IH406" s="120"/>
      <c r="IR406" s="120"/>
      <c r="JB406" s="120"/>
      <c r="JL406" s="120"/>
      <c r="JV406" s="120"/>
    </row>
    <row xmlns:x14ac="http://schemas.microsoft.com/office/spreadsheetml/2009/9/ac" r="407" s="3" customFormat="true" x14ac:dyDescent="0.25">
      <c r="A407" s="378"/>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c r="IH407" s="120"/>
      <c r="IR407" s="120"/>
      <c r="JB407" s="120"/>
      <c r="JL407" s="120"/>
      <c r="JV407" s="120"/>
    </row>
    <row xmlns:x14ac="http://schemas.microsoft.com/office/spreadsheetml/2009/9/ac" r="408" s="3" customFormat="true" x14ac:dyDescent="0.25">
      <c r="A408" s="378"/>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c r="IH408" s="120"/>
      <c r="IR408" s="120"/>
      <c r="JB408" s="120"/>
      <c r="JL408" s="120"/>
      <c r="JV408" s="120"/>
    </row>
    <row xmlns:x14ac="http://schemas.microsoft.com/office/spreadsheetml/2009/9/ac" r="409" s="3" customFormat="true" x14ac:dyDescent="0.25">
      <c r="A409" s="378"/>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c r="IH409" s="120"/>
      <c r="IR409" s="120"/>
      <c r="JB409" s="120"/>
      <c r="JL409" s="120"/>
      <c r="JV409" s="120"/>
    </row>
    <row xmlns:x14ac="http://schemas.microsoft.com/office/spreadsheetml/2009/9/ac" r="410" s="3" customFormat="true" x14ac:dyDescent="0.25">
      <c r="A410" s="378"/>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c r="IH410" s="120"/>
      <c r="IR410" s="120"/>
      <c r="JB410" s="120"/>
      <c r="JL410" s="120"/>
      <c r="JV410" s="120"/>
    </row>
    <row xmlns:x14ac="http://schemas.microsoft.com/office/spreadsheetml/2009/9/ac" r="411" s="3" customFormat="true" x14ac:dyDescent="0.25">
      <c r="A411" s="378"/>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c r="IH411" s="120"/>
      <c r="IR411" s="120"/>
      <c r="JB411" s="120"/>
      <c r="JL411" s="120"/>
      <c r="JV411" s="120"/>
    </row>
    <row xmlns:x14ac="http://schemas.microsoft.com/office/spreadsheetml/2009/9/ac" r="412" s="3" customFormat="true" x14ac:dyDescent="0.25">
      <c r="A412" s="378"/>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c r="IH412" s="120"/>
      <c r="IR412" s="120"/>
      <c r="JB412" s="120"/>
      <c r="JL412" s="120"/>
      <c r="JV412" s="120"/>
    </row>
    <row xmlns:x14ac="http://schemas.microsoft.com/office/spreadsheetml/2009/9/ac" r="413" s="3" customFormat="true" x14ac:dyDescent="0.25">
      <c r="A413" s="378"/>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c r="IH413" s="120"/>
      <c r="IR413" s="120"/>
      <c r="JB413" s="120"/>
      <c r="JL413" s="120"/>
      <c r="JV413" s="120"/>
    </row>
    <row xmlns:x14ac="http://schemas.microsoft.com/office/spreadsheetml/2009/9/ac" r="414" s="3" customFormat="true" x14ac:dyDescent="0.25">
      <c r="A414" s="378"/>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c r="IH414" s="120"/>
      <c r="IR414" s="120"/>
      <c r="JB414" s="120"/>
      <c r="JL414" s="120"/>
      <c r="JV414" s="120"/>
    </row>
    <row xmlns:x14ac="http://schemas.microsoft.com/office/spreadsheetml/2009/9/ac" r="415" s="3" customFormat="true" x14ac:dyDescent="0.25">
      <c r="A415" s="378"/>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c r="IH415" s="120"/>
      <c r="IR415" s="120"/>
      <c r="JB415" s="120"/>
      <c r="JL415" s="120"/>
      <c r="JV415" s="120"/>
    </row>
    <row xmlns:x14ac="http://schemas.microsoft.com/office/spreadsheetml/2009/9/ac" r="416" s="3" customFormat="true" x14ac:dyDescent="0.25">
      <c r="A416" s="378"/>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c r="IH416" s="120"/>
      <c r="IR416" s="120"/>
      <c r="JB416" s="120"/>
      <c r="JL416" s="120"/>
      <c r="JV416" s="120"/>
    </row>
    <row xmlns:x14ac="http://schemas.microsoft.com/office/spreadsheetml/2009/9/ac" r="417" s="3" customFormat="true" x14ac:dyDescent="0.25">
      <c r="A417" s="378"/>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c r="IH417" s="120"/>
      <c r="IR417" s="120"/>
      <c r="JB417" s="120"/>
      <c r="JL417" s="120"/>
      <c r="JV417" s="120"/>
    </row>
    <row xmlns:x14ac="http://schemas.microsoft.com/office/spreadsheetml/2009/9/ac" r="418" s="3" customFormat="true" x14ac:dyDescent="0.25">
      <c r="A418" s="378"/>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c r="IH418" s="120"/>
      <c r="IR418" s="120"/>
      <c r="JB418" s="120"/>
      <c r="JL418" s="120"/>
      <c r="JV418" s="120"/>
    </row>
    <row xmlns:x14ac="http://schemas.microsoft.com/office/spreadsheetml/2009/9/ac" r="419" s="3" customFormat="true" x14ac:dyDescent="0.25">
      <c r="A419" s="378"/>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c r="IH419" s="120"/>
      <c r="IR419" s="120"/>
      <c r="JB419" s="120"/>
      <c r="JL419" s="120"/>
      <c r="JV419" s="120"/>
    </row>
    <row xmlns:x14ac="http://schemas.microsoft.com/office/spreadsheetml/2009/9/ac" r="420" s="3" customFormat="true" x14ac:dyDescent="0.25">
      <c r="A420" s="378"/>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c r="IH420" s="120"/>
      <c r="IR420" s="120"/>
      <c r="JB420" s="120"/>
      <c r="JL420" s="120"/>
      <c r="JV420" s="120"/>
    </row>
    <row xmlns:x14ac="http://schemas.microsoft.com/office/spreadsheetml/2009/9/ac" r="421" s="3" customFormat="true" x14ac:dyDescent="0.25">
      <c r="A421" s="378"/>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c r="IH421" s="120"/>
      <c r="IR421" s="120"/>
      <c r="JB421" s="120"/>
      <c r="JL421" s="120"/>
      <c r="JV421" s="120"/>
    </row>
    <row xmlns:x14ac="http://schemas.microsoft.com/office/spreadsheetml/2009/9/ac" r="422" s="3" customFormat="true" x14ac:dyDescent="0.25">
      <c r="A422" s="378"/>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c r="IH422" s="120"/>
      <c r="IR422" s="120"/>
      <c r="JB422" s="120"/>
      <c r="JL422" s="120"/>
      <c r="JV422" s="120"/>
    </row>
    <row xmlns:x14ac="http://schemas.microsoft.com/office/spreadsheetml/2009/9/ac" r="423" s="3" customFormat="true" x14ac:dyDescent="0.25">
      <c r="A423" s="378"/>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c r="IH423" s="120"/>
      <c r="IR423" s="120"/>
      <c r="JB423" s="120"/>
      <c r="JL423" s="120"/>
      <c r="JV423" s="120"/>
    </row>
    <row xmlns:x14ac="http://schemas.microsoft.com/office/spreadsheetml/2009/9/ac" r="424" s="3" customFormat="true" x14ac:dyDescent="0.25">
      <c r="A424" s="378"/>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c r="IH424" s="120"/>
      <c r="IR424" s="120"/>
      <c r="JB424" s="120"/>
      <c r="JL424" s="120"/>
      <c r="JV424" s="120"/>
    </row>
    <row xmlns:x14ac="http://schemas.microsoft.com/office/spreadsheetml/2009/9/ac" r="425" s="3" customFormat="true" x14ac:dyDescent="0.25">
      <c r="A425" s="378"/>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c r="IH425" s="120"/>
      <c r="IR425" s="120"/>
      <c r="JB425" s="120"/>
      <c r="JL425" s="120"/>
      <c r="JV425" s="120"/>
    </row>
    <row xmlns:x14ac="http://schemas.microsoft.com/office/spreadsheetml/2009/9/ac" r="426" s="3" customFormat="true" x14ac:dyDescent="0.25">
      <c r="A426" s="378"/>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c r="IH426" s="120"/>
      <c r="IR426" s="120"/>
      <c r="JB426" s="120"/>
      <c r="JL426" s="120"/>
      <c r="JV426" s="120"/>
    </row>
    <row xmlns:x14ac="http://schemas.microsoft.com/office/spreadsheetml/2009/9/ac" r="427" s="3" customFormat="true" x14ac:dyDescent="0.25">
      <c r="A427" s="378"/>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c r="IH427" s="120"/>
      <c r="IR427" s="120"/>
      <c r="JB427" s="120"/>
      <c r="JL427" s="120"/>
      <c r="JV427" s="120"/>
    </row>
    <row xmlns:x14ac="http://schemas.microsoft.com/office/spreadsheetml/2009/9/ac" r="428" s="3" customFormat="true" x14ac:dyDescent="0.25">
      <c r="A428" s="378"/>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c r="IH428" s="120"/>
      <c r="IR428" s="120"/>
      <c r="JB428" s="120"/>
      <c r="JL428" s="120"/>
      <c r="JV428" s="120"/>
    </row>
    <row xmlns:x14ac="http://schemas.microsoft.com/office/spreadsheetml/2009/9/ac" r="429" s="3" customFormat="true" x14ac:dyDescent="0.25">
      <c r="A429" s="378"/>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c r="IH429" s="120"/>
      <c r="IR429" s="120"/>
      <c r="JB429" s="120"/>
      <c r="JL429" s="120"/>
      <c r="JV429" s="120"/>
    </row>
    <row xmlns:x14ac="http://schemas.microsoft.com/office/spreadsheetml/2009/9/ac" r="430" s="3" customFormat="true" x14ac:dyDescent="0.25">
      <c r="A430" s="378"/>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c r="IH430" s="120"/>
      <c r="IR430" s="120"/>
      <c r="JB430" s="120"/>
      <c r="JL430" s="120"/>
      <c r="JV430" s="120"/>
    </row>
    <row xmlns:x14ac="http://schemas.microsoft.com/office/spreadsheetml/2009/9/ac" r="431" s="3" customFormat="true" x14ac:dyDescent="0.25">
      <c r="A431" s="378"/>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c r="IH431" s="120"/>
      <c r="IR431" s="120"/>
      <c r="JB431" s="120"/>
      <c r="JL431" s="120"/>
      <c r="JV431" s="120"/>
    </row>
    <row xmlns:x14ac="http://schemas.microsoft.com/office/spreadsheetml/2009/9/ac" r="432" s="3" customFormat="true" x14ac:dyDescent="0.25">
      <c r="A432" s="378"/>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c r="IH432" s="120"/>
      <c r="IR432" s="120"/>
      <c r="JB432" s="120"/>
      <c r="JL432" s="120"/>
      <c r="JV432" s="120"/>
    </row>
    <row xmlns:x14ac="http://schemas.microsoft.com/office/spreadsheetml/2009/9/ac" r="433" s="3" customFormat="true" x14ac:dyDescent="0.25">
      <c r="A433" s="378"/>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c r="IH433" s="120"/>
      <c r="IR433" s="120"/>
      <c r="JB433" s="120"/>
      <c r="JL433" s="120"/>
      <c r="JV433" s="120"/>
    </row>
    <row xmlns:x14ac="http://schemas.microsoft.com/office/spreadsheetml/2009/9/ac" r="434" s="3" customFormat="true" x14ac:dyDescent="0.25">
      <c r="A434" s="378"/>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c r="IH434" s="120"/>
      <c r="IR434" s="120"/>
      <c r="JB434" s="120"/>
      <c r="JL434" s="120"/>
      <c r="JV434" s="120"/>
    </row>
    <row xmlns:x14ac="http://schemas.microsoft.com/office/spreadsheetml/2009/9/ac" r="435" s="3" customFormat="true" x14ac:dyDescent="0.25">
      <c r="A435" s="378"/>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c r="IH435" s="120"/>
      <c r="IR435" s="120"/>
      <c r="JB435" s="120"/>
      <c r="JL435" s="120"/>
      <c r="JV435" s="120"/>
    </row>
    <row xmlns:x14ac="http://schemas.microsoft.com/office/spreadsheetml/2009/9/ac" r="436" s="3" customFormat="true" x14ac:dyDescent="0.25">
      <c r="A436" s="378"/>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c r="IH436" s="120"/>
      <c r="IR436" s="120"/>
      <c r="JB436" s="120"/>
      <c r="JL436" s="120"/>
      <c r="JV436" s="120"/>
    </row>
    <row xmlns:x14ac="http://schemas.microsoft.com/office/spreadsheetml/2009/9/ac" r="437" s="3" customFormat="true" x14ac:dyDescent="0.25">
      <c r="A437" s="378"/>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c r="IH437" s="120"/>
      <c r="IR437" s="120"/>
      <c r="JB437" s="120"/>
      <c r="JL437" s="120"/>
      <c r="JV437" s="120"/>
    </row>
    <row xmlns:x14ac="http://schemas.microsoft.com/office/spreadsheetml/2009/9/ac" r="438" s="3" customFormat="true" x14ac:dyDescent="0.25">
      <c r="A438" s="378"/>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c r="IH438" s="120"/>
      <c r="IR438" s="120"/>
      <c r="JB438" s="120"/>
      <c r="JL438" s="120"/>
      <c r="JV438" s="120"/>
    </row>
    <row xmlns:x14ac="http://schemas.microsoft.com/office/spreadsheetml/2009/9/ac" r="439" s="3" customFormat="true" x14ac:dyDescent="0.25">
      <c r="A439" s="378"/>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c r="IH439" s="120"/>
      <c r="IR439" s="120"/>
      <c r="JB439" s="120"/>
      <c r="JL439" s="120"/>
      <c r="JV439" s="120"/>
    </row>
    <row xmlns:x14ac="http://schemas.microsoft.com/office/spreadsheetml/2009/9/ac" r="440" s="3" customFormat="true" x14ac:dyDescent="0.25">
      <c r="A440" s="378"/>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c r="IH440" s="120"/>
      <c r="IR440" s="120"/>
      <c r="JB440" s="120"/>
      <c r="JL440" s="120"/>
      <c r="JV440" s="120"/>
    </row>
    <row xmlns:x14ac="http://schemas.microsoft.com/office/spreadsheetml/2009/9/ac" r="441" s="3" customFormat="true" x14ac:dyDescent="0.25">
      <c r="A441" s="378"/>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c r="IH441" s="120"/>
      <c r="IR441" s="120"/>
      <c r="JB441" s="120"/>
      <c r="JL441" s="120"/>
      <c r="JV441" s="120"/>
    </row>
    <row xmlns:x14ac="http://schemas.microsoft.com/office/spreadsheetml/2009/9/ac" r="442" s="3" customFormat="true" x14ac:dyDescent="0.25">
      <c r="A442" s="378"/>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c r="IH442" s="120"/>
      <c r="IR442" s="120"/>
      <c r="JB442" s="120"/>
      <c r="JL442" s="120"/>
      <c r="JV442" s="120"/>
    </row>
    <row xmlns:x14ac="http://schemas.microsoft.com/office/spreadsheetml/2009/9/ac" r="443" s="3" customFormat="true" x14ac:dyDescent="0.25">
      <c r="A443" s="378"/>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c r="IH443" s="120"/>
      <c r="IR443" s="120"/>
      <c r="JB443" s="120"/>
      <c r="JL443" s="120"/>
      <c r="JV443" s="120"/>
    </row>
    <row xmlns:x14ac="http://schemas.microsoft.com/office/spreadsheetml/2009/9/ac" r="444" s="3" customFormat="true" x14ac:dyDescent="0.25">
      <c r="A444" s="378"/>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c r="IH444" s="120"/>
      <c r="IR444" s="120"/>
      <c r="JB444" s="120"/>
      <c r="JL444" s="120"/>
      <c r="JV444" s="120"/>
    </row>
    <row xmlns:x14ac="http://schemas.microsoft.com/office/spreadsheetml/2009/9/ac" r="445" s="3" customFormat="true" x14ac:dyDescent="0.25">
      <c r="A445" s="378"/>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c r="IH445" s="120"/>
      <c r="IR445" s="120"/>
      <c r="JB445" s="120"/>
      <c r="JL445" s="120"/>
      <c r="JV445" s="120"/>
    </row>
    <row xmlns:x14ac="http://schemas.microsoft.com/office/spreadsheetml/2009/9/ac" r="446" s="3" customFormat="true" x14ac:dyDescent="0.25">
      <c r="A446" s="378"/>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c r="IH446" s="120"/>
      <c r="IR446" s="120"/>
      <c r="JB446" s="120"/>
      <c r="JL446" s="120"/>
      <c r="JV446" s="120"/>
    </row>
    <row xmlns:x14ac="http://schemas.microsoft.com/office/spreadsheetml/2009/9/ac" r="447" s="3" customFormat="true" x14ac:dyDescent="0.25">
      <c r="A447" s="378"/>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c r="IH447" s="120"/>
      <c r="IR447" s="120"/>
      <c r="JB447" s="120"/>
      <c r="JL447" s="120"/>
      <c r="JV447" s="120"/>
    </row>
    <row xmlns:x14ac="http://schemas.microsoft.com/office/spreadsheetml/2009/9/ac" r="448" s="3" customFormat="true" x14ac:dyDescent="0.25">
      <c r="A448" s="378"/>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c r="IH448" s="120"/>
      <c r="IR448" s="120"/>
      <c r="JB448" s="120"/>
      <c r="JL448" s="120"/>
      <c r="JV448" s="120"/>
    </row>
    <row xmlns:x14ac="http://schemas.microsoft.com/office/spreadsheetml/2009/9/ac" r="449" s="3" customFormat="true" x14ac:dyDescent="0.25">
      <c r="A449" s="378"/>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c r="IH449" s="120"/>
      <c r="IR449" s="120"/>
      <c r="JB449" s="120"/>
      <c r="JL449" s="120"/>
      <c r="JV449" s="120"/>
    </row>
    <row xmlns:x14ac="http://schemas.microsoft.com/office/spreadsheetml/2009/9/ac" r="450" s="3" customFormat="true" x14ac:dyDescent="0.25">
      <c r="A450" s="378"/>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c r="IH450" s="120"/>
      <c r="IR450" s="120"/>
      <c r="JB450" s="120"/>
      <c r="JL450" s="120"/>
      <c r="JV450" s="120"/>
    </row>
    <row xmlns:x14ac="http://schemas.microsoft.com/office/spreadsheetml/2009/9/ac" r="451" s="3" customFormat="true" x14ac:dyDescent="0.25">
      <c r="A451" s="378"/>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c r="IH451" s="120"/>
      <c r="IR451" s="120"/>
      <c r="JB451" s="120"/>
      <c r="JL451" s="120"/>
      <c r="JV451" s="120"/>
    </row>
    <row xmlns:x14ac="http://schemas.microsoft.com/office/spreadsheetml/2009/9/ac" r="452" s="3" customFormat="true" x14ac:dyDescent="0.25">
      <c r="A452" s="378"/>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c r="IH452" s="120"/>
      <c r="IR452" s="120"/>
      <c r="JB452" s="120"/>
      <c r="JL452" s="120"/>
      <c r="JV452" s="120"/>
    </row>
    <row xmlns:x14ac="http://schemas.microsoft.com/office/spreadsheetml/2009/9/ac" r="453" s="3" customFormat="true" x14ac:dyDescent="0.25">
      <c r="A453" s="378"/>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c r="IH453" s="120"/>
      <c r="IR453" s="120"/>
      <c r="JB453" s="120"/>
      <c r="JL453" s="120"/>
      <c r="JV453" s="120"/>
    </row>
    <row xmlns:x14ac="http://schemas.microsoft.com/office/spreadsheetml/2009/9/ac" r="454" s="3" customFormat="true" x14ac:dyDescent="0.25">
      <c r="A454" s="378"/>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c r="IH454" s="120"/>
      <c r="IR454" s="120"/>
      <c r="JB454" s="120"/>
      <c r="JL454" s="120"/>
      <c r="JV454" s="120"/>
    </row>
    <row xmlns:x14ac="http://schemas.microsoft.com/office/spreadsheetml/2009/9/ac" r="455" s="3" customFormat="true" x14ac:dyDescent="0.25">
      <c r="A455" s="378"/>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c r="IH455" s="120"/>
      <c r="IR455" s="120"/>
      <c r="JB455" s="120"/>
      <c r="JL455" s="120"/>
      <c r="JV455" s="120"/>
    </row>
    <row xmlns:x14ac="http://schemas.microsoft.com/office/spreadsheetml/2009/9/ac" r="456" s="3" customFormat="true" x14ac:dyDescent="0.25">
      <c r="A456" s="378"/>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c r="IH456" s="120"/>
      <c r="IR456" s="120"/>
      <c r="JB456" s="120"/>
      <c r="JL456" s="120"/>
      <c r="JV456" s="120"/>
    </row>
    <row xmlns:x14ac="http://schemas.microsoft.com/office/spreadsheetml/2009/9/ac" r="457" s="3" customFormat="true" x14ac:dyDescent="0.25">
      <c r="A457" s="378"/>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c r="IH457" s="120"/>
      <c r="IR457" s="120"/>
      <c r="JB457" s="120"/>
      <c r="JL457" s="120"/>
      <c r="JV457" s="120"/>
    </row>
    <row xmlns:x14ac="http://schemas.microsoft.com/office/spreadsheetml/2009/9/ac" r="458" s="3" customFormat="true" x14ac:dyDescent="0.25">
      <c r="A458" s="378"/>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c r="IH458" s="120"/>
      <c r="IR458" s="120"/>
      <c r="JB458" s="120"/>
      <c r="JL458" s="120"/>
      <c r="JV458" s="120"/>
    </row>
    <row xmlns:x14ac="http://schemas.microsoft.com/office/spreadsheetml/2009/9/ac" r="459" s="3" customFormat="true" x14ac:dyDescent="0.25">
      <c r="A459" s="378"/>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c r="IH459" s="120"/>
      <c r="IR459" s="120"/>
      <c r="JB459" s="120"/>
      <c r="JL459" s="120"/>
      <c r="JV459" s="120"/>
    </row>
    <row xmlns:x14ac="http://schemas.microsoft.com/office/spreadsheetml/2009/9/ac" r="460" s="3" customFormat="true" x14ac:dyDescent="0.25">
      <c r="A460" s="378"/>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c r="IH460" s="120"/>
      <c r="IR460" s="120"/>
      <c r="JB460" s="120"/>
      <c r="JL460" s="120"/>
      <c r="JV460" s="120"/>
    </row>
    <row xmlns:x14ac="http://schemas.microsoft.com/office/spreadsheetml/2009/9/ac" r="461" s="3" customFormat="true" x14ac:dyDescent="0.25">
      <c r="A461" s="378"/>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c r="IH461" s="120"/>
      <c r="IR461" s="120"/>
      <c r="JB461" s="120"/>
      <c r="JL461" s="120"/>
      <c r="JV461" s="120"/>
    </row>
    <row xmlns:x14ac="http://schemas.microsoft.com/office/spreadsheetml/2009/9/ac" r="462" s="3" customFormat="true" x14ac:dyDescent="0.25">
      <c r="A462" s="378"/>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c r="IH462" s="120"/>
      <c r="IR462" s="120"/>
      <c r="JB462" s="120"/>
      <c r="JL462" s="120"/>
      <c r="JV462" s="120"/>
    </row>
    <row xmlns:x14ac="http://schemas.microsoft.com/office/spreadsheetml/2009/9/ac" r="463" s="3" customFormat="true" x14ac:dyDescent="0.25">
      <c r="A463" s="378"/>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c r="IH463" s="120"/>
      <c r="IR463" s="120"/>
      <c r="JB463" s="120"/>
      <c r="JL463" s="120"/>
      <c r="JV463" s="120"/>
    </row>
    <row xmlns:x14ac="http://schemas.microsoft.com/office/spreadsheetml/2009/9/ac" r="464" s="3" customFormat="true" x14ac:dyDescent="0.25">
      <c r="A464" s="378"/>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c r="IH464" s="120"/>
      <c r="IR464" s="120"/>
      <c r="JB464" s="120"/>
      <c r="JL464" s="120"/>
      <c r="JV464" s="120"/>
    </row>
    <row xmlns:x14ac="http://schemas.microsoft.com/office/spreadsheetml/2009/9/ac" r="465" s="3" customFormat="true" x14ac:dyDescent="0.25">
      <c r="A465" s="378"/>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c r="IH465" s="120"/>
      <c r="IR465" s="120"/>
      <c r="JB465" s="120"/>
      <c r="JL465" s="120"/>
      <c r="JV465" s="120"/>
    </row>
    <row xmlns:x14ac="http://schemas.microsoft.com/office/spreadsheetml/2009/9/ac" r="466" s="3" customFormat="true" x14ac:dyDescent="0.25">
      <c r="A466" s="378"/>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c r="IH466" s="120"/>
      <c r="IR466" s="120"/>
      <c r="JB466" s="120"/>
      <c r="JL466" s="120"/>
      <c r="JV466" s="120"/>
    </row>
    <row xmlns:x14ac="http://schemas.microsoft.com/office/spreadsheetml/2009/9/ac" r="467" s="3" customFormat="true" x14ac:dyDescent="0.25">
      <c r="A467" s="378"/>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c r="IH467" s="120"/>
      <c r="IR467" s="120"/>
      <c r="JB467" s="120"/>
      <c r="JL467" s="120"/>
      <c r="JV467" s="120"/>
    </row>
    <row xmlns:x14ac="http://schemas.microsoft.com/office/spreadsheetml/2009/9/ac" r="468" s="3" customFormat="true" x14ac:dyDescent="0.25">
      <c r="A468" s="378"/>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c r="IH468" s="120"/>
      <c r="IR468" s="120"/>
      <c r="JB468" s="120"/>
      <c r="JL468" s="120"/>
      <c r="JV468" s="120"/>
    </row>
    <row xmlns:x14ac="http://schemas.microsoft.com/office/spreadsheetml/2009/9/ac" r="469" s="3" customFormat="true" x14ac:dyDescent="0.25">
      <c r="A469" s="378"/>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c r="IH469" s="120"/>
      <c r="IR469" s="120"/>
      <c r="JB469" s="120"/>
      <c r="JL469" s="120"/>
      <c r="JV469" s="120"/>
    </row>
    <row xmlns:x14ac="http://schemas.microsoft.com/office/spreadsheetml/2009/9/ac" r="470" s="3" customFormat="true" x14ac:dyDescent="0.25">
      <c r="A470" s="378"/>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c r="IH470" s="120"/>
      <c r="IR470" s="120"/>
      <c r="JB470" s="120"/>
      <c r="JL470" s="120"/>
      <c r="JV470" s="120"/>
    </row>
    <row xmlns:x14ac="http://schemas.microsoft.com/office/spreadsheetml/2009/9/ac" r="471" s="3" customFormat="true" x14ac:dyDescent="0.25">
      <c r="A471" s="378"/>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c r="IH471" s="120"/>
      <c r="IR471" s="120"/>
      <c r="JB471" s="120"/>
      <c r="JL471" s="120"/>
      <c r="JV471" s="120"/>
    </row>
    <row xmlns:x14ac="http://schemas.microsoft.com/office/spreadsheetml/2009/9/ac" r="472" s="3" customFormat="true" x14ac:dyDescent="0.25">
      <c r="A472" s="378"/>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c r="IH472" s="120"/>
      <c r="IR472" s="120"/>
      <c r="JB472" s="120"/>
      <c r="JL472" s="120"/>
      <c r="JV472" s="120"/>
    </row>
    <row xmlns:x14ac="http://schemas.microsoft.com/office/spreadsheetml/2009/9/ac" r="473" s="3" customFormat="true" x14ac:dyDescent="0.25">
      <c r="A473" s="378"/>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c r="IH473" s="120"/>
      <c r="IR473" s="120"/>
      <c r="JB473" s="120"/>
      <c r="JL473" s="120"/>
      <c r="JV473" s="120"/>
    </row>
    <row xmlns:x14ac="http://schemas.microsoft.com/office/spreadsheetml/2009/9/ac" r="474" s="3" customFormat="true" x14ac:dyDescent="0.25">
      <c r="A474" s="378"/>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c r="IH474" s="120"/>
      <c r="IR474" s="120"/>
      <c r="JB474" s="120"/>
      <c r="JL474" s="120"/>
      <c r="JV474" s="120"/>
    </row>
    <row xmlns:x14ac="http://schemas.microsoft.com/office/spreadsheetml/2009/9/ac" r="475" s="3" customFormat="true" x14ac:dyDescent="0.25">
      <c r="A475" s="378"/>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c r="IH475" s="120"/>
      <c r="IR475" s="120"/>
      <c r="JB475" s="120"/>
      <c r="JL475" s="120"/>
      <c r="JV475" s="120"/>
    </row>
    <row xmlns:x14ac="http://schemas.microsoft.com/office/spreadsheetml/2009/9/ac" r="476" s="3" customFormat="true" x14ac:dyDescent="0.25">
      <c r="A476" s="378"/>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c r="IH476" s="120"/>
      <c r="IR476" s="120"/>
      <c r="JB476" s="120"/>
      <c r="JL476" s="120"/>
      <c r="JV476" s="120"/>
    </row>
    <row xmlns:x14ac="http://schemas.microsoft.com/office/spreadsheetml/2009/9/ac" r="477" s="3" customFormat="true" x14ac:dyDescent="0.25">
      <c r="A477" s="378"/>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c r="IH477" s="120"/>
      <c r="IR477" s="120"/>
      <c r="JB477" s="120"/>
      <c r="JL477" s="120"/>
      <c r="JV477" s="120"/>
    </row>
    <row xmlns:x14ac="http://schemas.microsoft.com/office/spreadsheetml/2009/9/ac" r="478" s="3" customFormat="true" x14ac:dyDescent="0.25">
      <c r="A478" s="378"/>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c r="IH478" s="120"/>
      <c r="IR478" s="120"/>
      <c r="JB478" s="120"/>
      <c r="JL478" s="120"/>
      <c r="JV478" s="120"/>
    </row>
    <row xmlns:x14ac="http://schemas.microsoft.com/office/spreadsheetml/2009/9/ac" r="479" s="3" customFormat="true" x14ac:dyDescent="0.25">
      <c r="A479" s="378"/>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c r="IH479" s="120"/>
      <c r="IR479" s="120"/>
      <c r="JB479" s="120"/>
      <c r="JL479" s="120"/>
      <c r="JV479" s="120"/>
    </row>
    <row xmlns:x14ac="http://schemas.microsoft.com/office/spreadsheetml/2009/9/ac" r="480" s="3" customFormat="true" x14ac:dyDescent="0.25">
      <c r="A480" s="378"/>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c r="IH480" s="120"/>
      <c r="IR480" s="120"/>
      <c r="JB480" s="120"/>
      <c r="JL480" s="120"/>
      <c r="JV480" s="120"/>
    </row>
    <row xmlns:x14ac="http://schemas.microsoft.com/office/spreadsheetml/2009/9/ac" r="481" s="3" customFormat="true" x14ac:dyDescent="0.25">
      <c r="A481" s="378"/>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c r="IH481" s="120"/>
      <c r="IR481" s="120"/>
      <c r="JB481" s="120"/>
      <c r="JL481" s="120"/>
      <c r="JV481" s="120"/>
    </row>
    <row xmlns:x14ac="http://schemas.microsoft.com/office/spreadsheetml/2009/9/ac" r="482" s="3" customFormat="true" x14ac:dyDescent="0.25">
      <c r="A482" s="378"/>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c r="IH482" s="120"/>
      <c r="IR482" s="120"/>
      <c r="JB482" s="120"/>
      <c r="JL482" s="120"/>
      <c r="JV482" s="120"/>
    </row>
    <row xmlns:x14ac="http://schemas.microsoft.com/office/spreadsheetml/2009/9/ac" r="483" s="3" customFormat="true" x14ac:dyDescent="0.25">
      <c r="A483" s="378"/>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c r="IH483" s="120"/>
      <c r="IR483" s="120"/>
      <c r="JB483" s="120"/>
      <c r="JL483" s="120"/>
      <c r="JV483" s="120"/>
    </row>
    <row xmlns:x14ac="http://schemas.microsoft.com/office/spreadsheetml/2009/9/ac" r="484" s="3" customFormat="true" x14ac:dyDescent="0.25">
      <c r="A484" s="378"/>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c r="IH484" s="120"/>
      <c r="IR484" s="120"/>
      <c r="JB484" s="120"/>
      <c r="JL484" s="120"/>
      <c r="JV484" s="120"/>
    </row>
    <row xmlns:x14ac="http://schemas.microsoft.com/office/spreadsheetml/2009/9/ac" r="485" s="3" customFormat="true" x14ac:dyDescent="0.25">
      <c r="A485" s="378"/>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c r="IH485" s="120"/>
      <c r="IR485" s="120"/>
      <c r="JB485" s="120"/>
      <c r="JL485" s="120"/>
      <c r="JV485" s="120"/>
    </row>
    <row xmlns:x14ac="http://schemas.microsoft.com/office/spreadsheetml/2009/9/ac" r="486" s="3" customFormat="true" x14ac:dyDescent="0.25">
      <c r="A486" s="378"/>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c r="IH486" s="120"/>
      <c r="IR486" s="120"/>
      <c r="JB486" s="120"/>
      <c r="JL486" s="120"/>
      <c r="JV486" s="120"/>
    </row>
    <row xmlns:x14ac="http://schemas.microsoft.com/office/spreadsheetml/2009/9/ac" r="487" s="3" customFormat="true" x14ac:dyDescent="0.25">
      <c r="A487" s="378"/>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c r="IH487" s="120"/>
      <c r="IR487" s="120"/>
      <c r="JB487" s="120"/>
      <c r="JL487" s="120"/>
      <c r="JV487" s="120"/>
    </row>
    <row xmlns:x14ac="http://schemas.microsoft.com/office/spreadsheetml/2009/9/ac" r="488" s="3" customFormat="true" x14ac:dyDescent="0.25">
      <c r="A488" s="378"/>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c r="IH488" s="120"/>
      <c r="IR488" s="120"/>
      <c r="JB488" s="120"/>
      <c r="JL488" s="120"/>
      <c r="JV488" s="120"/>
    </row>
    <row xmlns:x14ac="http://schemas.microsoft.com/office/spreadsheetml/2009/9/ac" r="489" s="3" customFormat="true" x14ac:dyDescent="0.25">
      <c r="A489" s="378"/>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c r="IH489" s="120"/>
      <c r="IR489" s="120"/>
      <c r="JB489" s="120"/>
      <c r="JL489" s="120"/>
      <c r="JV489" s="120"/>
    </row>
    <row xmlns:x14ac="http://schemas.microsoft.com/office/spreadsheetml/2009/9/ac" r="490" s="3" customFormat="true" x14ac:dyDescent="0.25">
      <c r="A490" s="378"/>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c r="IH490" s="120"/>
      <c r="IR490" s="120"/>
      <c r="JB490" s="120"/>
      <c r="JL490" s="120"/>
      <c r="JV490" s="120"/>
    </row>
    <row xmlns:x14ac="http://schemas.microsoft.com/office/spreadsheetml/2009/9/ac" r="491" s="3" customFormat="true" x14ac:dyDescent="0.25">
      <c r="A491" s="378"/>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c r="IH491" s="120"/>
      <c r="IR491" s="120"/>
      <c r="JB491" s="120"/>
      <c r="JL491" s="120"/>
      <c r="JV491" s="120"/>
    </row>
    <row xmlns:x14ac="http://schemas.microsoft.com/office/spreadsheetml/2009/9/ac" r="492" s="3" customFormat="true" x14ac:dyDescent="0.25">
      <c r="A492" s="378"/>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c r="IH492" s="120"/>
      <c r="IR492" s="120"/>
      <c r="JB492" s="120"/>
      <c r="JL492" s="120"/>
      <c r="JV492" s="120"/>
    </row>
    <row xmlns:x14ac="http://schemas.microsoft.com/office/spreadsheetml/2009/9/ac" r="493" s="3" customFormat="true" x14ac:dyDescent="0.25">
      <c r="A493" s="378"/>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c r="IH493" s="120"/>
      <c r="IR493" s="120"/>
      <c r="JB493" s="120"/>
      <c r="JL493" s="120"/>
      <c r="JV493" s="120"/>
    </row>
    <row xmlns:x14ac="http://schemas.microsoft.com/office/spreadsheetml/2009/9/ac" r="494" s="3" customFormat="true" x14ac:dyDescent="0.25">
      <c r="A494" s="378"/>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c r="IH494" s="120"/>
      <c r="IR494" s="120"/>
      <c r="JB494" s="120"/>
      <c r="JL494" s="120"/>
      <c r="JV494" s="120"/>
    </row>
    <row xmlns:x14ac="http://schemas.microsoft.com/office/spreadsheetml/2009/9/ac" r="495" s="3" customFormat="true" x14ac:dyDescent="0.25">
      <c r="A495" s="378"/>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c r="IH495" s="120"/>
      <c r="IR495" s="120"/>
      <c r="JB495" s="120"/>
      <c r="JL495" s="120"/>
      <c r="JV495" s="120"/>
    </row>
    <row xmlns:x14ac="http://schemas.microsoft.com/office/spreadsheetml/2009/9/ac" r="496" s="3" customFormat="true" x14ac:dyDescent="0.25">
      <c r="A496" s="378"/>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c r="IH496" s="120"/>
      <c r="IR496" s="120"/>
      <c r="JB496" s="120"/>
      <c r="JL496" s="120"/>
      <c r="JV496" s="120"/>
    </row>
    <row xmlns:x14ac="http://schemas.microsoft.com/office/spreadsheetml/2009/9/ac" r="497" s="3" customFormat="true" x14ac:dyDescent="0.25">
      <c r="A497" s="378"/>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c r="IH497" s="120"/>
      <c r="IR497" s="120"/>
      <c r="JB497" s="120"/>
      <c r="JL497" s="120"/>
      <c r="JV497" s="120"/>
    </row>
    <row xmlns:x14ac="http://schemas.microsoft.com/office/spreadsheetml/2009/9/ac" r="498" s="3" customFormat="true" x14ac:dyDescent="0.25">
      <c r="A498" s="378"/>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c r="IH498" s="120"/>
      <c r="IR498" s="120"/>
      <c r="JB498" s="120"/>
      <c r="JL498" s="120"/>
      <c r="JV498" s="120"/>
    </row>
    <row xmlns:x14ac="http://schemas.microsoft.com/office/spreadsheetml/2009/9/ac" r="499" s="3" customFormat="true" x14ac:dyDescent="0.25">
      <c r="A499" s="378"/>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c r="IH499" s="120"/>
      <c r="IR499" s="120"/>
      <c r="JB499" s="120"/>
      <c r="JL499" s="120"/>
      <c r="JV499" s="120"/>
    </row>
    <row xmlns:x14ac="http://schemas.microsoft.com/office/spreadsheetml/2009/9/ac" r="500" s="3" customFormat="true" x14ac:dyDescent="0.25">
      <c r="A500" s="378"/>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c r="IH500" s="120"/>
      <c r="IR500" s="120"/>
      <c r="JB500" s="120"/>
      <c r="JL500" s="120"/>
      <c r="JV500" s="120"/>
    </row>
    <row xmlns:x14ac="http://schemas.microsoft.com/office/spreadsheetml/2009/9/ac" r="501" s="3" customFormat="true" x14ac:dyDescent="0.25">
      <c r="A501" s="378"/>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c r="IH501" s="120"/>
      <c r="IR501" s="120"/>
      <c r="JB501" s="120"/>
      <c r="JL501" s="120"/>
      <c r="JV501" s="120"/>
    </row>
    <row xmlns:x14ac="http://schemas.microsoft.com/office/spreadsheetml/2009/9/ac" r="502" s="3" customFormat="true" x14ac:dyDescent="0.25">
      <c r="A502" s="378"/>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c r="IH502" s="120"/>
      <c r="IR502" s="120"/>
      <c r="JB502" s="120"/>
      <c r="JL502" s="120"/>
      <c r="JV502" s="120"/>
    </row>
    <row xmlns:x14ac="http://schemas.microsoft.com/office/spreadsheetml/2009/9/ac" r="503" s="3" customFormat="true" x14ac:dyDescent="0.25">
      <c r="A503" s="378"/>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c r="IH503" s="120"/>
      <c r="IR503" s="120"/>
      <c r="JB503" s="120"/>
      <c r="JL503" s="120"/>
      <c r="JV503" s="120"/>
    </row>
    <row xmlns:x14ac="http://schemas.microsoft.com/office/spreadsheetml/2009/9/ac" r="504" s="3" customFormat="true" x14ac:dyDescent="0.25">
      <c r="A504" s="378"/>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c r="IH504" s="120"/>
      <c r="IR504" s="120"/>
      <c r="JB504" s="120"/>
      <c r="JL504" s="120"/>
      <c r="JV504" s="120"/>
    </row>
    <row xmlns:x14ac="http://schemas.microsoft.com/office/spreadsheetml/2009/9/ac" r="505" s="3" customFormat="true" x14ac:dyDescent="0.25">
      <c r="A505" s="378"/>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c r="IH505" s="120"/>
      <c r="IR505" s="120"/>
      <c r="JB505" s="120"/>
      <c r="JL505" s="120"/>
      <c r="JV505" s="120"/>
    </row>
    <row xmlns:x14ac="http://schemas.microsoft.com/office/spreadsheetml/2009/9/ac" r="506" s="3" customFormat="true" x14ac:dyDescent="0.25">
      <c r="A506" s="378"/>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c r="IH506" s="120"/>
      <c r="IR506" s="120"/>
      <c r="JB506" s="120"/>
      <c r="JL506" s="120"/>
      <c r="JV506" s="120"/>
    </row>
    <row xmlns:x14ac="http://schemas.microsoft.com/office/spreadsheetml/2009/9/ac" r="507" s="3" customFormat="true" x14ac:dyDescent="0.25">
      <c r="A507" s="378"/>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c r="IH507" s="120"/>
      <c r="IR507" s="120"/>
      <c r="JB507" s="120"/>
      <c r="JL507" s="120"/>
      <c r="JV507" s="120"/>
    </row>
    <row xmlns:x14ac="http://schemas.microsoft.com/office/spreadsheetml/2009/9/ac" r="508" s="3" customFormat="true" x14ac:dyDescent="0.25">
      <c r="A508" s="378"/>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c r="IH508" s="120"/>
      <c r="IR508" s="120"/>
      <c r="JB508" s="120"/>
      <c r="JL508" s="120"/>
      <c r="JV508" s="120"/>
    </row>
    <row xmlns:x14ac="http://schemas.microsoft.com/office/spreadsheetml/2009/9/ac" r="509" s="3" customFormat="true" x14ac:dyDescent="0.25">
      <c r="A509" s="378"/>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c r="IH509" s="120"/>
      <c r="IR509" s="120"/>
      <c r="JB509" s="120"/>
      <c r="JL509" s="120"/>
      <c r="JV509" s="120"/>
    </row>
    <row xmlns:x14ac="http://schemas.microsoft.com/office/spreadsheetml/2009/9/ac" r="510" s="3" customFormat="true" x14ac:dyDescent="0.25">
      <c r="A510" s="378"/>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c r="IH510" s="120"/>
      <c r="IR510" s="120"/>
      <c r="JB510" s="120"/>
      <c r="JL510" s="120"/>
      <c r="JV510" s="120"/>
    </row>
    <row xmlns:x14ac="http://schemas.microsoft.com/office/spreadsheetml/2009/9/ac" r="511" s="3" customFormat="true" x14ac:dyDescent="0.25">
      <c r="A511" s="378"/>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c r="IH511" s="120"/>
      <c r="IR511" s="120"/>
      <c r="JB511" s="120"/>
      <c r="JL511" s="120"/>
      <c r="JV511" s="120"/>
    </row>
    <row xmlns:x14ac="http://schemas.microsoft.com/office/spreadsheetml/2009/9/ac" r="512" s="3" customFormat="true" x14ac:dyDescent="0.25">
      <c r="A512" s="378"/>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c r="IH512" s="120"/>
      <c r="IR512" s="120"/>
      <c r="JB512" s="120"/>
      <c r="JL512" s="120"/>
      <c r="JV512" s="120"/>
    </row>
    <row xmlns:x14ac="http://schemas.microsoft.com/office/spreadsheetml/2009/9/ac" r="513" s="3" customFormat="true" x14ac:dyDescent="0.25">
      <c r="A513" s="378"/>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c r="IH513" s="120"/>
      <c r="IR513" s="120"/>
      <c r="JB513" s="120"/>
      <c r="JL513" s="120"/>
      <c r="JV513" s="120"/>
    </row>
    <row xmlns:x14ac="http://schemas.microsoft.com/office/spreadsheetml/2009/9/ac" r="514" s="3" customFormat="true" x14ac:dyDescent="0.25">
      <c r="A514" s="378"/>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c r="IH514" s="120"/>
      <c r="IR514" s="120"/>
      <c r="JB514" s="120"/>
      <c r="JL514" s="120"/>
      <c r="JV514" s="120"/>
    </row>
    <row xmlns:x14ac="http://schemas.microsoft.com/office/spreadsheetml/2009/9/ac" r="515" s="3" customFormat="true" x14ac:dyDescent="0.25">
      <c r="A515" s="378"/>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c r="IH515" s="120"/>
      <c r="IR515" s="120"/>
      <c r="JB515" s="120"/>
      <c r="JL515" s="120"/>
      <c r="JV515" s="120"/>
    </row>
    <row xmlns:x14ac="http://schemas.microsoft.com/office/spreadsheetml/2009/9/ac" r="516" s="3" customFormat="true" x14ac:dyDescent="0.25">
      <c r="A516" s="378"/>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c r="IH516" s="120"/>
      <c r="IR516" s="120"/>
      <c r="JB516" s="120"/>
      <c r="JL516" s="120"/>
      <c r="JV516" s="120"/>
    </row>
    <row xmlns:x14ac="http://schemas.microsoft.com/office/spreadsheetml/2009/9/ac" r="517" s="3" customFormat="true" x14ac:dyDescent="0.25">
      <c r="A517" s="378"/>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c r="IH517" s="120"/>
      <c r="IR517" s="120"/>
      <c r="JB517" s="120"/>
      <c r="JL517" s="120"/>
      <c r="JV517" s="120"/>
    </row>
    <row xmlns:x14ac="http://schemas.microsoft.com/office/spreadsheetml/2009/9/ac" r="518" s="3" customFormat="true" x14ac:dyDescent="0.25">
      <c r="A518" s="378"/>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c r="IH518" s="120"/>
      <c r="IR518" s="120"/>
      <c r="JB518" s="120"/>
      <c r="JL518" s="120"/>
      <c r="JV518" s="120"/>
    </row>
    <row xmlns:x14ac="http://schemas.microsoft.com/office/spreadsheetml/2009/9/ac" r="519" s="3" customFormat="true" x14ac:dyDescent="0.25">
      <c r="A519" s="378"/>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c r="IH519" s="120"/>
      <c r="IR519" s="120"/>
      <c r="JB519" s="120"/>
      <c r="JL519" s="120"/>
      <c r="JV519" s="120"/>
    </row>
    <row xmlns:x14ac="http://schemas.microsoft.com/office/spreadsheetml/2009/9/ac" r="520" s="3" customFormat="true" x14ac:dyDescent="0.25">
      <c r="A520" s="378"/>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c r="IH520" s="120"/>
      <c r="IR520" s="120"/>
      <c r="JB520" s="120"/>
      <c r="JL520" s="120"/>
      <c r="JV520" s="120"/>
    </row>
    <row xmlns:x14ac="http://schemas.microsoft.com/office/spreadsheetml/2009/9/ac" r="521" s="3" customFormat="true" x14ac:dyDescent="0.25">
      <c r="A521" s="378"/>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c r="IH521" s="120"/>
      <c r="IR521" s="120"/>
      <c r="JB521" s="120"/>
      <c r="JL521" s="120"/>
      <c r="JV521" s="120"/>
    </row>
    <row xmlns:x14ac="http://schemas.microsoft.com/office/spreadsheetml/2009/9/ac" r="522" s="3" customFormat="true" x14ac:dyDescent="0.25">
      <c r="A522" s="378"/>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c r="IH522" s="120"/>
      <c r="IR522" s="120"/>
      <c r="JB522" s="120"/>
      <c r="JL522" s="120"/>
      <c r="JV522" s="120"/>
    </row>
    <row xmlns:x14ac="http://schemas.microsoft.com/office/spreadsheetml/2009/9/ac" r="523" s="3" customFormat="true" x14ac:dyDescent="0.25">
      <c r="A523" s="378"/>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c r="IH523" s="120"/>
      <c r="IR523" s="120"/>
      <c r="JB523" s="120"/>
      <c r="JL523" s="120"/>
      <c r="JV523" s="120"/>
    </row>
    <row xmlns:x14ac="http://schemas.microsoft.com/office/spreadsheetml/2009/9/ac" r="524" s="3" customFormat="true" x14ac:dyDescent="0.25">
      <c r="A524" s="378"/>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c r="IH524" s="120"/>
      <c r="IR524" s="120"/>
      <c r="JB524" s="120"/>
      <c r="JL524" s="120"/>
      <c r="JV524" s="120"/>
    </row>
    <row xmlns:x14ac="http://schemas.microsoft.com/office/spreadsheetml/2009/9/ac" r="525" s="3" customFormat="true" x14ac:dyDescent="0.25">
      <c r="A525" s="378"/>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c r="IH525" s="120"/>
      <c r="IR525" s="120"/>
      <c r="JB525" s="120"/>
      <c r="JL525" s="120"/>
      <c r="JV525" s="120"/>
    </row>
    <row xmlns:x14ac="http://schemas.microsoft.com/office/spreadsheetml/2009/9/ac" r="526" s="3" customFormat="true" x14ac:dyDescent="0.25">
      <c r="A526" s="378"/>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c r="IH526" s="120"/>
      <c r="IR526" s="120"/>
      <c r="JB526" s="120"/>
      <c r="JL526" s="120"/>
      <c r="JV526" s="120"/>
    </row>
    <row xmlns:x14ac="http://schemas.microsoft.com/office/spreadsheetml/2009/9/ac" r="527" s="3" customFormat="true" x14ac:dyDescent="0.25">
      <c r="A527" s="378"/>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c r="IH527" s="120"/>
      <c r="IR527" s="120"/>
      <c r="JB527" s="120"/>
      <c r="JL527" s="120"/>
      <c r="JV527" s="120"/>
    </row>
    <row xmlns:x14ac="http://schemas.microsoft.com/office/spreadsheetml/2009/9/ac" r="528" s="3" customFormat="true" x14ac:dyDescent="0.25">
      <c r="A528" s="378"/>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c r="IH528" s="120"/>
      <c r="IR528" s="120"/>
      <c r="JB528" s="120"/>
      <c r="JL528" s="120"/>
      <c r="JV528" s="120"/>
    </row>
    <row xmlns:x14ac="http://schemas.microsoft.com/office/spreadsheetml/2009/9/ac" r="529" s="3" customFormat="true" x14ac:dyDescent="0.25">
      <c r="A529" s="378"/>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c r="IH529" s="120"/>
      <c r="IR529" s="120"/>
      <c r="JB529" s="120"/>
      <c r="JL529" s="120"/>
      <c r="JV529" s="120"/>
    </row>
    <row xmlns:x14ac="http://schemas.microsoft.com/office/spreadsheetml/2009/9/ac" r="530" s="3" customFormat="true" x14ac:dyDescent="0.25">
      <c r="A530" s="378"/>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c r="IH530" s="120"/>
      <c r="IR530" s="120"/>
      <c r="JB530" s="120"/>
      <c r="JL530" s="120"/>
      <c r="JV530" s="120"/>
    </row>
    <row xmlns:x14ac="http://schemas.microsoft.com/office/spreadsheetml/2009/9/ac" r="531" s="3" customFormat="true" x14ac:dyDescent="0.25">
      <c r="A531" s="378"/>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c r="IH531" s="120"/>
      <c r="IR531" s="120"/>
      <c r="JB531" s="120"/>
      <c r="JL531" s="120"/>
      <c r="JV531" s="120"/>
    </row>
    <row xmlns:x14ac="http://schemas.microsoft.com/office/spreadsheetml/2009/9/ac" r="532" s="3" customFormat="true" x14ac:dyDescent="0.25">
      <c r="A532" s="378"/>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c r="IH532" s="120"/>
      <c r="IR532" s="120"/>
      <c r="JB532" s="120"/>
      <c r="JL532" s="120"/>
      <c r="JV532" s="120"/>
    </row>
    <row xmlns:x14ac="http://schemas.microsoft.com/office/spreadsheetml/2009/9/ac" r="533" s="3" customFormat="true" x14ac:dyDescent="0.25">
      <c r="A533" s="378"/>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c r="IH533" s="120"/>
      <c r="IR533" s="120"/>
      <c r="JB533" s="120"/>
      <c r="JL533" s="120"/>
      <c r="JV533" s="120"/>
    </row>
    <row xmlns:x14ac="http://schemas.microsoft.com/office/spreadsheetml/2009/9/ac" r="534" s="3" customFormat="true" x14ac:dyDescent="0.25">
      <c r="A534" s="378"/>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c r="IH534" s="120"/>
      <c r="IR534" s="120"/>
      <c r="JB534" s="120"/>
      <c r="JL534" s="120"/>
      <c r="JV534" s="120"/>
    </row>
    <row xmlns:x14ac="http://schemas.microsoft.com/office/spreadsheetml/2009/9/ac" r="535" s="3" customFormat="true" x14ac:dyDescent="0.25">
      <c r="A535" s="378"/>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c r="IH535" s="120"/>
      <c r="IR535" s="120"/>
      <c r="JB535" s="120"/>
      <c r="JL535" s="120"/>
      <c r="JV535" s="120"/>
    </row>
    <row xmlns:x14ac="http://schemas.microsoft.com/office/spreadsheetml/2009/9/ac" r="536" s="3" customFormat="true" x14ac:dyDescent="0.25">
      <c r="A536" s="378"/>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c r="IH536" s="120"/>
      <c r="IR536" s="120"/>
      <c r="JB536" s="120"/>
      <c r="JL536" s="120"/>
      <c r="JV536" s="120"/>
    </row>
    <row xmlns:x14ac="http://schemas.microsoft.com/office/spreadsheetml/2009/9/ac" r="537" s="3" customFormat="true" x14ac:dyDescent="0.25">
      <c r="A537" s="378"/>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c r="IH537" s="120"/>
      <c r="IR537" s="120"/>
      <c r="JB537" s="120"/>
      <c r="JL537" s="120"/>
      <c r="JV537" s="120"/>
    </row>
    <row xmlns:x14ac="http://schemas.microsoft.com/office/spreadsheetml/2009/9/ac" r="538" s="3" customFormat="true" x14ac:dyDescent="0.25">
      <c r="A538" s="378"/>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c r="IH538" s="120"/>
      <c r="IR538" s="120"/>
      <c r="JB538" s="120"/>
      <c r="JL538" s="120"/>
      <c r="JV538" s="120"/>
    </row>
    <row xmlns:x14ac="http://schemas.microsoft.com/office/spreadsheetml/2009/9/ac" r="539" s="3" customFormat="true" x14ac:dyDescent="0.25">
      <c r="A539" s="378"/>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c r="IH539" s="120"/>
      <c r="IR539" s="120"/>
      <c r="JB539" s="120"/>
      <c r="JL539" s="120"/>
      <c r="JV539" s="120"/>
    </row>
    <row xmlns:x14ac="http://schemas.microsoft.com/office/spreadsheetml/2009/9/ac" r="540" s="3" customFormat="true" x14ac:dyDescent="0.25">
      <c r="A540" s="378"/>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c r="IH540" s="120"/>
      <c r="IR540" s="120"/>
      <c r="JB540" s="120"/>
      <c r="JL540" s="120"/>
      <c r="JV540" s="120"/>
    </row>
    <row xmlns:x14ac="http://schemas.microsoft.com/office/spreadsheetml/2009/9/ac" r="541" s="3" customFormat="true" x14ac:dyDescent="0.25">
      <c r="A541" s="378"/>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c r="IH541" s="120"/>
      <c r="IR541" s="120"/>
      <c r="JB541" s="120"/>
      <c r="JL541" s="120"/>
      <c r="JV541" s="120"/>
    </row>
    <row xmlns:x14ac="http://schemas.microsoft.com/office/spreadsheetml/2009/9/ac" r="542" s="3" customFormat="true" x14ac:dyDescent="0.25">
      <c r="A542" s="378"/>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c r="IH542" s="120"/>
      <c r="IR542" s="120"/>
      <c r="JB542" s="120"/>
      <c r="JL542" s="120"/>
      <c r="JV542" s="120"/>
    </row>
    <row xmlns:x14ac="http://schemas.microsoft.com/office/spreadsheetml/2009/9/ac" r="543" s="3" customFormat="true" x14ac:dyDescent="0.25">
      <c r="A543" s="378"/>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c r="IH543" s="120"/>
      <c r="IR543" s="120"/>
      <c r="JB543" s="120"/>
      <c r="JL543" s="120"/>
      <c r="JV543" s="120"/>
    </row>
    <row xmlns:x14ac="http://schemas.microsoft.com/office/spreadsheetml/2009/9/ac" r="544" s="3" customFormat="true" x14ac:dyDescent="0.25">
      <c r="A544" s="378"/>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c r="IH544" s="120"/>
      <c r="IR544" s="120"/>
      <c r="JB544" s="120"/>
      <c r="JL544" s="120"/>
      <c r="JV544" s="120"/>
    </row>
    <row xmlns:x14ac="http://schemas.microsoft.com/office/spreadsheetml/2009/9/ac" r="545" s="3" customFormat="true" x14ac:dyDescent="0.25">
      <c r="A545" s="378"/>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c r="IH545" s="120"/>
      <c r="IR545" s="120"/>
      <c r="JB545" s="120"/>
      <c r="JL545" s="120"/>
      <c r="JV545" s="120"/>
    </row>
    <row xmlns:x14ac="http://schemas.microsoft.com/office/spreadsheetml/2009/9/ac" r="546" s="3" customFormat="true" x14ac:dyDescent="0.25">
      <c r="A546" s="378"/>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c r="IH546" s="120"/>
      <c r="IR546" s="120"/>
      <c r="JB546" s="120"/>
      <c r="JL546" s="120"/>
      <c r="JV546" s="120"/>
    </row>
    <row xmlns:x14ac="http://schemas.microsoft.com/office/spreadsheetml/2009/9/ac" r="547" s="3" customFormat="true" x14ac:dyDescent="0.25">
      <c r="A547" s="378"/>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c r="IH547" s="120"/>
      <c r="IR547" s="120"/>
      <c r="JB547" s="120"/>
      <c r="JL547" s="120"/>
      <c r="JV547" s="120"/>
    </row>
    <row xmlns:x14ac="http://schemas.microsoft.com/office/spreadsheetml/2009/9/ac" r="548" s="3" customFormat="true" x14ac:dyDescent="0.25">
      <c r="A548" s="378"/>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c r="IH548" s="120"/>
      <c r="IR548" s="120"/>
      <c r="JB548" s="120"/>
      <c r="JL548" s="120"/>
      <c r="JV548" s="120"/>
    </row>
    <row xmlns:x14ac="http://schemas.microsoft.com/office/spreadsheetml/2009/9/ac" r="549" s="3" customFormat="true" x14ac:dyDescent="0.25">
      <c r="A549" s="378"/>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c r="IH549" s="120"/>
      <c r="IR549" s="120"/>
      <c r="JB549" s="120"/>
      <c r="JL549" s="120"/>
      <c r="JV549" s="120"/>
    </row>
    <row xmlns:x14ac="http://schemas.microsoft.com/office/spreadsheetml/2009/9/ac" r="550" s="3" customFormat="true" x14ac:dyDescent="0.25">
      <c r="A550" s="378"/>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c r="IH550" s="120"/>
      <c r="IR550" s="120"/>
      <c r="JB550" s="120"/>
      <c r="JL550" s="120"/>
      <c r="JV550" s="120"/>
    </row>
    <row xmlns:x14ac="http://schemas.microsoft.com/office/spreadsheetml/2009/9/ac" r="551" s="3" customFormat="true" x14ac:dyDescent="0.25">
      <c r="A551" s="378"/>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c r="IH551" s="120"/>
      <c r="IR551" s="120"/>
      <c r="JB551" s="120"/>
      <c r="JL551" s="120"/>
      <c r="JV551" s="120"/>
    </row>
    <row xmlns:x14ac="http://schemas.microsoft.com/office/spreadsheetml/2009/9/ac" r="552" s="3" customFormat="true" x14ac:dyDescent="0.25">
      <c r="A552" s="378"/>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c r="IH552" s="120"/>
      <c r="IR552" s="120"/>
      <c r="JB552" s="120"/>
      <c r="JL552" s="120"/>
      <c r="JV552" s="120"/>
    </row>
    <row xmlns:x14ac="http://schemas.microsoft.com/office/spreadsheetml/2009/9/ac" r="553" s="3" customFormat="true" x14ac:dyDescent="0.25">
      <c r="A553" s="378"/>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c r="IH553" s="120"/>
      <c r="IR553" s="120"/>
      <c r="JB553" s="120"/>
      <c r="JL553" s="120"/>
      <c r="JV553" s="120"/>
    </row>
    <row xmlns:x14ac="http://schemas.microsoft.com/office/spreadsheetml/2009/9/ac" r="554" s="3" customFormat="true" x14ac:dyDescent="0.25">
      <c r="A554" s="378"/>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c r="IH554" s="120"/>
      <c r="IR554" s="120"/>
      <c r="JB554" s="120"/>
      <c r="JL554" s="120"/>
      <c r="JV554" s="120"/>
    </row>
    <row xmlns:x14ac="http://schemas.microsoft.com/office/spreadsheetml/2009/9/ac" r="555" s="3" customFormat="true" x14ac:dyDescent="0.25">
      <c r="A555" s="378"/>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c r="IH555" s="120"/>
      <c r="IR555" s="120"/>
      <c r="JB555" s="120"/>
      <c r="JL555" s="120"/>
      <c r="JV555" s="120"/>
    </row>
    <row xmlns:x14ac="http://schemas.microsoft.com/office/spreadsheetml/2009/9/ac" r="556" s="3" customFormat="true" x14ac:dyDescent="0.25">
      <c r="A556" s="378"/>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c r="IH556" s="120"/>
      <c r="IR556" s="120"/>
      <c r="JB556" s="120"/>
      <c r="JL556" s="120"/>
      <c r="JV556" s="120"/>
    </row>
    <row xmlns:x14ac="http://schemas.microsoft.com/office/spreadsheetml/2009/9/ac" r="557" s="3" customFormat="true" x14ac:dyDescent="0.25">
      <c r="A557" s="378"/>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c r="IH557" s="120"/>
      <c r="IR557" s="120"/>
      <c r="JB557" s="120"/>
      <c r="JL557" s="120"/>
      <c r="JV557" s="120"/>
    </row>
    <row xmlns:x14ac="http://schemas.microsoft.com/office/spreadsheetml/2009/9/ac" r="558" s="3" customFormat="true" x14ac:dyDescent="0.25">
      <c r="A558" s="378"/>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c r="IH558" s="120"/>
      <c r="IR558" s="120"/>
      <c r="JB558" s="120"/>
      <c r="JL558" s="120"/>
      <c r="JV558" s="120"/>
    </row>
    <row xmlns:x14ac="http://schemas.microsoft.com/office/spreadsheetml/2009/9/ac" r="559" s="3" customFormat="true" x14ac:dyDescent="0.25">
      <c r="A559" s="378"/>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c r="IH559" s="120"/>
      <c r="IR559" s="120"/>
      <c r="JB559" s="120"/>
      <c r="JL559" s="120"/>
      <c r="JV559" s="120"/>
    </row>
    <row xmlns:x14ac="http://schemas.microsoft.com/office/spreadsheetml/2009/9/ac" r="560" s="3" customFormat="true" x14ac:dyDescent="0.25">
      <c r="A560" s="378"/>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c r="IH560" s="120"/>
      <c r="IR560" s="120"/>
      <c r="JB560" s="120"/>
      <c r="JL560" s="120"/>
      <c r="JV560" s="120"/>
    </row>
    <row xmlns:x14ac="http://schemas.microsoft.com/office/spreadsheetml/2009/9/ac" r="561" s="3" customFormat="true" x14ac:dyDescent="0.25">
      <c r="A561" s="378"/>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c r="IH561" s="120"/>
      <c r="IR561" s="120"/>
      <c r="JB561" s="120"/>
      <c r="JL561" s="120"/>
      <c r="JV561" s="120"/>
    </row>
    <row xmlns:x14ac="http://schemas.microsoft.com/office/spreadsheetml/2009/9/ac" r="562" s="3" customFormat="true" x14ac:dyDescent="0.25">
      <c r="A562" s="378"/>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c r="IH562" s="120"/>
      <c r="IR562" s="120"/>
      <c r="JB562" s="120"/>
      <c r="JL562" s="120"/>
      <c r="JV562" s="120"/>
    </row>
    <row xmlns:x14ac="http://schemas.microsoft.com/office/spreadsheetml/2009/9/ac" r="563" s="3" customFormat="true" x14ac:dyDescent="0.25">
      <c r="A563" s="378"/>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c r="IH563" s="120"/>
      <c r="IR563" s="120"/>
      <c r="JB563" s="120"/>
      <c r="JL563" s="120"/>
      <c r="JV563" s="120"/>
    </row>
    <row xmlns:x14ac="http://schemas.microsoft.com/office/spreadsheetml/2009/9/ac" r="564" s="3" customFormat="true" x14ac:dyDescent="0.25">
      <c r="A564" s="378"/>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c r="IH564" s="120"/>
      <c r="IR564" s="120"/>
      <c r="JB564" s="120"/>
      <c r="JL564" s="120"/>
      <c r="JV564" s="120"/>
    </row>
    <row xmlns:x14ac="http://schemas.microsoft.com/office/spreadsheetml/2009/9/ac" r="565" s="3" customFormat="true" x14ac:dyDescent="0.25">
      <c r="A565" s="378"/>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c r="IH565" s="120"/>
      <c r="IR565" s="120"/>
      <c r="JB565" s="120"/>
      <c r="JL565" s="120"/>
      <c r="JV565" s="120"/>
    </row>
    <row xmlns:x14ac="http://schemas.microsoft.com/office/spreadsheetml/2009/9/ac" r="566" s="3" customFormat="true" x14ac:dyDescent="0.25">
      <c r="A566" s="378"/>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c r="IH566" s="120"/>
      <c r="IR566" s="120"/>
      <c r="JB566" s="120"/>
      <c r="JL566" s="120"/>
      <c r="JV566" s="120"/>
    </row>
    <row xmlns:x14ac="http://schemas.microsoft.com/office/spreadsheetml/2009/9/ac" r="567" s="3" customFormat="true" x14ac:dyDescent="0.25">
      <c r="A567" s="378"/>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c r="IH567" s="120"/>
      <c r="IR567" s="120"/>
      <c r="JB567" s="120"/>
      <c r="JL567" s="120"/>
      <c r="JV567" s="120"/>
    </row>
    <row xmlns:x14ac="http://schemas.microsoft.com/office/spreadsheetml/2009/9/ac" r="568" s="3" customFormat="true" x14ac:dyDescent="0.25">
      <c r="A568" s="378"/>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c r="IH568" s="120"/>
      <c r="IR568" s="120"/>
      <c r="JB568" s="120"/>
      <c r="JL568" s="120"/>
      <c r="JV568" s="120"/>
    </row>
    <row xmlns:x14ac="http://schemas.microsoft.com/office/spreadsheetml/2009/9/ac" r="569" s="3" customFormat="true" x14ac:dyDescent="0.25">
      <c r="A569" s="378"/>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c r="IH569" s="120"/>
      <c r="IR569" s="120"/>
      <c r="JB569" s="120"/>
      <c r="JL569" s="120"/>
      <c r="JV569" s="120"/>
    </row>
    <row xmlns:x14ac="http://schemas.microsoft.com/office/spreadsheetml/2009/9/ac" r="570" s="3" customFormat="true" x14ac:dyDescent="0.25">
      <c r="A570" s="378"/>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c r="IH570" s="120"/>
      <c r="IR570" s="120"/>
      <c r="JB570" s="120"/>
      <c r="JL570" s="120"/>
      <c r="JV570" s="120"/>
    </row>
    <row xmlns:x14ac="http://schemas.microsoft.com/office/spreadsheetml/2009/9/ac" r="571" s="3" customFormat="true" x14ac:dyDescent="0.25">
      <c r="A571" s="378"/>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c r="IH571" s="120"/>
      <c r="IR571" s="120"/>
      <c r="JB571" s="120"/>
      <c r="JL571" s="120"/>
      <c r="JV571" s="120"/>
    </row>
    <row xmlns:x14ac="http://schemas.microsoft.com/office/spreadsheetml/2009/9/ac" r="572" s="3" customFormat="true" x14ac:dyDescent="0.25">
      <c r="A572" s="378"/>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c r="IH572" s="120"/>
      <c r="IR572" s="120"/>
      <c r="JB572" s="120"/>
      <c r="JL572" s="120"/>
      <c r="JV572" s="120"/>
    </row>
    <row xmlns:x14ac="http://schemas.microsoft.com/office/spreadsheetml/2009/9/ac" r="573" s="3" customFormat="true" x14ac:dyDescent="0.25">
      <c r="A573" s="378"/>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c r="IH573" s="120"/>
      <c r="IR573" s="120"/>
      <c r="JB573" s="120"/>
      <c r="JL573" s="120"/>
      <c r="JV573" s="120"/>
    </row>
    <row xmlns:x14ac="http://schemas.microsoft.com/office/spreadsheetml/2009/9/ac" r="574" s="3" customFormat="true" x14ac:dyDescent="0.25">
      <c r="A574" s="378"/>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c r="IH574" s="120"/>
      <c r="IR574" s="120"/>
      <c r="JB574" s="120"/>
      <c r="JL574" s="120"/>
      <c r="JV574" s="120"/>
    </row>
    <row xmlns:x14ac="http://schemas.microsoft.com/office/spreadsheetml/2009/9/ac" r="575" s="3" customFormat="true" x14ac:dyDescent="0.25">
      <c r="A575" s="378"/>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c r="IH575" s="120"/>
      <c r="IR575" s="120"/>
      <c r="JB575" s="120"/>
      <c r="JL575" s="120"/>
      <c r="JV575" s="120"/>
    </row>
    <row xmlns:x14ac="http://schemas.microsoft.com/office/spreadsheetml/2009/9/ac" r="576" s="3" customFormat="true" x14ac:dyDescent="0.25">
      <c r="A576" s="378"/>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c r="IH576" s="120"/>
      <c r="IR576" s="120"/>
      <c r="JB576" s="120"/>
      <c r="JL576" s="120"/>
      <c r="JV576" s="120"/>
    </row>
    <row xmlns:x14ac="http://schemas.microsoft.com/office/spreadsheetml/2009/9/ac" r="577" s="3" customFormat="true" x14ac:dyDescent="0.25">
      <c r="A577" s="378"/>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c r="IH577" s="120"/>
      <c r="IR577" s="120"/>
      <c r="JB577" s="120"/>
      <c r="JL577" s="120"/>
      <c r="JV577" s="120"/>
    </row>
    <row xmlns:x14ac="http://schemas.microsoft.com/office/spreadsheetml/2009/9/ac" r="578" s="3" customFormat="true" x14ac:dyDescent="0.25">
      <c r="A578" s="378"/>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c r="IH578" s="120"/>
      <c r="IR578" s="120"/>
      <c r="JB578" s="120"/>
      <c r="JL578" s="120"/>
      <c r="JV578" s="120"/>
    </row>
    <row xmlns:x14ac="http://schemas.microsoft.com/office/spreadsheetml/2009/9/ac" r="579" s="3" customFormat="true" x14ac:dyDescent="0.25">
      <c r="A579" s="378"/>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c r="IH579" s="120"/>
      <c r="IR579" s="120"/>
      <c r="JB579" s="120"/>
      <c r="JL579" s="120"/>
      <c r="JV579" s="120"/>
    </row>
    <row xmlns:x14ac="http://schemas.microsoft.com/office/spreadsheetml/2009/9/ac" r="580" s="3" customFormat="true" x14ac:dyDescent="0.25">
      <c r="A580" s="378"/>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c r="IH580" s="120"/>
      <c r="IR580" s="120"/>
      <c r="JB580" s="120"/>
      <c r="JL580" s="120"/>
      <c r="JV580" s="120"/>
    </row>
    <row xmlns:x14ac="http://schemas.microsoft.com/office/spreadsheetml/2009/9/ac" r="581" s="3" customFormat="true" x14ac:dyDescent="0.25">
      <c r="A581" s="378"/>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c r="IH581" s="120"/>
      <c r="IR581" s="120"/>
      <c r="JB581" s="120"/>
      <c r="JL581" s="120"/>
      <c r="JV581" s="120"/>
    </row>
    <row xmlns:x14ac="http://schemas.microsoft.com/office/spreadsheetml/2009/9/ac" r="582" s="3" customFormat="true" x14ac:dyDescent="0.25">
      <c r="A582" s="378"/>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c r="IH582" s="120"/>
      <c r="IR582" s="120"/>
      <c r="JB582" s="120"/>
      <c r="JL582" s="120"/>
      <c r="JV582" s="120"/>
    </row>
    <row xmlns:x14ac="http://schemas.microsoft.com/office/spreadsheetml/2009/9/ac" r="583" s="3" customFormat="true" x14ac:dyDescent="0.25">
      <c r="A583" s="378"/>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c r="IH583" s="120"/>
      <c r="IR583" s="120"/>
      <c r="JB583" s="120"/>
      <c r="JL583" s="120"/>
      <c r="JV583" s="120"/>
    </row>
    <row xmlns:x14ac="http://schemas.microsoft.com/office/spreadsheetml/2009/9/ac" r="584" s="3" customFormat="true" x14ac:dyDescent="0.25">
      <c r="A584" s="378"/>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c r="IH584" s="120"/>
      <c r="IR584" s="120"/>
      <c r="JB584" s="120"/>
      <c r="JL584" s="120"/>
      <c r="JV584" s="120"/>
    </row>
    <row xmlns:x14ac="http://schemas.microsoft.com/office/spreadsheetml/2009/9/ac" r="585" s="3" customFormat="true" x14ac:dyDescent="0.25">
      <c r="A585" s="378"/>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c r="IH585" s="120"/>
      <c r="IR585" s="120"/>
      <c r="JB585" s="120"/>
      <c r="JL585" s="120"/>
      <c r="JV585" s="120"/>
    </row>
    <row xmlns:x14ac="http://schemas.microsoft.com/office/spreadsheetml/2009/9/ac" r="586" s="3" customFormat="true" x14ac:dyDescent="0.25">
      <c r="A586" s="378"/>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c r="IH586" s="120"/>
      <c r="IR586" s="120"/>
      <c r="JB586" s="120"/>
      <c r="JL586" s="120"/>
      <c r="JV586" s="120"/>
    </row>
    <row xmlns:x14ac="http://schemas.microsoft.com/office/spreadsheetml/2009/9/ac" r="587" s="3" customFormat="true" x14ac:dyDescent="0.25">
      <c r="A587" s="378"/>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c r="IH587" s="120"/>
      <c r="IR587" s="120"/>
      <c r="JB587" s="120"/>
      <c r="JL587" s="120"/>
      <c r="JV587" s="120"/>
    </row>
    <row xmlns:x14ac="http://schemas.microsoft.com/office/spreadsheetml/2009/9/ac" r="588" s="3" customFormat="true" x14ac:dyDescent="0.25">
      <c r="A588" s="378"/>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c r="IH588" s="120"/>
      <c r="IR588" s="120"/>
      <c r="JB588" s="120"/>
      <c r="JL588" s="120"/>
      <c r="JV588" s="120"/>
    </row>
    <row xmlns:x14ac="http://schemas.microsoft.com/office/spreadsheetml/2009/9/ac" r="589" s="3" customFormat="true" x14ac:dyDescent="0.25">
      <c r="A589" s="378"/>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c r="IH589" s="120"/>
      <c r="IR589" s="120"/>
      <c r="JB589" s="120"/>
      <c r="JL589" s="120"/>
      <c r="JV589" s="120"/>
    </row>
    <row xmlns:x14ac="http://schemas.microsoft.com/office/spreadsheetml/2009/9/ac" r="590" s="3" customFormat="true" x14ac:dyDescent="0.25">
      <c r="A590" s="378"/>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c r="IH590" s="120"/>
      <c r="IR590" s="120"/>
      <c r="JB590" s="120"/>
      <c r="JL590" s="120"/>
      <c r="JV590" s="120"/>
    </row>
    <row xmlns:x14ac="http://schemas.microsoft.com/office/spreadsheetml/2009/9/ac" r="591" s="3" customFormat="true" x14ac:dyDescent="0.25">
      <c r="A591" s="378"/>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c r="IH591" s="120"/>
      <c r="IR591" s="120"/>
      <c r="JB591" s="120"/>
      <c r="JL591" s="120"/>
      <c r="JV591" s="120"/>
    </row>
    <row xmlns:x14ac="http://schemas.microsoft.com/office/spreadsheetml/2009/9/ac" r="592" s="3" customFormat="true" x14ac:dyDescent="0.25">
      <c r="A592" s="378"/>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c r="IH592" s="120"/>
      <c r="IR592" s="120"/>
      <c r="JB592" s="120"/>
      <c r="JL592" s="120"/>
      <c r="JV592" s="120"/>
    </row>
    <row xmlns:x14ac="http://schemas.microsoft.com/office/spreadsheetml/2009/9/ac" r="593" s="3" customFormat="true" x14ac:dyDescent="0.25">
      <c r="A593" s="378"/>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c r="IH593" s="120"/>
      <c r="IR593" s="120"/>
      <c r="JB593" s="120"/>
      <c r="JL593" s="120"/>
      <c r="JV593" s="120"/>
    </row>
    <row xmlns:x14ac="http://schemas.microsoft.com/office/spreadsheetml/2009/9/ac" r="594" s="3" customFormat="true" x14ac:dyDescent="0.25">
      <c r="A594" s="378"/>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c r="IH594" s="120"/>
      <c r="IR594" s="120"/>
      <c r="JB594" s="120"/>
      <c r="JL594" s="120"/>
      <c r="JV594" s="120"/>
    </row>
    <row xmlns:x14ac="http://schemas.microsoft.com/office/spreadsheetml/2009/9/ac" r="595" s="3" customFormat="true" x14ac:dyDescent="0.25">
      <c r="A595" s="378"/>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c r="IH595" s="120"/>
      <c r="IR595" s="120"/>
      <c r="JB595" s="120"/>
      <c r="JL595" s="120"/>
      <c r="JV595" s="120"/>
    </row>
    <row xmlns:x14ac="http://schemas.microsoft.com/office/spreadsheetml/2009/9/ac" r="596" s="3" customFormat="true" x14ac:dyDescent="0.25">
      <c r="A596" s="378"/>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c r="IH596" s="120"/>
      <c r="IR596" s="120"/>
      <c r="JB596" s="120"/>
      <c r="JL596" s="120"/>
      <c r="JV596" s="120"/>
    </row>
    <row xmlns:x14ac="http://schemas.microsoft.com/office/spreadsheetml/2009/9/ac" r="597" s="3" customFormat="true" x14ac:dyDescent="0.25">
      <c r="A597" s="378"/>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c r="IH597" s="120"/>
      <c r="IR597" s="120"/>
      <c r="JB597" s="120"/>
      <c r="JL597" s="120"/>
      <c r="JV597" s="120"/>
    </row>
    <row xmlns:x14ac="http://schemas.microsoft.com/office/spreadsheetml/2009/9/ac" r="598" s="3" customFormat="true" x14ac:dyDescent="0.25">
      <c r="A598" s="378"/>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c r="IH598" s="120"/>
      <c r="IR598" s="120"/>
      <c r="JB598" s="120"/>
      <c r="JL598" s="120"/>
      <c r="JV598" s="120"/>
    </row>
    <row xmlns:x14ac="http://schemas.microsoft.com/office/spreadsheetml/2009/9/ac" r="599" s="3" customFormat="true" x14ac:dyDescent="0.25">
      <c r="A599" s="378"/>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c r="IH599" s="120"/>
      <c r="IR599" s="120"/>
      <c r="JB599" s="120"/>
      <c r="JL599" s="120"/>
      <c r="JV599" s="120"/>
    </row>
    <row xmlns:x14ac="http://schemas.microsoft.com/office/spreadsheetml/2009/9/ac" r="600" s="3" customFormat="true" x14ac:dyDescent="0.25">
      <c r="A600" s="378"/>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c r="IH600" s="120"/>
      <c r="IR600" s="120"/>
      <c r="JB600" s="120"/>
      <c r="JL600" s="120"/>
      <c r="JV600" s="120"/>
    </row>
    <row xmlns:x14ac="http://schemas.microsoft.com/office/spreadsheetml/2009/9/ac" r="601" s="3" customFormat="true" x14ac:dyDescent="0.25">
      <c r="A601" s="378"/>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c r="IH601" s="120"/>
      <c r="IR601" s="120"/>
      <c r="JB601" s="120"/>
      <c r="JL601" s="120"/>
      <c r="JV601" s="120"/>
    </row>
    <row xmlns:x14ac="http://schemas.microsoft.com/office/spreadsheetml/2009/9/ac" r="602" s="3" customFormat="true" x14ac:dyDescent="0.25">
      <c r="A602" s="378"/>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c r="IH602" s="120"/>
      <c r="IR602" s="120"/>
      <c r="JB602" s="120"/>
      <c r="JL602" s="120"/>
      <c r="JV602" s="120"/>
    </row>
    <row xmlns:x14ac="http://schemas.microsoft.com/office/spreadsheetml/2009/9/ac" r="603" s="3" customFormat="true" x14ac:dyDescent="0.25">
      <c r="A603" s="378"/>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c r="IH603" s="120"/>
      <c r="IR603" s="120"/>
      <c r="JB603" s="120"/>
      <c r="JL603" s="120"/>
      <c r="JV603" s="120"/>
    </row>
    <row xmlns:x14ac="http://schemas.microsoft.com/office/spreadsheetml/2009/9/ac" r="604" s="3" customFormat="true" x14ac:dyDescent="0.25">
      <c r="A604" s="378"/>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c r="IH604" s="120"/>
      <c r="IR604" s="120"/>
      <c r="JB604" s="120"/>
      <c r="JL604" s="120"/>
      <c r="JV604" s="120"/>
    </row>
    <row xmlns:x14ac="http://schemas.microsoft.com/office/spreadsheetml/2009/9/ac" r="605" s="3" customFormat="true" x14ac:dyDescent="0.25">
      <c r="A605" s="378"/>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c r="IH605" s="120"/>
      <c r="IR605" s="120"/>
      <c r="JB605" s="120"/>
      <c r="JL605" s="120"/>
      <c r="JV605" s="120"/>
    </row>
    <row xmlns:x14ac="http://schemas.microsoft.com/office/spreadsheetml/2009/9/ac" r="606" s="3" customFormat="true" x14ac:dyDescent="0.25">
      <c r="A606" s="378"/>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c r="IH606" s="120"/>
      <c r="IR606" s="120"/>
      <c r="JB606" s="120"/>
      <c r="JL606" s="120"/>
      <c r="JV606" s="120"/>
    </row>
    <row xmlns:x14ac="http://schemas.microsoft.com/office/spreadsheetml/2009/9/ac" r="607" s="3" customFormat="true" x14ac:dyDescent="0.25">
      <c r="A607" s="378"/>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c r="IH607" s="120"/>
      <c r="IR607" s="120"/>
      <c r="JB607" s="120"/>
      <c r="JL607" s="120"/>
      <c r="JV607" s="120"/>
    </row>
    <row xmlns:x14ac="http://schemas.microsoft.com/office/spreadsheetml/2009/9/ac" r="608" s="3" customFormat="true" x14ac:dyDescent="0.25">
      <c r="A608" s="378"/>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c r="IH608" s="120"/>
      <c r="IR608" s="120"/>
      <c r="JB608" s="120"/>
      <c r="JL608" s="120"/>
      <c r="JV608" s="120"/>
    </row>
    <row xmlns:x14ac="http://schemas.microsoft.com/office/spreadsheetml/2009/9/ac" r="609" s="3" customFormat="true" x14ac:dyDescent="0.25">
      <c r="A609" s="378"/>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c r="IH609" s="120"/>
      <c r="IR609" s="120"/>
      <c r="JB609" s="120"/>
      <c r="JL609" s="120"/>
      <c r="JV609" s="120"/>
    </row>
    <row xmlns:x14ac="http://schemas.microsoft.com/office/spreadsheetml/2009/9/ac" r="610" s="3" customFormat="true" x14ac:dyDescent="0.25">
      <c r="A610" s="378"/>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c r="IH610" s="120"/>
      <c r="IR610" s="120"/>
      <c r="JB610" s="120"/>
      <c r="JL610" s="120"/>
      <c r="JV610" s="120"/>
    </row>
    <row xmlns:x14ac="http://schemas.microsoft.com/office/spreadsheetml/2009/9/ac" r="611" s="3" customFormat="true" x14ac:dyDescent="0.25">
      <c r="A611" s="378"/>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c r="IH611" s="120"/>
      <c r="IR611" s="120"/>
      <c r="JB611" s="120"/>
      <c r="JL611" s="120"/>
      <c r="JV611" s="120"/>
    </row>
    <row xmlns:x14ac="http://schemas.microsoft.com/office/spreadsheetml/2009/9/ac" r="612" s="3" customFormat="true" x14ac:dyDescent="0.25">
      <c r="A612" s="378"/>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c r="IH612" s="120"/>
      <c r="IR612" s="120"/>
      <c r="JB612" s="120"/>
      <c r="JL612" s="120"/>
      <c r="JV612" s="120"/>
    </row>
    <row xmlns:x14ac="http://schemas.microsoft.com/office/spreadsheetml/2009/9/ac" r="613" s="3" customFormat="true" x14ac:dyDescent="0.25">
      <c r="A613" s="378"/>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c r="IH613" s="120"/>
      <c r="IR613" s="120"/>
      <c r="JB613" s="120"/>
      <c r="JL613" s="120"/>
      <c r="JV613" s="120"/>
    </row>
    <row xmlns:x14ac="http://schemas.microsoft.com/office/spreadsheetml/2009/9/ac" r="614" s="3" customFormat="true" x14ac:dyDescent="0.25">
      <c r="A614" s="378"/>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c r="IH614" s="120"/>
      <c r="IR614" s="120"/>
      <c r="JB614" s="120"/>
      <c r="JL614" s="120"/>
      <c r="JV614" s="120"/>
    </row>
    <row xmlns:x14ac="http://schemas.microsoft.com/office/spreadsheetml/2009/9/ac" r="615" s="3" customFormat="true" x14ac:dyDescent="0.25">
      <c r="A615" s="378"/>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c r="IH615" s="120"/>
      <c r="IR615" s="120"/>
      <c r="JB615" s="120"/>
      <c r="JL615" s="120"/>
      <c r="JV615" s="120"/>
    </row>
    <row xmlns:x14ac="http://schemas.microsoft.com/office/spreadsheetml/2009/9/ac" r="616" s="3" customFormat="true" x14ac:dyDescent="0.25">
      <c r="A616" s="378"/>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c r="IH616" s="120"/>
      <c r="IR616" s="120"/>
      <c r="JB616" s="120"/>
      <c r="JL616" s="120"/>
      <c r="JV616" s="120"/>
    </row>
    <row xmlns:x14ac="http://schemas.microsoft.com/office/spreadsheetml/2009/9/ac" r="617" s="3" customFormat="true" x14ac:dyDescent="0.25">
      <c r="A617" s="378"/>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c r="IH617" s="120"/>
      <c r="IR617" s="120"/>
      <c r="JB617" s="120"/>
      <c r="JL617" s="120"/>
      <c r="JV617" s="120"/>
    </row>
    <row xmlns:x14ac="http://schemas.microsoft.com/office/spreadsheetml/2009/9/ac" r="618" s="3" customFormat="true" x14ac:dyDescent="0.25">
      <c r="A618" s="378"/>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c r="IH618" s="120"/>
      <c r="IR618" s="120"/>
      <c r="JB618" s="120"/>
      <c r="JL618" s="120"/>
      <c r="JV618" s="120"/>
    </row>
    <row xmlns:x14ac="http://schemas.microsoft.com/office/spreadsheetml/2009/9/ac" r="619" s="3" customFormat="true" x14ac:dyDescent="0.25">
      <c r="A619" s="378"/>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c r="IH619" s="120"/>
      <c r="IR619" s="120"/>
      <c r="JB619" s="120"/>
      <c r="JL619" s="120"/>
      <c r="JV619" s="120"/>
    </row>
    <row xmlns:x14ac="http://schemas.microsoft.com/office/spreadsheetml/2009/9/ac" r="620" s="3" customFormat="true" x14ac:dyDescent="0.25">
      <c r="A620" s="378"/>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c r="IH620" s="120"/>
      <c r="IR620" s="120"/>
      <c r="JB620" s="120"/>
      <c r="JL620" s="120"/>
      <c r="JV620" s="120"/>
    </row>
    <row xmlns:x14ac="http://schemas.microsoft.com/office/spreadsheetml/2009/9/ac" r="621" s="3" customFormat="true" x14ac:dyDescent="0.25">
      <c r="A621" s="378"/>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c r="IH621" s="120"/>
      <c r="IR621" s="120"/>
      <c r="JB621" s="120"/>
      <c r="JL621" s="120"/>
      <c r="JV621" s="120"/>
    </row>
    <row xmlns:x14ac="http://schemas.microsoft.com/office/spreadsheetml/2009/9/ac" r="622" s="3" customFormat="true" x14ac:dyDescent="0.25">
      <c r="A622" s="378"/>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c r="IH622" s="120"/>
      <c r="IR622" s="120"/>
      <c r="JB622" s="120"/>
      <c r="JL622" s="120"/>
      <c r="JV622" s="120"/>
    </row>
    <row xmlns:x14ac="http://schemas.microsoft.com/office/spreadsheetml/2009/9/ac" r="623" s="3" customFormat="true" x14ac:dyDescent="0.25">
      <c r="A623" s="378"/>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c r="IH623" s="120"/>
      <c r="IR623" s="120"/>
      <c r="JB623" s="120"/>
      <c r="JL623" s="120"/>
      <c r="JV623" s="120"/>
    </row>
    <row xmlns:x14ac="http://schemas.microsoft.com/office/spreadsheetml/2009/9/ac" r="624" s="3" customFormat="true" x14ac:dyDescent="0.25">
      <c r="A624" s="378"/>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c r="IH624" s="120"/>
      <c r="IR624" s="120"/>
      <c r="JB624" s="120"/>
      <c r="JL624" s="120"/>
      <c r="JV624" s="120"/>
    </row>
    <row xmlns:x14ac="http://schemas.microsoft.com/office/spreadsheetml/2009/9/ac" r="625" s="3" customFormat="true" x14ac:dyDescent="0.25">
      <c r="A625" s="378"/>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c r="IH625" s="120"/>
      <c r="IR625" s="120"/>
      <c r="JB625" s="120"/>
      <c r="JL625" s="120"/>
      <c r="JV625" s="120"/>
    </row>
    <row xmlns:x14ac="http://schemas.microsoft.com/office/spreadsheetml/2009/9/ac" r="626" s="3" customFormat="true" x14ac:dyDescent="0.25">
      <c r="A626" s="378"/>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c r="IH626" s="120"/>
      <c r="IR626" s="120"/>
      <c r="JB626" s="120"/>
      <c r="JL626" s="120"/>
      <c r="JV626" s="120"/>
    </row>
    <row xmlns:x14ac="http://schemas.microsoft.com/office/spreadsheetml/2009/9/ac" r="627" s="3" customFormat="true" x14ac:dyDescent="0.25">
      <c r="A627" s="378"/>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c r="IH627" s="120"/>
      <c r="IR627" s="120"/>
      <c r="JB627" s="120"/>
      <c r="JL627" s="120"/>
      <c r="JV627" s="120"/>
    </row>
    <row xmlns:x14ac="http://schemas.microsoft.com/office/spreadsheetml/2009/9/ac" r="628" s="3" customFormat="true" x14ac:dyDescent="0.25">
      <c r="A628" s="378"/>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c r="IH628" s="120"/>
      <c r="IR628" s="120"/>
      <c r="JB628" s="120"/>
      <c r="JL628" s="120"/>
      <c r="JV628" s="120"/>
    </row>
    <row xmlns:x14ac="http://schemas.microsoft.com/office/spreadsheetml/2009/9/ac" r="629" s="3" customFormat="true" x14ac:dyDescent="0.25">
      <c r="A629" s="378"/>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c r="IH629" s="120"/>
      <c r="IR629" s="120"/>
      <c r="JB629" s="120"/>
      <c r="JL629" s="120"/>
      <c r="JV629" s="120"/>
    </row>
    <row xmlns:x14ac="http://schemas.microsoft.com/office/spreadsheetml/2009/9/ac" r="630" s="3" customFormat="true" x14ac:dyDescent="0.25">
      <c r="A630" s="378"/>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c r="IH630" s="120"/>
      <c r="IR630" s="120"/>
      <c r="JB630" s="120"/>
      <c r="JL630" s="120"/>
      <c r="JV630" s="120"/>
    </row>
    <row xmlns:x14ac="http://schemas.microsoft.com/office/spreadsheetml/2009/9/ac" r="631" s="3" customFormat="true" x14ac:dyDescent="0.25">
      <c r="A631" s="378"/>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c r="IH631" s="120"/>
      <c r="IR631" s="120"/>
      <c r="JB631" s="120"/>
      <c r="JL631" s="120"/>
      <c r="JV631" s="120"/>
    </row>
    <row xmlns:x14ac="http://schemas.microsoft.com/office/spreadsheetml/2009/9/ac" r="632" s="3" customFormat="true" x14ac:dyDescent="0.25">
      <c r="A632" s="378"/>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c r="IH632" s="120"/>
      <c r="IR632" s="120"/>
      <c r="JB632" s="120"/>
      <c r="JL632" s="120"/>
      <c r="JV632" s="120"/>
    </row>
    <row xmlns:x14ac="http://schemas.microsoft.com/office/spreadsheetml/2009/9/ac" r="633" s="3" customFormat="true" x14ac:dyDescent="0.25">
      <c r="A633" s="378"/>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c r="IH633" s="120"/>
      <c r="IR633" s="120"/>
      <c r="JB633" s="120"/>
      <c r="JL633" s="120"/>
      <c r="JV633" s="120"/>
    </row>
    <row xmlns:x14ac="http://schemas.microsoft.com/office/spreadsheetml/2009/9/ac" r="634" s="3" customFormat="true" x14ac:dyDescent="0.25">
      <c r="A634" s="378"/>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c r="IH634" s="120"/>
      <c r="IR634" s="120"/>
      <c r="JB634" s="120"/>
      <c r="JL634" s="120"/>
      <c r="JV634" s="120"/>
    </row>
    <row xmlns:x14ac="http://schemas.microsoft.com/office/spreadsheetml/2009/9/ac" r="635" s="3" customFormat="true" x14ac:dyDescent="0.25">
      <c r="A635" s="378"/>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c r="IH635" s="120"/>
      <c r="IR635" s="120"/>
      <c r="JB635" s="120"/>
      <c r="JL635" s="120"/>
      <c r="JV635" s="120"/>
    </row>
    <row xmlns:x14ac="http://schemas.microsoft.com/office/spreadsheetml/2009/9/ac" r="636" s="3" customFormat="true" x14ac:dyDescent="0.25">
      <c r="A636" s="378"/>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c r="IH636" s="120"/>
      <c r="IR636" s="120"/>
      <c r="JB636" s="120"/>
      <c r="JL636" s="120"/>
      <c r="JV636" s="120"/>
    </row>
    <row xmlns:x14ac="http://schemas.microsoft.com/office/spreadsheetml/2009/9/ac" r="637" s="3" customFormat="true" x14ac:dyDescent="0.25">
      <c r="A637" s="378"/>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c r="IH637" s="120"/>
      <c r="IR637" s="120"/>
      <c r="JB637" s="120"/>
      <c r="JL637" s="120"/>
      <c r="JV637" s="120"/>
    </row>
    <row xmlns:x14ac="http://schemas.microsoft.com/office/spreadsheetml/2009/9/ac" r="638" s="3" customFormat="true" x14ac:dyDescent="0.25">
      <c r="A638" s="378"/>
      <c r="B638" s="120"/>
      <c r="L638" s="120"/>
      <c r="V638" s="120"/>
      <c r="AF638" s="120"/>
      <c r="AP638" s="120"/>
      <c r="AZ638" s="120"/>
      <c r="BA638" s="120"/>
      <c r="BJ638" s="120"/>
      <c r="BT638" s="120"/>
      <c r="CD638" s="120"/>
      <c r="CN638" s="120"/>
      <c r="CX638" s="120"/>
      <c r="DH638" s="120"/>
      <c r="DR638" s="120"/>
      <c r="EB638" s="120"/>
      <c r="EL638" s="120"/>
      <c r="EV638" s="120"/>
      <c r="FF638" s="120"/>
      <c r="FP638" s="120"/>
      <c r="FZ638" s="120"/>
      <c r="GJ638" s="120"/>
      <c r="GT638" s="120"/>
      <c r="HD638" s="120"/>
      <c r="HN638" s="120"/>
      <c r="HX638" s="120"/>
      <c r="IH638" s="120"/>
      <c r="IR638" s="120"/>
      <c r="JB638" s="120"/>
      <c r="JL638" s="120"/>
      <c r="JV638" s="120"/>
    </row>
    <row xmlns:x14ac="http://schemas.microsoft.com/office/spreadsheetml/2009/9/ac" r="639" s="3" customFormat="true" x14ac:dyDescent="0.25">
      <c r="A639" s="378"/>
      <c r="B639" s="120"/>
      <c r="L639" s="120"/>
      <c r="V639" s="120"/>
      <c r="AF639" s="120"/>
      <c r="AP639" s="120"/>
      <c r="AZ639" s="120"/>
      <c r="BA639" s="120"/>
      <c r="BJ639" s="120"/>
      <c r="BT639" s="120"/>
      <c r="CD639" s="120"/>
      <c r="CN639" s="120"/>
      <c r="CX639" s="120"/>
      <c r="DH639" s="120"/>
      <c r="DR639" s="120"/>
      <c r="EB639" s="120"/>
      <c r="EL639" s="120"/>
      <c r="EV639" s="120"/>
      <c r="FF639" s="120"/>
      <c r="FP639" s="120"/>
      <c r="FZ639" s="120"/>
      <c r="GJ639" s="120"/>
      <c r="GT639" s="120"/>
      <c r="HD639" s="120"/>
      <c r="HN639" s="120"/>
      <c r="HX639" s="120"/>
      <c r="IH639" s="120"/>
      <c r="IR639" s="120"/>
      <c r="JB639" s="120"/>
      <c r="JL639" s="120"/>
      <c r="JV639" s="120"/>
    </row>
    <row xmlns:x14ac="http://schemas.microsoft.com/office/spreadsheetml/2009/9/ac" r="640" s="3" customFormat="true" x14ac:dyDescent="0.25">
      <c r="A640" s="378"/>
      <c r="B640" s="120"/>
      <c r="L640" s="120"/>
      <c r="V640" s="120"/>
      <c r="AF640" s="120"/>
      <c r="AP640" s="120"/>
      <c r="AZ640" s="120"/>
      <c r="BA640" s="120"/>
      <c r="BJ640" s="120"/>
      <c r="BT640" s="120"/>
      <c r="CD640" s="120"/>
      <c r="CN640" s="120"/>
      <c r="CX640" s="120"/>
      <c r="DH640" s="120"/>
      <c r="DR640" s="120"/>
      <c r="EB640" s="120"/>
      <c r="EL640" s="120"/>
      <c r="EV640" s="120"/>
      <c r="FF640" s="120"/>
      <c r="FP640" s="120"/>
      <c r="FZ640" s="120"/>
      <c r="GJ640" s="120"/>
      <c r="GT640" s="120"/>
      <c r="HD640" s="120"/>
      <c r="HN640" s="120"/>
      <c r="HX640" s="120"/>
      <c r="IH640" s="120"/>
      <c r="IR640" s="120"/>
      <c r="JB640" s="120"/>
      <c r="JL640" s="120"/>
      <c r="JV640" s="120"/>
    </row>
  </sheetData>
  <mergeCells count="20">
    <mergeCell ref="A2:A3"/>
    <mergeCell ref="EW27:FC27"/>
    <mergeCell ref="C27:I27"/>
    <mergeCell ref="M27:S27"/>
    <mergeCell ref="BU27:CA27"/>
    <mergeCell ref="W27:AC27"/>
    <mergeCell ref="AG27:AM27"/>
    <mergeCell ref="AQ27:AW27"/>
    <mergeCell ref="DS27:DY27"/>
    <mergeCell ref="BA27:BG27"/>
    <mergeCell ref="DI27:DO27"/>
    <mergeCell ref="BK27:BQ27"/>
    <mergeCell ref="EC27:EI27"/>
    <mergeCell ref="EM27:ES27"/>
    <mergeCell ref="CE27:CK27"/>
    <mergeCell ref="CO27:CU27"/>
    <mergeCell ref="CY27:DE27"/>
    <mergeCell ref="FQ27:FW27"/>
    <mergeCell ref="GA27:GG27"/>
    <mergeCell ref="FG27:F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F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 min="292" max="292" width="24.625" style="121" customWidth="true"/>
    <col min="293" max="293" width="29.75" customWidth="true"/>
    <col min="294" max="299" width="7.875" customWidth="true"/>
    <col min="300" max="301" width="1.125" customWidth="true"/>
  </cols>
  <sheetData>
    <row xmlns:x14ac="http://schemas.microsoft.com/office/spreadsheetml/2009/9/ac" r="1" s="311" customFormat="true" ht="30" customHeight="true" x14ac:dyDescent="0.25">
      <c r="B1" s="327" t="s">
        <v>28</v>
      </c>
      <c r="C1" s="406" t="s">
        <v>310</v>
      </c>
      <c r="D1" s="322" t="s">
        <v>159</v>
      </c>
      <c r="E1" s="322"/>
      <c r="F1" s="322"/>
      <c r="G1" s="322"/>
      <c r="H1" s="322"/>
      <c r="I1" s="323"/>
      <c r="J1" s="312"/>
      <c r="K1" s="312"/>
      <c r="L1" s="327" t="s">
        <v>28</v>
      </c>
      <c r="M1" s="406" t="s">
        <v>311</v>
      </c>
      <c r="N1" s="322" t="s">
        <v>159</v>
      </c>
      <c r="O1" s="322"/>
      <c r="P1" s="322"/>
      <c r="Q1" s="322"/>
      <c r="R1" s="322"/>
      <c r="S1" s="323"/>
      <c r="T1" s="312"/>
      <c r="U1" s="312"/>
      <c r="V1" s="327" t="s">
        <v>28</v>
      </c>
      <c r="W1" s="406" t="s">
        <v>312</v>
      </c>
      <c r="X1" s="322" t="s">
        <v>159</v>
      </c>
      <c r="Y1" s="322"/>
      <c r="Z1" s="322"/>
      <c r="AA1" s="322"/>
      <c r="AB1" s="322"/>
      <c r="AC1" s="323"/>
      <c r="AD1" s="312"/>
      <c r="AE1" s="312"/>
      <c r="AF1" s="327" t="s">
        <v>28</v>
      </c>
      <c r="AG1" s="406" t="s">
        <v>313</v>
      </c>
      <c r="AH1" s="322" t="s">
        <v>159</v>
      </c>
      <c r="AI1" s="322"/>
      <c r="AJ1" s="322"/>
      <c r="AK1" s="322"/>
      <c r="AL1" s="322"/>
      <c r="AM1" s="323"/>
      <c r="AN1" s="312"/>
      <c r="AO1" s="312"/>
      <c r="AP1" s="327" t="s">
        <v>28</v>
      </c>
      <c r="AQ1" s="406" t="s">
        <v>313</v>
      </c>
      <c r="AR1" s="322" t="s">
        <v>159</v>
      </c>
      <c r="AS1" s="322"/>
      <c r="AT1" s="322"/>
      <c r="AU1" s="322"/>
      <c r="AV1" s="322"/>
      <c r="AW1" s="323"/>
      <c r="AX1" s="312"/>
      <c r="AY1" s="312"/>
      <c r="AZ1" s="327" t="s">
        <v>28</v>
      </c>
      <c r="BA1" s="406" t="s">
        <v>314</v>
      </c>
      <c r="BB1" s="322" t="s">
        <v>159</v>
      </c>
      <c r="BC1" s="322"/>
      <c r="BD1" s="322"/>
      <c r="BE1" s="322"/>
      <c r="BF1" s="322"/>
      <c r="BG1" s="323"/>
      <c r="BH1" s="312"/>
      <c r="BI1" s="312"/>
      <c r="BJ1" s="327" t="s">
        <v>28</v>
      </c>
      <c r="BK1" s="406" t="s">
        <v>314</v>
      </c>
      <c r="BL1" s="322" t="s">
        <v>159</v>
      </c>
      <c r="BM1" s="322"/>
      <c r="BN1" s="322"/>
      <c r="BO1" s="322"/>
      <c r="BP1" s="322"/>
      <c r="BQ1" s="323"/>
      <c r="BR1" s="312"/>
      <c r="BS1" s="312"/>
      <c r="BT1" s="327" t="s">
        <v>28</v>
      </c>
      <c r="BU1" s="406" t="s">
        <v>315</v>
      </c>
      <c r="BV1" s="322" t="s">
        <v>159</v>
      </c>
      <c r="BW1" s="322"/>
      <c r="BX1" s="322"/>
      <c r="BY1" s="322"/>
      <c r="BZ1" s="322"/>
      <c r="CA1" s="323"/>
      <c r="CB1" s="312"/>
      <c r="CC1" s="312"/>
      <c r="CD1" s="327" t="s">
        <v>28</v>
      </c>
      <c r="CE1" s="406" t="s">
        <v>315</v>
      </c>
      <c r="CF1" s="322" t="s">
        <v>159</v>
      </c>
      <c r="CG1" s="322"/>
      <c r="CH1" s="322"/>
      <c r="CI1" s="322"/>
      <c r="CJ1" s="322"/>
      <c r="CK1" s="323"/>
      <c r="CL1" s="312"/>
      <c r="CM1" s="312"/>
      <c r="CN1" s="327" t="s">
        <v>28</v>
      </c>
      <c r="CO1" s="406">
        <v>2019</v>
      </c>
      <c r="CP1" s="322" t="s">
        <v>159</v>
      </c>
      <c r="CQ1" s="322"/>
      <c r="CR1" s="322"/>
      <c r="CS1" s="322"/>
      <c r="CT1" s="322"/>
      <c r="CU1" s="323"/>
      <c r="CV1" s="312"/>
      <c r="CW1" s="312"/>
      <c r="CX1" s="327" t="s">
        <v>28</v>
      </c>
      <c r="CY1" s="406">
        <v>2019</v>
      </c>
      <c r="CZ1" s="322" t="s">
        <v>159</v>
      </c>
      <c r="DA1" s="322"/>
      <c r="DB1" s="322"/>
      <c r="DC1" s="322"/>
      <c r="DD1" s="322"/>
      <c r="DE1" s="323"/>
      <c r="DF1" s="312"/>
      <c r="DG1" s="312"/>
      <c r="DH1" s="327" t="s">
        <v>28</v>
      </c>
      <c r="DI1" s="406" t="s">
        <v>316</v>
      </c>
      <c r="DJ1" s="322" t="s">
        <v>159</v>
      </c>
      <c r="DK1" s="322"/>
      <c r="DL1" s="322"/>
      <c r="DM1" s="322"/>
      <c r="DN1" s="322"/>
      <c r="DO1" s="323"/>
      <c r="DP1" s="312"/>
      <c r="DQ1" s="312"/>
      <c r="DR1" s="327" t="s">
        <v>28</v>
      </c>
      <c r="DS1" s="406" t="s">
        <v>317</v>
      </c>
      <c r="DT1" s="322" t="s">
        <v>159</v>
      </c>
      <c r="DU1" s="322"/>
      <c r="DV1" s="322"/>
      <c r="DW1" s="322"/>
      <c r="DX1" s="322"/>
      <c r="DY1" s="323"/>
      <c r="DZ1" s="312"/>
      <c r="EA1" s="312"/>
      <c r="EB1" s="327" t="s">
        <v>28</v>
      </c>
      <c r="EC1" s="406">
        <v>2020</v>
      </c>
      <c r="ED1" s="322" t="s">
        <v>159</v>
      </c>
      <c r="EE1" s="322"/>
      <c r="EF1" s="322"/>
      <c r="EG1" s="322"/>
      <c r="EH1" s="322"/>
      <c r="EI1" s="323"/>
      <c r="EJ1" s="312"/>
      <c r="EK1" s="312"/>
      <c r="EL1" s="327" t="s">
        <v>28</v>
      </c>
      <c r="EM1" s="406">
        <v>2021</v>
      </c>
      <c r="EN1" s="322" t="s">
        <v>159</v>
      </c>
      <c r="EO1" s="322"/>
      <c r="EP1" s="322"/>
      <c r="EQ1" s="322"/>
      <c r="ER1" s="322"/>
      <c r="ES1" s="323"/>
      <c r="ET1" s="312"/>
      <c r="EU1" s="312"/>
      <c r="EV1" s="327" t="s">
        <v>28</v>
      </c>
      <c r="EW1" s="406">
        <v>2021</v>
      </c>
      <c r="EX1" s="322" t="s">
        <v>159</v>
      </c>
      <c r="EY1" s="322"/>
      <c r="EZ1" s="322"/>
      <c r="FA1" s="322"/>
      <c r="FB1" s="322"/>
      <c r="FC1" s="323"/>
      <c r="FD1" s="312"/>
      <c r="FE1" s="312"/>
      <c r="FF1" s="327" t="s">
        <v>28</v>
      </c>
      <c r="FG1" s="406">
        <v>2022</v>
      </c>
      <c r="FH1" s="322" t="s">
        <v>159</v>
      </c>
      <c r="FI1" s="322"/>
      <c r="FJ1" s="322"/>
      <c r="FK1" s="322"/>
      <c r="FL1" s="322"/>
      <c r="FM1" s="323"/>
      <c r="FN1" s="312"/>
      <c r="FO1" s="312"/>
      <c r="FP1" s="327" t="s">
        <v>28</v>
      </c>
      <c r="FQ1" s="406">
        <v>2022</v>
      </c>
      <c r="FR1" s="322" t="s">
        <v>159</v>
      </c>
      <c r="FS1" s="322"/>
      <c r="FT1" s="322"/>
      <c r="FU1" s="322"/>
      <c r="FV1" s="322"/>
      <c r="FW1" s="323"/>
      <c r="FX1" s="312"/>
      <c r="FY1" s="312"/>
      <c r="FZ1" s="327" t="s">
        <v>28</v>
      </c>
      <c r="GA1" s="406">
        <v>2023</v>
      </c>
      <c r="GB1" s="322" t="s">
        <v>159</v>
      </c>
      <c r="GC1" s="322"/>
      <c r="GD1" s="322"/>
      <c r="GE1" s="322"/>
      <c r="GF1" s="322"/>
      <c r="GG1" s="323"/>
      <c r="GH1" s="312"/>
      <c r="GI1" s="312"/>
    </row>
    <row xmlns:x14ac="http://schemas.microsoft.com/office/spreadsheetml/2009/9/ac" r="2" s="311" customFormat="true" ht="30" customHeight="true" x14ac:dyDescent="0.25">
      <c r="A2" s="569" t="s">
        <v>343</v>
      </c>
      <c r="B2" s="324" t="s">
        <v>299</v>
      </c>
      <c r="C2" s="242" t="s">
        <v>235</v>
      </c>
      <c r="D2" s="242" t="s">
        <v>234</v>
      </c>
      <c r="E2" s="325"/>
      <c r="F2" s="325"/>
      <c r="G2" s="325"/>
      <c r="H2" s="325"/>
      <c r="I2" s="326"/>
      <c r="J2" s="312" t="s">
        <v>318</v>
      </c>
      <c r="K2" s="312"/>
      <c r="L2" s="324" t="s">
        <v>300</v>
      </c>
      <c r="M2" s="242" t="s">
        <v>235</v>
      </c>
      <c r="N2" s="242" t="s">
        <v>245</v>
      </c>
      <c r="O2" s="325"/>
      <c r="P2" s="325"/>
      <c r="Q2" s="325"/>
      <c r="R2" s="325"/>
      <c r="S2" s="326"/>
      <c r="T2" s="312" t="s">
        <v>318</v>
      </c>
      <c r="U2" s="312"/>
      <c r="V2" s="324" t="s">
        <v>301</v>
      </c>
      <c r="W2" s="242" t="s">
        <v>235</v>
      </c>
      <c r="X2" s="242" t="s">
        <v>251</v>
      </c>
      <c r="Y2" s="325"/>
      <c r="Z2" s="325"/>
      <c r="AA2" s="325"/>
      <c r="AB2" s="325"/>
      <c r="AC2" s="326"/>
      <c r="AD2" s="312" t="s">
        <v>318</v>
      </c>
      <c r="AE2" s="312"/>
      <c r="AF2" s="324" t="s">
        <v>302</v>
      </c>
      <c r="AG2" s="242" t="s">
        <v>194</v>
      </c>
      <c r="AH2" s="242" t="s">
        <v>160</v>
      </c>
      <c r="AI2" s="325"/>
      <c r="AJ2" s="325"/>
      <c r="AK2" s="325"/>
      <c r="AL2" s="325"/>
      <c r="AM2" s="326"/>
      <c r="AN2" s="312" t="s">
        <v>318</v>
      </c>
      <c r="AO2" s="312"/>
      <c r="AP2" s="324" t="s">
        <v>303</v>
      </c>
      <c r="AQ2" s="242" t="s">
        <v>166</v>
      </c>
      <c r="AR2" s="242" t="s">
        <v>195</v>
      </c>
      <c r="AS2" s="325"/>
      <c r="AT2" s="325"/>
      <c r="AU2" s="325"/>
      <c r="AV2" s="325"/>
      <c r="AW2" s="326"/>
      <c r="AX2" s="312" t="s">
        <v>318</v>
      </c>
      <c r="AY2" s="312"/>
      <c r="AZ2" s="324" t="s">
        <v>304</v>
      </c>
      <c r="BA2" s="242" t="s">
        <v>194</v>
      </c>
      <c r="BB2" s="242" t="s">
        <v>287</v>
      </c>
      <c r="BC2" s="325"/>
      <c r="BD2" s="325"/>
      <c r="BE2" s="325"/>
      <c r="BF2" s="325"/>
      <c r="BG2" s="326"/>
      <c r="BH2" s="312" t="s">
        <v>318</v>
      </c>
      <c r="BI2" s="312"/>
      <c r="BJ2" s="324" t="s">
        <v>305</v>
      </c>
      <c r="BK2" s="242" t="s">
        <v>166</v>
      </c>
      <c r="BL2" s="242" t="s">
        <v>195</v>
      </c>
      <c r="BM2" s="325"/>
      <c r="BN2" s="325"/>
      <c r="BO2" s="325"/>
      <c r="BP2" s="325"/>
      <c r="BQ2" s="326"/>
      <c r="BR2" s="312" t="s">
        <v>318</v>
      </c>
      <c r="BS2" s="312"/>
      <c r="BT2" s="324" t="s">
        <v>306</v>
      </c>
      <c r="BU2" s="242" t="s">
        <v>166</v>
      </c>
      <c r="BV2" s="242" t="s">
        <v>195</v>
      </c>
      <c r="BW2" s="325"/>
      <c r="BX2" s="325"/>
      <c r="BY2" s="325"/>
      <c r="BZ2" s="325"/>
      <c r="CA2" s="326"/>
      <c r="CB2" s="312" t="s">
        <v>318</v>
      </c>
      <c r="CC2" s="312"/>
      <c r="CD2" s="324" t="s">
        <v>307</v>
      </c>
      <c r="CE2" s="242" t="s">
        <v>194</v>
      </c>
      <c r="CF2" s="242" t="s">
        <v>287</v>
      </c>
      <c r="CG2" s="325"/>
      <c r="CH2" s="325"/>
      <c r="CI2" s="325"/>
      <c r="CJ2" s="325"/>
      <c r="CK2" s="326"/>
      <c r="CL2" s="312" t="s">
        <v>318</v>
      </c>
      <c r="CM2" s="312"/>
      <c r="CN2" s="324" t="s">
        <v>339</v>
      </c>
      <c r="CO2" s="242" t="s">
        <v>166</v>
      </c>
      <c r="CP2" s="242" t="s">
        <v>195</v>
      </c>
      <c r="CQ2" s="325"/>
      <c r="CR2" s="325"/>
      <c r="CS2" s="325"/>
      <c r="CT2" s="325"/>
      <c r="CU2" s="326"/>
      <c r="CV2" s="312" t="s">
        <v>318</v>
      </c>
      <c r="CW2" s="312"/>
      <c r="CX2" s="324" t="s">
        <v>348</v>
      </c>
      <c r="CY2" s="242" t="s">
        <v>235</v>
      </c>
      <c r="CZ2" s="242" t="s">
        <v>349</v>
      </c>
      <c r="DA2" s="325"/>
      <c r="DB2" s="325"/>
      <c r="DC2" s="325"/>
      <c r="DD2" s="325"/>
      <c r="DE2" s="326"/>
      <c r="DF2" s="312" t="s">
        <v>318</v>
      </c>
      <c r="DG2" s="312"/>
      <c r="DH2" s="324" t="s">
        <v>308</v>
      </c>
      <c r="DI2" s="242" t="s">
        <v>194</v>
      </c>
      <c r="DJ2" s="242" t="s">
        <v>287</v>
      </c>
      <c r="DK2" s="325"/>
      <c r="DL2" s="325"/>
      <c r="DM2" s="325"/>
      <c r="DN2" s="325"/>
      <c r="DO2" s="326"/>
      <c r="DP2" s="312" t="s">
        <v>318</v>
      </c>
      <c r="DQ2" s="312"/>
      <c r="DR2" s="324" t="s">
        <v>309</v>
      </c>
      <c r="DS2" s="242" t="s">
        <v>194</v>
      </c>
      <c r="DT2" s="242" t="s">
        <v>264</v>
      </c>
      <c r="DU2" s="325"/>
      <c r="DV2" s="325"/>
      <c r="DW2" s="325"/>
      <c r="DX2" s="325"/>
      <c r="DY2" s="326"/>
      <c r="DZ2" s="312" t="s">
        <v>318</v>
      </c>
      <c r="EA2" s="312"/>
      <c r="EB2" s="324" t="s">
        <v>365</v>
      </c>
      <c r="EC2" s="242" t="s">
        <v>166</v>
      </c>
      <c r="ED2" s="242" t="s">
        <v>195</v>
      </c>
      <c r="EE2" s="325"/>
      <c r="EF2" s="325"/>
      <c r="EG2" s="325"/>
      <c r="EH2" s="325"/>
      <c r="EI2" s="326"/>
      <c r="EJ2" s="312" t="s">
        <v>318</v>
      </c>
      <c r="EK2" s="312"/>
      <c r="EL2" s="324" t="s">
        <v>367</v>
      </c>
      <c r="EM2" s="242" t="s">
        <v>166</v>
      </c>
      <c r="EN2" s="242" t="s">
        <v>195</v>
      </c>
      <c r="EO2" s="325"/>
      <c r="EP2" s="325"/>
      <c r="EQ2" s="325"/>
      <c r="ER2" s="325"/>
      <c r="ES2" s="326"/>
      <c r="ET2" s="312" t="s">
        <v>318</v>
      </c>
      <c r="EU2" s="312"/>
      <c r="EV2" s="324" t="s">
        <v>334</v>
      </c>
      <c r="EW2" s="242" t="s">
        <v>194</v>
      </c>
      <c r="EX2" s="242" t="s">
        <v>287</v>
      </c>
      <c r="EY2" s="325"/>
      <c r="EZ2" s="325"/>
      <c r="FA2" s="325"/>
      <c r="FB2" s="325"/>
      <c r="FC2" s="326"/>
      <c r="FD2" s="312" t="s">
        <v>318</v>
      </c>
      <c r="FE2" s="312"/>
      <c r="FF2" s="324" t="s">
        <v>371</v>
      </c>
      <c r="FG2" s="242" t="s">
        <v>166</v>
      </c>
      <c r="FH2" s="242" t="s">
        <v>195</v>
      </c>
      <c r="FI2" s="325"/>
      <c r="FJ2" s="325"/>
      <c r="FK2" s="325"/>
      <c r="FL2" s="325"/>
      <c r="FM2" s="326"/>
      <c r="FN2" s="312" t="s">
        <v>318</v>
      </c>
      <c r="FO2" s="312"/>
      <c r="FP2" s="324" t="s">
        <v>352</v>
      </c>
      <c r="FQ2" s="242" t="s">
        <v>194</v>
      </c>
      <c r="FR2" s="242" t="s">
        <v>287</v>
      </c>
      <c r="FS2" s="325"/>
      <c r="FT2" s="325"/>
      <c r="FU2" s="325"/>
      <c r="FV2" s="325"/>
      <c r="FW2" s="326"/>
      <c r="FX2" s="312" t="s">
        <v>318</v>
      </c>
      <c r="FY2" s="312"/>
      <c r="FZ2" s="324" t="s">
        <v>364</v>
      </c>
      <c r="GA2" s="242" t="s">
        <v>194</v>
      </c>
      <c r="GB2" s="242" t="s">
        <v>287</v>
      </c>
      <c r="GC2" s="325"/>
      <c r="GD2" s="325"/>
      <c r="GE2" s="325"/>
      <c r="GF2" s="325"/>
      <c r="GG2" s="326"/>
      <c r="GH2" s="312" t="s">
        <v>318</v>
      </c>
      <c r="GI2" s="312"/>
    </row>
    <row xmlns:x14ac="http://schemas.microsoft.com/office/spreadsheetml/2009/9/ac" r="3" s="250" customFormat="true" ht="18" customHeight="true" x14ac:dyDescent="0.25">
      <c r="A3" s="569"/>
      <c r="B3" s="243" t="s">
        <v>186</v>
      </c>
      <c r="C3" s="244" t="s">
        <v>56</v>
      </c>
      <c r="D3" s="245" t="s">
        <v>7</v>
      </c>
      <c r="E3" s="246" t="s">
        <v>1</v>
      </c>
      <c r="F3" s="246" t="s">
        <v>2</v>
      </c>
      <c r="G3" s="246" t="s">
        <v>16</v>
      </c>
      <c r="H3" s="246" t="s">
        <v>17</v>
      </c>
      <c r="I3" s="247" t="s">
        <v>18</v>
      </c>
      <c r="J3" s="248"/>
      <c r="K3" s="248"/>
      <c r="L3" s="243" t="s">
        <v>186</v>
      </c>
      <c r="M3" s="244" t="s">
        <v>56</v>
      </c>
      <c r="N3" s="245" t="s">
        <v>7</v>
      </c>
      <c r="O3" s="246" t="s">
        <v>1</v>
      </c>
      <c r="P3" s="246" t="s">
        <v>2</v>
      </c>
      <c r="Q3" s="246" t="s">
        <v>16</v>
      </c>
      <c r="R3" s="246" t="s">
        <v>17</v>
      </c>
      <c r="S3" s="247" t="s">
        <v>18</v>
      </c>
      <c r="T3" s="248"/>
      <c r="U3" s="248"/>
      <c r="V3" s="243" t="s">
        <v>186</v>
      </c>
      <c r="W3" s="244" t="s">
        <v>56</v>
      </c>
      <c r="X3" s="245" t="s">
        <v>7</v>
      </c>
      <c r="Y3" s="246" t="s">
        <v>1</v>
      </c>
      <c r="Z3" s="246" t="s">
        <v>2</v>
      </c>
      <c r="AA3" s="246" t="s">
        <v>16</v>
      </c>
      <c r="AB3" s="246" t="s">
        <v>17</v>
      </c>
      <c r="AC3" s="247" t="s">
        <v>18</v>
      </c>
      <c r="AD3" s="248"/>
      <c r="AE3" s="248"/>
      <c r="AF3" s="243" t="s">
        <v>186</v>
      </c>
      <c r="AG3" s="244" t="s">
        <v>56</v>
      </c>
      <c r="AH3" s="245" t="s">
        <v>7</v>
      </c>
      <c r="AI3" s="246" t="s">
        <v>1</v>
      </c>
      <c r="AJ3" s="246" t="s">
        <v>2</v>
      </c>
      <c r="AK3" s="246" t="s">
        <v>16</v>
      </c>
      <c r="AL3" s="246" t="s">
        <v>17</v>
      </c>
      <c r="AM3" s="247" t="s">
        <v>18</v>
      </c>
      <c r="AN3" s="248"/>
      <c r="AO3" s="248"/>
      <c r="AP3" s="243" t="s">
        <v>186</v>
      </c>
      <c r="AQ3" s="244" t="s">
        <v>56</v>
      </c>
      <c r="AR3" s="245" t="s">
        <v>7</v>
      </c>
      <c r="AS3" s="246" t="s">
        <v>1</v>
      </c>
      <c r="AT3" s="246" t="s">
        <v>2</v>
      </c>
      <c r="AU3" s="246" t="s">
        <v>16</v>
      </c>
      <c r="AV3" s="246" t="s">
        <v>17</v>
      </c>
      <c r="AW3" s="247" t="s">
        <v>18</v>
      </c>
      <c r="AX3" s="248"/>
      <c r="AY3" s="248"/>
      <c r="AZ3" s="243" t="s">
        <v>186</v>
      </c>
      <c r="BA3" s="244" t="s">
        <v>56</v>
      </c>
      <c r="BB3" s="245" t="s">
        <v>7</v>
      </c>
      <c r="BC3" s="246" t="s">
        <v>1</v>
      </c>
      <c r="BD3" s="246" t="s">
        <v>2</v>
      </c>
      <c r="BE3" s="246" t="s">
        <v>16</v>
      </c>
      <c r="BF3" s="246" t="s">
        <v>17</v>
      </c>
      <c r="BG3" s="247" t="s">
        <v>18</v>
      </c>
      <c r="BH3" s="248"/>
      <c r="BI3" s="248"/>
      <c r="BJ3" s="243" t="s">
        <v>186</v>
      </c>
      <c r="BK3" s="244" t="s">
        <v>56</v>
      </c>
      <c r="BL3" s="245" t="s">
        <v>7</v>
      </c>
      <c r="BM3" s="246" t="s">
        <v>1</v>
      </c>
      <c r="BN3" s="246" t="s">
        <v>2</v>
      </c>
      <c r="BO3" s="246" t="s">
        <v>16</v>
      </c>
      <c r="BP3" s="246" t="s">
        <v>17</v>
      </c>
      <c r="BQ3" s="247" t="s">
        <v>18</v>
      </c>
      <c r="BR3" s="248"/>
      <c r="BS3" s="248"/>
      <c r="BT3" s="243" t="s">
        <v>186</v>
      </c>
      <c r="BU3" s="244" t="s">
        <v>56</v>
      </c>
      <c r="BV3" s="245" t="s">
        <v>7</v>
      </c>
      <c r="BW3" s="246" t="s">
        <v>1</v>
      </c>
      <c r="BX3" s="246" t="s">
        <v>2</v>
      </c>
      <c r="BY3" s="246" t="s">
        <v>16</v>
      </c>
      <c r="BZ3" s="246" t="s">
        <v>17</v>
      </c>
      <c r="CA3" s="247" t="s">
        <v>18</v>
      </c>
      <c r="CB3" s="248"/>
      <c r="CC3" s="248"/>
      <c r="CD3" s="243" t="s">
        <v>186</v>
      </c>
      <c r="CE3" s="244" t="s">
        <v>56</v>
      </c>
      <c r="CF3" s="245" t="s">
        <v>7</v>
      </c>
      <c r="CG3" s="246" t="s">
        <v>1</v>
      </c>
      <c r="CH3" s="246" t="s">
        <v>2</v>
      </c>
      <c r="CI3" s="246" t="s">
        <v>16</v>
      </c>
      <c r="CJ3" s="246" t="s">
        <v>17</v>
      </c>
      <c r="CK3" s="247" t="s">
        <v>18</v>
      </c>
      <c r="CL3" s="248"/>
      <c r="CM3" s="248"/>
      <c r="CN3" s="243" t="s">
        <v>186</v>
      </c>
      <c r="CO3" s="244" t="s">
        <v>56</v>
      </c>
      <c r="CP3" s="245" t="s">
        <v>7</v>
      </c>
      <c r="CQ3" s="246" t="s">
        <v>1</v>
      </c>
      <c r="CR3" s="246" t="s">
        <v>2</v>
      </c>
      <c r="CS3" s="246" t="s">
        <v>16</v>
      </c>
      <c r="CT3" s="246" t="s">
        <v>17</v>
      </c>
      <c r="CU3" s="247" t="s">
        <v>18</v>
      </c>
      <c r="CV3" s="248"/>
      <c r="CW3" s="248"/>
      <c r="CX3" s="243" t="s">
        <v>186</v>
      </c>
      <c r="CY3" s="244" t="s">
        <v>56</v>
      </c>
      <c r="CZ3" s="245" t="s">
        <v>7</v>
      </c>
      <c r="DA3" s="246" t="s">
        <v>1</v>
      </c>
      <c r="DB3" s="246" t="s">
        <v>2</v>
      </c>
      <c r="DC3" s="246" t="s">
        <v>16</v>
      </c>
      <c r="DD3" s="246" t="s">
        <v>17</v>
      </c>
      <c r="DE3" s="247" t="s">
        <v>18</v>
      </c>
      <c r="DF3" s="248"/>
      <c r="DG3" s="248"/>
      <c r="DH3" s="243" t="s">
        <v>186</v>
      </c>
      <c r="DI3" s="244" t="s">
        <v>56</v>
      </c>
      <c r="DJ3" s="245" t="s">
        <v>7</v>
      </c>
      <c r="DK3" s="246" t="s">
        <v>1</v>
      </c>
      <c r="DL3" s="246" t="s">
        <v>2</v>
      </c>
      <c r="DM3" s="246" t="s">
        <v>16</v>
      </c>
      <c r="DN3" s="246" t="s">
        <v>17</v>
      </c>
      <c r="DO3" s="247" t="s">
        <v>18</v>
      </c>
      <c r="DP3" s="248"/>
      <c r="DQ3" s="248"/>
      <c r="DR3" s="243" t="s">
        <v>186</v>
      </c>
      <c r="DS3" s="244" t="s">
        <v>56</v>
      </c>
      <c r="DT3" s="245" t="s">
        <v>7</v>
      </c>
      <c r="DU3" s="246" t="s">
        <v>1</v>
      </c>
      <c r="DV3" s="246" t="s">
        <v>2</v>
      </c>
      <c r="DW3" s="246" t="s">
        <v>16</v>
      </c>
      <c r="DX3" s="246" t="s">
        <v>17</v>
      </c>
      <c r="DY3" s="247" t="s">
        <v>18</v>
      </c>
      <c r="DZ3" s="248"/>
      <c r="EA3" s="248"/>
      <c r="EB3" s="243" t="s">
        <v>186</v>
      </c>
      <c r="EC3" s="244" t="s">
        <v>56</v>
      </c>
      <c r="ED3" s="245" t="s">
        <v>7</v>
      </c>
      <c r="EE3" s="246" t="s">
        <v>1</v>
      </c>
      <c r="EF3" s="246" t="s">
        <v>2</v>
      </c>
      <c r="EG3" s="246" t="s">
        <v>16</v>
      </c>
      <c r="EH3" s="246" t="s">
        <v>17</v>
      </c>
      <c r="EI3" s="247" t="s">
        <v>18</v>
      </c>
      <c r="EJ3" s="248"/>
      <c r="EK3" s="248"/>
      <c r="EL3" s="243" t="s">
        <v>186</v>
      </c>
      <c r="EM3" s="244" t="s">
        <v>56</v>
      </c>
      <c r="EN3" s="245" t="s">
        <v>7</v>
      </c>
      <c r="EO3" s="246" t="s">
        <v>1</v>
      </c>
      <c r="EP3" s="246" t="s">
        <v>2</v>
      </c>
      <c r="EQ3" s="246" t="s">
        <v>16</v>
      </c>
      <c r="ER3" s="246" t="s">
        <v>17</v>
      </c>
      <c r="ES3" s="247" t="s">
        <v>18</v>
      </c>
      <c r="ET3" s="248"/>
      <c r="EU3" s="248"/>
      <c r="EV3" s="243" t="s">
        <v>186</v>
      </c>
      <c r="EW3" s="244" t="s">
        <v>56</v>
      </c>
      <c r="EX3" s="245" t="s">
        <v>7</v>
      </c>
      <c r="EY3" s="246" t="s">
        <v>1</v>
      </c>
      <c r="EZ3" s="246" t="s">
        <v>2</v>
      </c>
      <c r="FA3" s="246" t="s">
        <v>16</v>
      </c>
      <c r="FB3" s="246" t="s">
        <v>17</v>
      </c>
      <c r="FC3" s="247" t="s">
        <v>18</v>
      </c>
      <c r="FD3" s="248"/>
      <c r="FE3" s="248"/>
      <c r="FF3" s="243" t="s">
        <v>186</v>
      </c>
      <c r="FG3" s="244" t="s">
        <v>56</v>
      </c>
      <c r="FH3" s="245" t="s">
        <v>7</v>
      </c>
      <c r="FI3" s="246" t="s">
        <v>1</v>
      </c>
      <c r="FJ3" s="246" t="s">
        <v>2</v>
      </c>
      <c r="FK3" s="246" t="s">
        <v>16</v>
      </c>
      <c r="FL3" s="246" t="s">
        <v>17</v>
      </c>
      <c r="FM3" s="247" t="s">
        <v>18</v>
      </c>
      <c r="FN3" s="248"/>
      <c r="FO3" s="248"/>
      <c r="FP3" s="243" t="s">
        <v>186</v>
      </c>
      <c r="FQ3" s="244" t="s">
        <v>56</v>
      </c>
      <c r="FR3" s="245" t="s">
        <v>7</v>
      </c>
      <c r="FS3" s="246" t="s">
        <v>1</v>
      </c>
      <c r="FT3" s="246" t="s">
        <v>2</v>
      </c>
      <c r="FU3" s="246" t="s">
        <v>16</v>
      </c>
      <c r="FV3" s="246" t="s">
        <v>17</v>
      </c>
      <c r="FW3" s="247" t="s">
        <v>18</v>
      </c>
      <c r="FX3" s="248"/>
      <c r="FY3" s="248"/>
      <c r="FZ3" s="243" t="s">
        <v>186</v>
      </c>
      <c r="GA3" s="244" t="s">
        <v>56</v>
      </c>
      <c r="GB3" s="245" t="s">
        <v>7</v>
      </c>
      <c r="GC3" s="246" t="s">
        <v>1</v>
      </c>
      <c r="GD3" s="246" t="s">
        <v>2</v>
      </c>
      <c r="GE3" s="246" t="s">
        <v>16</v>
      </c>
      <c r="GF3" s="246" t="s">
        <v>17</v>
      </c>
      <c r="GG3" s="247" t="s">
        <v>18</v>
      </c>
      <c r="GH3" s="248"/>
      <c r="GI3" s="248"/>
      <c r="GJ3" s="249"/>
      <c r="GT3" s="249"/>
      <c r="HD3" s="249"/>
      <c r="HN3" s="249"/>
      <c r="HX3" s="249"/>
      <c r="IH3" s="249"/>
      <c r="IR3" s="249"/>
      <c r="JB3" s="249"/>
      <c r="JL3" s="249"/>
      <c r="JV3" s="249"/>
      <c r="KF3" s="249"/>
    </row>
    <row xmlns:x14ac="http://schemas.microsoft.com/office/spreadsheetml/2009/9/ac" r="4" s="4" customFormat="true" x14ac:dyDescent="0.25">
      <c r="A4" s="379" t="str">
        <f>IF(ISBLANK('Data Summary'!A6),"",'Data Summary'!A6)</f>
        <v>IDN_2000_IFLS</v>
      </c>
      <c r="B4" s="114"/>
      <c r="C4" s="65" t="s">
        <v>24</v>
      </c>
      <c r="D4" s="9">
        <f>IF(COUNTA(D13)=0,"",D13)</f>
        <v>1.6211899999999999</v>
      </c>
      <c r="E4" s="9">
        <f t="shared" ref="E4:I4" si="0">IF(COUNTA(E13)=0,"",E13)</f>
        <v>0.87065000000000003</v>
      </c>
      <c r="F4" s="9">
        <f t="shared" si="0"/>
        <v>2.9347799999999999</v>
      </c>
      <c r="G4" s="9" t="str">
        <f t="shared" si="0"/>
        <v/>
      </c>
      <c r="H4" s="9">
        <f t="shared" si="0"/>
        <v>3.75</v>
      </c>
      <c r="I4" s="29">
        <f t="shared" si="0"/>
        <v>0.31867000000000001</v>
      </c>
      <c r="J4" s="24"/>
      <c r="K4" s="24"/>
      <c r="L4" s="114"/>
      <c r="M4" s="15" t="s">
        <v>24</v>
      </c>
      <c r="N4" s="9">
        <f>IF(COUNTA(N13)=0,"",N13)</f>
        <v>0.26706999999999997</v>
      </c>
      <c r="O4" s="9">
        <f t="shared" ref="O4:S4" si="1">IF(COUNTA(O13)=0,"",O13)</f>
        <v>0.10695</v>
      </c>
      <c r="P4" s="9">
        <f t="shared" si="1"/>
        <v>0.66578000000000004</v>
      </c>
      <c r="Q4" s="9" t="str">
        <f t="shared" si="1"/>
        <v/>
      </c>
      <c r="R4" s="9">
        <f t="shared" si="1"/>
        <v>0.61602000000000001</v>
      </c>
      <c r="S4" s="29">
        <f t="shared" si="1"/>
        <v>6.0720000000000003E-2</v>
      </c>
      <c r="T4" s="24"/>
      <c r="U4" s="24"/>
      <c r="V4" s="114"/>
      <c r="W4" s="15" t="s">
        <v>24</v>
      </c>
      <c r="X4" s="9">
        <f>IF(COUNTA(X13)=0,"",X13)</f>
        <v>0.19344</v>
      </c>
      <c r="Y4" s="9">
        <f t="shared" ref="Y4:AC4" si="2">IF(COUNTA(Y13)=0,"",Y13)</f>
        <v>0</v>
      </c>
      <c r="Z4" s="9">
        <f t="shared" si="2"/>
        <v>0.60577999999999999</v>
      </c>
      <c r="AA4" s="9" t="str">
        <f t="shared" si="2"/>
        <v/>
      </c>
      <c r="AB4" s="9">
        <f t="shared" si="2"/>
        <v>0.21082999999999999</v>
      </c>
      <c r="AC4" s="29">
        <f t="shared" si="2"/>
        <v>0.18431</v>
      </c>
      <c r="AD4" s="24"/>
      <c r="AE4" s="24"/>
      <c r="AF4" s="114"/>
      <c r="AG4" s="65" t="s">
        <v>24</v>
      </c>
      <c r="AH4" s="9">
        <f>IF(COUNTA(AH13)=0,"",AH13)</f>
        <v>0.03</v>
      </c>
      <c r="AI4" s="9" t="str">
        <f t="shared" ref="AI4:AM4" si="3">IF(COUNTA(AI13)=0,"",AI13)</f>
        <v/>
      </c>
      <c r="AJ4" s="9" t="str">
        <f t="shared" si="3"/>
        <v/>
      </c>
      <c r="AK4" s="9" t="str">
        <f t="shared" si="3"/>
        <v/>
      </c>
      <c r="AL4" s="9">
        <f t="shared" si="3"/>
        <v>0.03</v>
      </c>
      <c r="AM4" s="29" t="str">
        <f t="shared" si="3"/>
        <v/>
      </c>
      <c r="AN4" s="24"/>
      <c r="AO4" s="24"/>
      <c r="AP4" s="114"/>
      <c r="AQ4" s="15" t="s">
        <v>24</v>
      </c>
      <c r="AR4" s="9"/>
      <c r="AS4" s="9" t="str">
        <f t="shared" ref="AS4:AU4" si="4">IF(COUNTA(AS13)=0,"",AS13)</f>
        <v/>
      </c>
      <c r="AT4" s="9" t="str">
        <f t="shared" si="4"/>
        <v/>
      </c>
      <c r="AU4" s="9" t="str">
        <f t="shared" si="4"/>
        <v/>
      </c>
      <c r="AV4" s="9"/>
      <c r="AW4" s="29"/>
      <c r="AX4" s="24"/>
      <c r="AY4" s="24"/>
      <c r="AZ4" s="114"/>
      <c r="BA4" s="15" t="s">
        <v>24</v>
      </c>
      <c r="BB4" s="9">
        <f>IF(COUNTA(BB13)=0,"",BB13)</f>
        <v>2.4096840951401077E-2</v>
      </c>
      <c r="BC4" s="9" t="str">
        <f t="shared" ref="BC4:BG4" si="5">IF(COUNTA(BC13)=0,"",BC13)</f>
        <v/>
      </c>
      <c r="BD4" s="9" t="str">
        <f t="shared" si="5"/>
        <v/>
      </c>
      <c r="BE4" s="9" t="str">
        <f t="shared" si="5"/>
        <v/>
      </c>
      <c r="BF4" s="9">
        <f t="shared" si="5"/>
        <v>0</v>
      </c>
      <c r="BG4" s="29">
        <f t="shared" si="5"/>
        <v>7.9509845189647876E-2</v>
      </c>
      <c r="BH4" s="24"/>
      <c r="BI4" s="24"/>
      <c r="BJ4" s="114"/>
      <c r="BK4" s="15" t="s">
        <v>24</v>
      </c>
      <c r="BL4" s="9"/>
      <c r="BM4" s="9" t="str">
        <f t="shared" ref="BM4:BO4" si="6">IF(COUNTA(BM13)=0,"",BM13)</f>
        <v/>
      </c>
      <c r="BN4" s="9" t="str">
        <f t="shared" si="6"/>
        <v/>
      </c>
      <c r="BO4" s="9" t="str">
        <f t="shared" si="6"/>
        <v/>
      </c>
      <c r="BP4" s="9"/>
      <c r="BQ4" s="29"/>
      <c r="BR4" s="24"/>
      <c r="BS4" s="24"/>
      <c r="BT4" s="114"/>
      <c r="BU4" s="15" t="s">
        <v>24</v>
      </c>
      <c r="BV4" s="9"/>
      <c r="BW4" s="9" t="str">
        <f t="shared" ref="BW4:BY4" si="7">IF(COUNTA(BW13)=0,"",BW13)</f>
        <v/>
      </c>
      <c r="BX4" s="9" t="str">
        <f t="shared" si="7"/>
        <v/>
      </c>
      <c r="BY4" s="9" t="str">
        <f t="shared" si="7"/>
        <v/>
      </c>
      <c r="BZ4" s="9"/>
      <c r="CA4" s="29"/>
      <c r="CB4" s="24"/>
      <c r="CC4" s="24"/>
      <c r="CD4" s="114"/>
      <c r="CE4" s="15" t="s">
        <v>24</v>
      </c>
      <c r="CF4" s="9">
        <f>IF(COUNTA(CF13)=0,"",CF13)</f>
        <v>0</v>
      </c>
      <c r="CG4" s="9" t="str">
        <f t="shared" ref="CG4:CK4" si="8">IF(COUNTA(CG13)=0,"",CG13)</f>
        <v/>
      </c>
      <c r="CH4" s="9" t="str">
        <f t="shared" si="8"/>
        <v/>
      </c>
      <c r="CI4" s="9" t="str">
        <f t="shared" si="8"/>
        <v/>
      </c>
      <c r="CJ4" s="9">
        <f t="shared" si="8"/>
        <v>0</v>
      </c>
      <c r="CK4" s="29">
        <f t="shared" si="8"/>
        <v>0</v>
      </c>
      <c r="CL4" s="24"/>
      <c r="CM4" s="24"/>
      <c r="CN4" s="114"/>
      <c r="CO4" s="15" t="s">
        <v>24</v>
      </c>
      <c r="CP4" s="9"/>
      <c r="CQ4" s="9" t="str">
        <f t="shared" ref="CQ4:CS4" si="9">IF(COUNTA(CQ13)=0,"",CQ13)</f>
        <v/>
      </c>
      <c r="CR4" s="9" t="str">
        <f t="shared" si="9"/>
        <v/>
      </c>
      <c r="CS4" s="9" t="str">
        <f t="shared" si="9"/>
        <v/>
      </c>
      <c r="CT4" s="9"/>
      <c r="CU4" s="29"/>
      <c r="CV4" s="24"/>
      <c r="CW4" s="24"/>
      <c r="CX4" s="114"/>
      <c r="CY4" s="15" t="s">
        <v>24</v>
      </c>
      <c r="CZ4" s="9"/>
      <c r="DA4" s="9" t="str">
        <f t="shared" ref="DA4:DC4" si="10">IF(COUNTA(DA13)=0,"",DA13)</f>
        <v/>
      </c>
      <c r="DB4" s="9" t="str">
        <f t="shared" si="10"/>
        <v/>
      </c>
      <c r="DC4" s="9" t="str">
        <f t="shared" si="10"/>
        <v/>
      </c>
      <c r="DD4" s="9"/>
      <c r="DE4" s="29"/>
      <c r="DF4" s="24"/>
      <c r="DG4" s="24"/>
      <c r="DH4" s="114"/>
      <c r="DI4" s="15" t="s">
        <v>24</v>
      </c>
      <c r="DJ4" s="9">
        <f>IF(COUNTA(DJ13)=0,"",DJ13)</f>
        <v>0</v>
      </c>
      <c r="DK4" s="9" t="str">
        <f t="shared" ref="DK4:DO4" si="11">IF(COUNTA(DK13)=0,"",DK13)</f>
        <v/>
      </c>
      <c r="DL4" s="9" t="str">
        <f t="shared" si="11"/>
        <v/>
      </c>
      <c r="DM4" s="9" t="str">
        <f t="shared" si="11"/>
        <v/>
      </c>
      <c r="DN4" s="9">
        <f t="shared" si="11"/>
        <v>0</v>
      </c>
      <c r="DO4" s="29">
        <f t="shared" si="11"/>
        <v>0</v>
      </c>
      <c r="DP4" s="24"/>
      <c r="DQ4" s="24"/>
      <c r="DR4" s="114"/>
      <c r="DS4" s="15" t="s">
        <v>24</v>
      </c>
      <c r="DT4" s="9">
        <f>IF(COUNTA(DT13)=0,"",DT13)</f>
        <v>0</v>
      </c>
      <c r="DU4" s="9" t="str">
        <f t="shared" ref="DU4:DY4" si="12">IF(COUNTA(DU13)=0,"",DU13)</f>
        <v/>
      </c>
      <c r="DV4" s="9" t="str">
        <f t="shared" si="12"/>
        <v/>
      </c>
      <c r="DW4" s="9" t="str">
        <f t="shared" si="12"/>
        <v/>
      </c>
      <c r="DX4" s="9">
        <f t="shared" si="12"/>
        <v>0</v>
      </c>
      <c r="DY4" s="29">
        <f t="shared" si="12"/>
        <v>0</v>
      </c>
      <c r="DZ4" s="24"/>
      <c r="EA4" s="24"/>
      <c r="EB4" s="114"/>
      <c r="EC4" s="15" t="s">
        <v>24</v>
      </c>
      <c r="ED4" s="9"/>
      <c r="EE4" s="9" t="str">
        <f t="shared" ref="EE4:EG4" si="13">IF(COUNTA(EE13)=0,"",EE13)</f>
        <v/>
      </c>
      <c r="EF4" s="9" t="str">
        <f t="shared" si="13"/>
        <v/>
      </c>
      <c r="EG4" s="9" t="str">
        <f t="shared" si="13"/>
        <v/>
      </c>
      <c r="EH4" s="9"/>
      <c r="EI4" s="29"/>
      <c r="EJ4" s="24"/>
      <c r="EK4" s="24"/>
      <c r="EL4" s="114"/>
      <c r="EM4" s="15" t="s">
        <v>24</v>
      </c>
      <c r="EN4" s="9"/>
      <c r="EO4" s="9" t="str">
        <f t="shared" ref="EO4:EQ4" si="14">IF(COUNTA(EO13)=0,"",EO13)</f>
        <v/>
      </c>
      <c r="EP4" s="9" t="str">
        <f t="shared" si="14"/>
        <v/>
      </c>
      <c r="EQ4" s="9" t="str">
        <f t="shared" si="14"/>
        <v/>
      </c>
      <c r="ER4" s="9"/>
      <c r="ES4" s="29"/>
      <c r="ET4" s="24"/>
      <c r="EU4" s="24"/>
      <c r="EV4" s="114"/>
      <c r="EW4" s="15" t="s">
        <v>24</v>
      </c>
      <c r="EX4" s="9">
        <f>IF(COUNTA(EX13)=0,"",EX13)</f>
        <v>0</v>
      </c>
      <c r="EY4" s="9" t="str">
        <f t="shared" ref="EY4:FC4" si="15">IF(COUNTA(EY13)=0,"",EY13)</f>
        <v/>
      </c>
      <c r="EZ4" s="9" t="str">
        <f t="shared" si="15"/>
        <v/>
      </c>
      <c r="FA4" s="9" t="str">
        <f t="shared" si="15"/>
        <v/>
      </c>
      <c r="FB4" s="9">
        <f t="shared" si="15"/>
        <v>0</v>
      </c>
      <c r="FC4" s="29">
        <f t="shared" si="15"/>
        <v>0</v>
      </c>
      <c r="FD4" s="24"/>
      <c r="FE4" s="24"/>
      <c r="FF4" s="114"/>
      <c r="FG4" s="15" t="s">
        <v>24</v>
      </c>
      <c r="FH4" s="9"/>
      <c r="FI4" s="9" t="str">
        <f t="shared" ref="FI4:FK4" si="16">IF(COUNTA(FI13)=0,"",FI13)</f>
        <v/>
      </c>
      <c r="FJ4" s="9" t="str">
        <f t="shared" si="16"/>
        <v/>
      </c>
      <c r="FK4" s="9" t="str">
        <f t="shared" si="16"/>
        <v/>
      </c>
      <c r="FL4" s="9"/>
      <c r="FM4" s="29"/>
      <c r="FN4" s="24"/>
      <c r="FO4" s="24"/>
      <c r="FP4" s="114"/>
      <c r="FQ4" s="15" t="s">
        <v>24</v>
      </c>
      <c r="FR4" s="9">
        <f>IF(COUNTA(FR13)=0,"",FR13)</f>
        <v>0</v>
      </c>
      <c r="FS4" s="9" t="str">
        <f t="shared" ref="FS4:FW4" si="17">IF(COUNTA(FS13)=0,"",FS13)</f>
        <v/>
      </c>
      <c r="FT4" s="9" t="str">
        <f t="shared" si="17"/>
        <v/>
      </c>
      <c r="FU4" s="9" t="str">
        <f t="shared" si="17"/>
        <v/>
      </c>
      <c r="FV4" s="9">
        <f t="shared" si="17"/>
        <v>0</v>
      </c>
      <c r="FW4" s="29">
        <f t="shared" si="17"/>
        <v>0</v>
      </c>
      <c r="FX4" s="24"/>
      <c r="FY4" s="24"/>
      <c r="FZ4" s="114"/>
      <c r="GA4" s="15" t="s">
        <v>24</v>
      </c>
      <c r="GB4" s="9">
        <f>IF(COUNTA(GB13)=0,"",GB13)</f>
        <v>0</v>
      </c>
      <c r="GC4" s="9" t="str">
        <f t="shared" ref="GC4:GG4" si="18">IF(COUNTA(GC13)=0,"",GC13)</f>
        <v/>
      </c>
      <c r="GD4" s="9" t="str">
        <f t="shared" si="18"/>
        <v/>
      </c>
      <c r="GE4" s="9" t="str">
        <f t="shared" si="18"/>
        <v/>
      </c>
      <c r="GF4" s="9">
        <f t="shared" si="18"/>
        <v>0</v>
      </c>
      <c r="GG4" s="29">
        <f t="shared" si="18"/>
        <v>0</v>
      </c>
      <c r="GH4" s="24"/>
      <c r="GI4" s="24"/>
      <c r="GJ4" s="122"/>
      <c r="GT4" s="122"/>
      <c r="HD4" s="122"/>
      <c r="HN4" s="122"/>
      <c r="HX4" s="122"/>
      <c r="IH4" s="122"/>
      <c r="IR4" s="122"/>
      <c r="JB4" s="122"/>
      <c r="JL4" s="122"/>
      <c r="JV4" s="122"/>
      <c r="KF4" s="122"/>
    </row>
    <row xmlns:x14ac="http://schemas.microsoft.com/office/spreadsheetml/2009/9/ac" r="5" s="4" customFormat="true" x14ac:dyDescent="0.25">
      <c r="A5" s="379" t="str">
        <f ca="true">IF(ISBLANK('Data Summary'!A7),"",'Data Summary'!A7)</f>
        <v>IDN_2007_IFLS</v>
      </c>
      <c r="B5" s="114"/>
      <c r="C5" s="65" t="s">
        <v>0</v>
      </c>
      <c r="D5" s="9">
        <f>IF((COUNTA(D14:D25)=0)+(COUNTA(D13)=0),"",100-D13-SUMPRODUCT(C14:C25,D14:D25))</f>
        <v>9.7667100000000033</v>
      </c>
      <c r="E5" s="9">
        <f>IF((COUNTA(E14:E25)=0)+(COUNTA(E13)=0),"",100-E13-SUMPRODUCT(C14:C25,E14:E25))</f>
        <v>3.3271200000000078</v>
      </c>
      <c r="F5" s="9">
        <f>IF((COUNTA(F14:F25)=0)+(COUNTA(F13)=0),"",100-F13-SUMPRODUCT(C14:C25,F14:F25))</f>
        <v>21.032615000000007</v>
      </c>
      <c r="G5" s="9" t="str">
        <f>IF((COUNTA(G14:G25)=0)+(COUNTA(G13)=0),"",100-G13-SUMPRODUCT(C14:C25,G14:G25))</f>
        <v/>
      </c>
      <c r="H5" s="9">
        <f>IF((COUNTA(H14:H25)=0)+(COUNTA(H13)=0),"",100-H13-SUMPRODUCT(C14:C25,H14:H25))</f>
        <v>15.000000000000014</v>
      </c>
      <c r="I5" s="29">
        <f>IF((COUNTA(I14:I25)=0)+(COUNTA(I13)=0),"",100-I13-SUMPRODUCT(C14:C25,I14:I25))</f>
        <v>6.5647049999999894</v>
      </c>
      <c r="J5" s="24"/>
      <c r="K5" s="24"/>
      <c r="L5" s="114"/>
      <c r="M5" s="15" t="s">
        <v>0</v>
      </c>
      <c r="N5" s="9">
        <f>IF((COUNTA(N14:N25)=0)+(COUNTA(N13)=0),"",100-N13-SUMPRODUCT(M14:M25,N14:N25))</f>
        <v>7.8596000000000004</v>
      </c>
      <c r="O5" s="9">
        <f>IF((COUNTA(O14:O25)=0)+(COUNTA(O13)=0),"",100-O13-SUMPRODUCT(M14:M25,O14:O25))</f>
        <v>4.4385050000000064</v>
      </c>
      <c r="P5" s="9">
        <f>IF((COUNTA(P14:P25)=0)+(COUNTA(P13)=0),"",100-P13-SUMPRODUCT(M14:M25,P14:P25))</f>
        <v>16.378159999999994</v>
      </c>
      <c r="Q5" s="9" t="str">
        <f>IF((COUNTA(Q14:Q25)=0)+(COUNTA(Q13)=0),"",100-Q13-SUMPRODUCT(M14:M25,Q14:Q25))</f>
        <v/>
      </c>
      <c r="R5" s="9">
        <f>IF((COUNTA(R14:R25)=0)+(COUNTA(R13)=0),"",100-R13-SUMPRODUCT(M14:M25,R14:R25))</f>
        <v>10.215594999999993</v>
      </c>
      <c r="S5" s="29">
        <f>IF((COUNTA(S14:S25)=0)+(COUNTA(S13)=0),"",100-S13-SUMPRODUCT(M14:M25,S14:S25))</f>
        <v>6.4662949999999881</v>
      </c>
      <c r="T5" s="24"/>
      <c r="U5" s="24"/>
      <c r="V5" s="114"/>
      <c r="W5" s="15" t="s">
        <v>0</v>
      </c>
      <c r="X5" s="9">
        <f>IF((COUNTA(X14:X25)=0)+(COUNTA(X13)=0),"",100-X13-SUMPRODUCT(W14:W25,X14:X25))</f>
        <v>5.2307500000000005</v>
      </c>
      <c r="Y5" s="9">
        <f>IF((COUNTA(Y14:Y25)=0)+(COUNTA(Y13)=0),"",100-Y13-SUMPRODUCT(W14:W25,Y14:Y25))</f>
        <v>2.0970650000000148</v>
      </c>
      <c r="Z5" s="9">
        <f>IF((COUNTA(Z14:Z25)=0)+(COUNTA(Z13)=0),"",100-Z13-SUMPRODUCT(W14:W25,Z14:Z25))</f>
        <v>11.910689999999988</v>
      </c>
      <c r="AA5" s="9" t="str">
        <f>IF((COUNTA(AA14:AA25)=0)+(COUNTA(AA13)=0),"",100-AA13-SUMPRODUCT(W14:W25,AA14:AA25))</f>
        <v/>
      </c>
      <c r="AB5" s="9">
        <f>IF((COUNTA(AB14:AB25)=0)+(COUNTA(AB13)=0),"",100-AB13-SUMPRODUCT(W14:W25,AB14:AB25))</f>
        <v>6.1289950000000175</v>
      </c>
      <c r="AC5" s="29">
        <f>IF((COUNTA(AC14:AC25)=0)+(COUNTA(AC13)=0),"",100-AC13-SUMPRODUCT(W14:W25,AC14:AC25))</f>
        <v>4.7595899999999887</v>
      </c>
      <c r="AD5" s="24"/>
      <c r="AE5" s="24"/>
      <c r="AF5" s="114"/>
      <c r="AG5" s="65" t="s">
        <v>0</v>
      </c>
      <c r="AH5" s="9">
        <f>IF((COUNTA(AH14:AH25)=0)+(COUNTA(AH13)=0),"",100-AH13-SUMPRODUCT(AG14:AG25,AH14:AH25))</f>
        <v>14.579158143398573</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14.579158143398573</v>
      </c>
      <c r="AM5" s="29" t="str">
        <f>IF((COUNTA(AM14:AM25)=0)+(COUNTA(AM13)=0),"",100-AM13-SUMPRODUCT(AG14:AG25,AM14:AM25))</f>
        <v/>
      </c>
      <c r="AN5" s="24"/>
      <c r="AO5" s="24"/>
      <c r="AP5" s="114"/>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14"/>
      <c r="BA5" s="15" t="s">
        <v>0</v>
      </c>
      <c r="BB5" s="9">
        <f>IF((COUNTA(BB14:BB25)=0)+(COUNTA(BB13)=0),"",100-BB13-SUMPRODUCT(BA14:BA25,BB14:BB25))</f>
        <v>13.135613240977861</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13.628197392595411</v>
      </c>
      <c r="BG5" s="29">
        <f>IF((COUNTA(BG14:BG25)=0)+(COUNTA(BG13)=0),"",100-BG13-SUMPRODUCT(BA14:BA25,BG14:BG25))</f>
        <v>12.002868590493122</v>
      </c>
      <c r="BH5" s="24"/>
      <c r="BI5" s="24"/>
      <c r="BJ5" s="114"/>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14"/>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14"/>
      <c r="CE5" s="15" t="s">
        <v>0</v>
      </c>
      <c r="CF5" s="9">
        <f>IF((COUNTA(CF14:CF25)=0)+(COUNTA(CF13)=0),"",100-CF13-SUMPRODUCT(CE14:CE25,CF14:CF25))</f>
        <v>14.228880317523988</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14.989814090283588</v>
      </c>
      <c r="CK5" s="29">
        <f>IF((COUNTA(CK14:CK25)=0)+(COUNTA(CK13)=0),"",100-CK13-SUMPRODUCT(CE14:CE25,CK14:CK25))</f>
        <v>12.523993047683831</v>
      </c>
      <c r="CL5" s="24"/>
      <c r="CM5" s="24"/>
      <c r="CN5" s="114"/>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14"/>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14"/>
      <c r="DI5" s="15" t="s">
        <v>0</v>
      </c>
      <c r="DJ5" s="9">
        <f>IF((COUNTA(DJ14:DJ25)=0)+(COUNTA(DJ13)=0),"",100-DJ13-SUMPRODUCT(DI14:DI25,DJ14:DJ25))</f>
        <v>13.555839395790514</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14.336974213421939</v>
      </c>
      <c r="DO5" s="29">
        <f>IF((COUNTA(DO14:DO25)=0)+(COUNTA(DO13)=0),"",100-DO13-SUMPRODUCT(DI14:DI25,DO14:DO25))</f>
        <v>11.832734933681479</v>
      </c>
      <c r="DP5" s="24"/>
      <c r="DQ5" s="24"/>
      <c r="DR5" s="114"/>
      <c r="DS5" s="15" t="s">
        <v>0</v>
      </c>
      <c r="DT5" s="9">
        <f>IF((COUNTA(DT14:DT25)=0)+(COUNTA(DT13)=0),"",100-DT13-SUMPRODUCT(DS14:DS25,DT14:DT25))</f>
        <v>20.955544654527017</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21.002671354856389</v>
      </c>
      <c r="DY5" s="29">
        <f>IF((COUNTA(DY14:DY25)=0)+(COUNTA(DY13)=0),"",100-DY13-SUMPRODUCT(DS14:DS25,DY14:DY25))</f>
        <v>19.108101360629135</v>
      </c>
      <c r="DZ5" s="24"/>
      <c r="EA5" s="24"/>
      <c r="EB5" s="114"/>
      <c r="EC5" s="15" t="s">
        <v>0</v>
      </c>
      <c r="ED5" s="9"/>
      <c r="EE5" s="9" t="str">
        <f>IF((COUNTA(EE14:EE25)=0)+(COUNTA(EE13)=0),"",100-EE13-SUMPRODUCT(EC14:EC25,EE14:EE25))</f>
        <v/>
      </c>
      <c r="EF5" s="9" t="str">
        <f>IF((COUNTA(EF14:EF25)=0)+(COUNTA(EF13)=0),"",100-EF13-SUMPRODUCT(EC14:EC25,EF14:EF25))</f>
        <v/>
      </c>
      <c r="EG5" s="9" t="str">
        <f>IF((COUNTA(EG14:EG25)=0)+(COUNTA(EG13)=0),"",100-EG13-SUMPRODUCT(EC14:EC25,EG14:EG25))</f>
        <v/>
      </c>
      <c r="EH5" s="9"/>
      <c r="EI5" s="29"/>
      <c r="EJ5" s="24"/>
      <c r="EK5" s="24"/>
      <c r="EL5" s="114"/>
      <c r="EM5" s="1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c r="ES5" s="29"/>
      <c r="ET5" s="24"/>
      <c r="EU5" s="24"/>
      <c r="EV5" s="114"/>
      <c r="EW5" s="15" t="s">
        <v>0</v>
      </c>
      <c r="EX5" s="9">
        <f>IF((COUNTA(EX14:EX25)=0)+(COUNTA(EX13)=0),"",100-EX13-SUMPRODUCT(EW14:EW25,EX14:EX25))</f>
        <v>-66.329181278464205</v>
      </c>
      <c r="EY5" s="9" t="str">
        <f>IF((COUNTA(EY14:EY25)=0)+(COUNTA(EY13)=0),"",100-EY13-SUMPRODUCT(EW14:EW25,EY14:EY25))</f>
        <v/>
      </c>
      <c r="EZ5" s="9" t="str">
        <f>IF((COUNTA(EZ14:EZ25)=0)+(COUNTA(EZ13)=0),"",100-EZ13-SUMPRODUCT(EW14:EW25,EZ14:EZ25))</f>
        <v/>
      </c>
      <c r="FA5" s="9" t="str">
        <f>IF((COUNTA(FA14:FA25)=0)+(COUNTA(FA13)=0),"",100-FA13-SUMPRODUCT(EW14:EW25,FA14:FA25))</f>
        <v/>
      </c>
      <c r="FB5" s="9">
        <f>IF((COUNTA(FB14:FB25)=0)+(COUNTA(FB13)=0),"",100-FB13-SUMPRODUCT(EW14:EW25,FB14:FB25))</f>
        <v>-67.898591759647047</v>
      </c>
      <c r="FC5" s="29">
        <f>IF((COUNTA(FC14:FC25)=0)+(COUNTA(FC13)=0),"",100-FC13-SUMPRODUCT(EW14:EW25,FC14:FC25))</f>
        <v>-63.09502436522186</v>
      </c>
      <c r="FD5" s="24"/>
      <c r="FE5" s="24"/>
      <c r="FF5" s="114"/>
      <c r="FG5" s="15" t="s">
        <v>0</v>
      </c>
      <c r="FH5" s="9"/>
      <c r="FI5" s="9" t="str">
        <f>IF((COUNTA(FI14:FI25)=0)+(COUNTA(FI13)=0),"",100-FI13-SUMPRODUCT(FG14:FG25,FI14:FI25))</f>
        <v/>
      </c>
      <c r="FJ5" s="9" t="str">
        <f>IF((COUNTA(FJ14:FJ25)=0)+(COUNTA(FJ13)=0),"",100-FJ13-SUMPRODUCT(FG14:FG25,FJ14:FJ25))</f>
        <v/>
      </c>
      <c r="FK5" s="9" t="str">
        <f>IF((COUNTA(FK14:FK25)=0)+(COUNTA(FK13)=0),"",100-FK13-SUMPRODUCT(FG14:FG25,FK14:FK25))</f>
        <v/>
      </c>
      <c r="FL5" s="9"/>
      <c r="FM5" s="29"/>
      <c r="FN5" s="24"/>
      <c r="FO5" s="24"/>
      <c r="FP5" s="114"/>
      <c r="FQ5" s="15" t="s">
        <v>0</v>
      </c>
      <c r="FR5" s="9">
        <f>IF((COUNTA(FR14:FR25)=0)+(COUNTA(FR13)=0),"",100-FR13-SUMPRODUCT(FQ14:FQ25,FR14:FR25))</f>
        <v>11.927045366705642</v>
      </c>
      <c r="FS5" s="9" t="str">
        <f>IF((COUNTA(FS14:FS25)=0)+(COUNTA(FS13)=0),"",100-FS13-SUMPRODUCT(FQ14:FQ25,FS14:FS25))</f>
        <v/>
      </c>
      <c r="FT5" s="9" t="str">
        <f>IF((COUNTA(FT14:FT25)=0)+(COUNTA(FT13)=0),"",100-FT13-SUMPRODUCT(FQ14:FQ25,FT14:FT25))</f>
        <v/>
      </c>
      <c r="FU5" s="9" t="str">
        <f>IF((COUNTA(FU14:FU25)=0)+(COUNTA(FU13)=0),"",100-FU13-SUMPRODUCT(FQ14:FQ25,FU14:FU25))</f>
        <v/>
      </c>
      <c r="FV5" s="9">
        <f>IF((COUNTA(FV14:FV25)=0)+(COUNTA(FV13)=0),"",100-FV13-SUMPRODUCT(FQ14:FQ25,FV14:FV25))</f>
        <v>12.216092139175274</v>
      </c>
      <c r="FW5" s="29">
        <f>IF((COUNTA(FW14:FW25)=0)+(COUNTA(FW13)=0),"",100-FW13-SUMPRODUCT(FQ14:FQ25,FW14:FW25))</f>
        <v>11.149813207240697</v>
      </c>
      <c r="FX5" s="24"/>
      <c r="FY5" s="24"/>
      <c r="FZ5" s="114"/>
      <c r="GA5" s="15" t="s">
        <v>0</v>
      </c>
      <c r="GB5" s="9">
        <f>IF((COUNTA(GB14:GB25)=0)+(COUNTA(GB13)=0),"",100-GB13-SUMPRODUCT(GA14:GA25,GB14:GB25))</f>
        <v>11.694482852635886</v>
      </c>
      <c r="GC5" s="9" t="str">
        <f>IF((COUNTA(GC14:GC25)=0)+(COUNTA(GC13)=0),"",100-GC13-SUMPRODUCT(GA14:GA25,GC14:GC25))</f>
        <v/>
      </c>
      <c r="GD5" s="9" t="str">
        <f>IF((COUNTA(GD14:GD25)=0)+(COUNTA(GD13)=0),"",100-GD13-SUMPRODUCT(GA14:GA25,GD14:GD25))</f>
        <v/>
      </c>
      <c r="GE5" s="9" t="str">
        <f>IF((COUNTA(GE14:GE25)=0)+(COUNTA(GE13)=0),"",100-GE13-SUMPRODUCT(GA14:GA25,GE14:GE25))</f>
        <v/>
      </c>
      <c r="GF5" s="9">
        <f>IF((COUNTA(GF14:GF25)=0)+(COUNTA(GF13)=0),"",100-GF13-SUMPRODUCT(GA14:GA25,GF14:GF25))</f>
        <v>11.986935293486425</v>
      </c>
      <c r="GG5" s="29">
        <f>IF((COUNTA(GG14:GG25)=0)+(COUNTA(GG13)=0),"",100-GG13-SUMPRODUCT(GA14:GA25,GG14:GG25))</f>
        <v>10.919846514602426</v>
      </c>
      <c r="GH5" s="24"/>
      <c r="GI5" s="24"/>
      <c r="GJ5" s="122"/>
      <c r="GT5" s="122"/>
      <c r="HD5" s="122"/>
      <c r="HN5" s="122"/>
      <c r="HX5" s="122"/>
      <c r="IH5" s="122"/>
      <c r="IR5" s="122"/>
      <c r="JB5" s="122"/>
      <c r="JL5" s="122"/>
      <c r="JV5" s="122"/>
      <c r="KF5" s="122"/>
    </row>
    <row xmlns:x14ac="http://schemas.microsoft.com/office/spreadsheetml/2009/9/ac" r="6" s="4" customFormat="true" x14ac:dyDescent="0.25">
      <c r="A6" s="379" t="str">
        <f ca="true">IF(ISBLANK('Data Summary'!A8),"",'Data Summary'!A8)</f>
        <v>IDN_2014_IFLS</v>
      </c>
      <c r="B6" s="114"/>
      <c r="C6" s="65" t="s">
        <v>19</v>
      </c>
      <c r="D6" s="9">
        <f>IF(COUNTA(D14:D25)=0,"",SUMPRODUCT(D14:D25,C14:C25))</f>
        <v>88.612099999999998</v>
      </c>
      <c r="E6" s="9">
        <f>IF(COUNTA(E14:E25)=0,"",SUMPRODUCT(E14:E25,C14:C25))</f>
        <v>95.802229999999994</v>
      </c>
      <c r="F6" s="9">
        <f>IF(COUNTA(F14:F25)=0,"",SUMPRODUCT(F14:F25,C14:C25))</f>
        <v>76.03260499999999</v>
      </c>
      <c r="G6" s="9" t="str">
        <f>IF(COUNTA(G14:G25)=0,"",SUMPRODUCT(G14:G25,C14:C25))</f>
        <v/>
      </c>
      <c r="H6" s="9">
        <f>IF(COUNTA(H14:H25)=0,"",SUMPRODUCT(H14:H25,C14:C25))</f>
        <v>81.249999999999986</v>
      </c>
      <c r="I6" s="29">
        <f>IF(COUNTA(I14:I25)=0,"",SUMPRODUCT(I14:I25,C14:C25))</f>
        <v>93.116625000000013</v>
      </c>
      <c r="J6" s="24"/>
      <c r="K6" s="24"/>
      <c r="L6" s="114"/>
      <c r="M6" s="15" t="s">
        <v>19</v>
      </c>
      <c r="N6" s="9">
        <f>IF(COUNTA(N14:N25)=0,"",SUMPRODUCT(N14:N25,M14:M25))</f>
        <v>91.873329999999996</v>
      </c>
      <c r="O6" s="9">
        <f>IF(COUNTA(O14:O25)=0,"",SUMPRODUCT(O14:O25,M14:M25))</f>
        <v>95.454544999999996</v>
      </c>
      <c r="P6" s="9">
        <f>IF(COUNTA(P14:P25)=0,"",SUMPRODUCT(P14:P25,M14:M25))</f>
        <v>82.956060000000008</v>
      </c>
      <c r="Q6" s="9" t="str">
        <f>IF(COUNTA(Q14:Q25)=0,"",SUMPRODUCT(Q14:Q25,M14:M25))</f>
        <v/>
      </c>
      <c r="R6" s="9">
        <f>IF(COUNTA(R14:R25)=0,"",SUMPRODUCT(R14:R25,M14:M25))</f>
        <v>89.168385000000001</v>
      </c>
      <c r="S6" s="29">
        <f>IF(COUNTA(S14:S25)=0,"",SUMPRODUCT(S14:S25,M14:M25))</f>
        <v>93.472985000000008</v>
      </c>
      <c r="T6" s="24"/>
      <c r="U6" s="24"/>
      <c r="V6" s="114"/>
      <c r="W6" s="15" t="s">
        <v>19</v>
      </c>
      <c r="X6" s="9">
        <f>IF(COUNTA(X14:X25)=0,"",SUMPRODUCT(X14:X25,W14:W25))</f>
        <v>94.575810000000004</v>
      </c>
      <c r="Y6" s="9">
        <f>IF(COUNTA(Y14:Y25)=0,"",SUMPRODUCT(Y14:Y25,W14:W25))</f>
        <v>97.902934999999985</v>
      </c>
      <c r="Z6" s="9">
        <f>IF(COUNTA(Z14:Z25)=0,"",SUMPRODUCT(Z14:Z25,W14:W25))</f>
        <v>87.483530000000016</v>
      </c>
      <c r="AA6" s="9" t="str">
        <f>IF(COUNTA(AA14:AA25)=0,"",SUMPRODUCT(AA14:AA25,W14:W25))</f>
        <v/>
      </c>
      <c r="AB6" s="9">
        <f>IF(COUNTA(AB14:AB25)=0,"",SUMPRODUCT(AB14:AB25,W14:W25))</f>
        <v>93.660174999999981</v>
      </c>
      <c r="AC6" s="29">
        <f>IF(COUNTA(AC14:AC25)=0,"",SUMPRODUCT(AC14:AC25,W14:W25))</f>
        <v>95.056100000000015</v>
      </c>
      <c r="AD6" s="24"/>
      <c r="AE6" s="24"/>
      <c r="AF6" s="114"/>
      <c r="AG6" s="65" t="s">
        <v>19</v>
      </c>
      <c r="AH6" s="9">
        <f>IF(COUNTA(AH14:AH25)=0,"",SUMPRODUCT(AH14:AH25,AG14:AG25))</f>
        <v>85.390841856601426</v>
      </c>
      <c r="AI6" s="9" t="str">
        <f>IF(COUNTA(AI14:AI25)=0,"",SUMPRODUCT(AI14:AI25,AG14:AG25))</f>
        <v/>
      </c>
      <c r="AJ6" s="9" t="str">
        <f>IF(COUNTA(AJ14:AJ25)=0,"",SUMPRODUCT(AJ14:AJ25,AG14:AG25))</f>
        <v/>
      </c>
      <c r="AK6" s="9" t="str">
        <f>IF(COUNTA(AK14:AK25)=0,"",SUMPRODUCT(AK14:AK25,AG14:AG25))</f>
        <v/>
      </c>
      <c r="AL6" s="9">
        <f>IF(COUNTA(AL14:AL25)=0,"",SUMPRODUCT(AL14:AL25,AG14:AG25))</f>
        <v>85.390841856601426</v>
      </c>
      <c r="AM6" s="29" t="str">
        <f>IF(COUNTA(AM14:AM25)=0,"",SUMPRODUCT(AM14:AM25,AG14:AG25))</f>
        <v/>
      </c>
      <c r="AN6" s="24"/>
      <c r="AO6" s="24"/>
      <c r="AP6" s="114"/>
      <c r="AQ6" s="15" t="s">
        <v>19</v>
      </c>
      <c r="AR6" s="9"/>
      <c r="AS6" s="9"/>
      <c r="AT6" s="9"/>
      <c r="AU6" s="9"/>
      <c r="AV6" s="9"/>
      <c r="AW6" s="29"/>
      <c r="AX6" s="24"/>
      <c r="AY6" s="24"/>
      <c r="AZ6" s="114"/>
      <c r="BA6" s="15" t="s">
        <v>19</v>
      </c>
      <c r="BB6" s="9">
        <f>IF(COUNTA(BB14:BB25)=0,"",SUMPRODUCT(BB14:BB25,BA14:BA25))</f>
        <v>86.840289918070738</v>
      </c>
      <c r="BC6" s="9" t="str">
        <f>IF(COUNTA(BC14:BC25)=0,"",SUMPRODUCT(BC14:BC25,BA14:BA25))</f>
        <v/>
      </c>
      <c r="BD6" s="9" t="str">
        <f>IF(COUNTA(BD14:BD25)=0,"",SUMPRODUCT(BD14:BD25,BA14:BA25))</f>
        <v/>
      </c>
      <c r="BE6" s="9" t="str">
        <f>IF(COUNTA(BE14:BE25)=0,"",SUMPRODUCT(BE14:BE25,BA14:BA25))</f>
        <v/>
      </c>
      <c r="BF6" s="9">
        <f>IF(COUNTA(BF14:BF25)=0,"",SUMPRODUCT(BF14:BF25,BA14:BA25))</f>
        <v>86.371802607404589</v>
      </c>
      <c r="BG6" s="29">
        <f>IF(COUNTA(BG14:BG25)=0,"",SUMPRODUCT(BG14:BG25,BA14:BA25))</f>
        <v>87.91762156431723</v>
      </c>
      <c r="BH6" s="24"/>
      <c r="BI6" s="24"/>
      <c r="BJ6" s="114"/>
      <c r="BK6" s="15" t="s">
        <v>19</v>
      </c>
      <c r="BL6" s="9"/>
      <c r="BM6" s="9"/>
      <c r="BN6" s="9"/>
      <c r="BO6" s="9"/>
      <c r="BP6" s="9"/>
      <c r="BQ6" s="29"/>
      <c r="BR6" s="24"/>
      <c r="BS6" s="24"/>
      <c r="BT6" s="114"/>
      <c r="BU6" s="15" t="s">
        <v>19</v>
      </c>
      <c r="BV6" s="9"/>
      <c r="BW6" s="9"/>
      <c r="BX6" s="9"/>
      <c r="BY6" s="9"/>
      <c r="BZ6" s="9"/>
      <c r="CA6" s="29"/>
      <c r="CB6" s="24"/>
      <c r="CC6" s="24"/>
      <c r="CD6" s="114"/>
      <c r="CE6" s="15" t="s">
        <v>19</v>
      </c>
      <c r="CF6" s="9">
        <f>IF(COUNTA(CF14:CF25)=0,"",SUMPRODUCT(CF14:CF25,CE14:CE25))</f>
        <v>85.771119682476012</v>
      </c>
      <c r="CG6" s="9" t="str">
        <f>IF(COUNTA(CG14:CG25)=0,"",SUMPRODUCT(CG14:CG25,CE14:CE25))</f>
        <v/>
      </c>
      <c r="CH6" s="9" t="str">
        <f>IF(COUNTA(CH14:CH25)=0,"",SUMPRODUCT(CH14:CH25,CE14:CE25))</f>
        <v/>
      </c>
      <c r="CI6" s="9" t="str">
        <f>IF(COUNTA(CI14:CI25)=0,"",SUMPRODUCT(CI14:CI25,CE14:CE25))</f>
        <v/>
      </c>
      <c r="CJ6" s="9">
        <f>IF(COUNTA(CJ14:CJ25)=0,"",SUMPRODUCT(CJ14:CJ25,CE14:CE25))</f>
        <v>85.010185909716412</v>
      </c>
      <c r="CK6" s="29">
        <f>IF(COUNTA(CK14:CK25)=0,"",SUMPRODUCT(CK14:CK25,CE14:CE25))</f>
        <v>87.476006952316169</v>
      </c>
      <c r="CL6" s="24"/>
      <c r="CM6" s="24"/>
      <c r="CN6" s="114"/>
      <c r="CO6" s="15" t="s">
        <v>19</v>
      </c>
      <c r="CP6" s="9"/>
      <c r="CQ6" s="9"/>
      <c r="CR6" s="9"/>
      <c r="CS6" s="9"/>
      <c r="CT6" s="9"/>
      <c r="CU6" s="29"/>
      <c r="CV6" s="24"/>
      <c r="CW6" s="24"/>
      <c r="CX6" s="114"/>
      <c r="CY6" s="15" t="s">
        <v>19</v>
      </c>
      <c r="CZ6" s="9"/>
      <c r="DA6" s="9"/>
      <c r="DB6" s="9"/>
      <c r="DC6" s="9"/>
      <c r="DD6" s="9"/>
      <c r="DE6" s="29"/>
      <c r="DF6" s="24"/>
      <c r="DG6" s="24"/>
      <c r="DH6" s="114"/>
      <c r="DI6" s="15" t="s">
        <v>19</v>
      </c>
      <c r="DJ6" s="9">
        <f>IF(COUNTA(DJ14:DJ25)=0,"",SUMPRODUCT(DJ14:DJ25,DI14:DI25))</f>
        <v>86.444160604209486</v>
      </c>
      <c r="DK6" s="9" t="str">
        <f>IF(COUNTA(DK14:DK25)=0,"",SUMPRODUCT(DK14:DK25,DI14:DI25))</f>
        <v/>
      </c>
      <c r="DL6" s="9" t="str">
        <f>IF(COUNTA(DL14:DL25)=0,"",SUMPRODUCT(DL14:DL25,DI14:DI25))</f>
        <v/>
      </c>
      <c r="DM6" s="9" t="str">
        <f>IF(COUNTA(DM14:DM25)=0,"",SUMPRODUCT(DM14:DM25,DI14:DI25))</f>
        <v/>
      </c>
      <c r="DN6" s="9">
        <f>IF(COUNTA(DN14:DN25)=0,"",SUMPRODUCT(DN14:DN25,DI14:DI25))</f>
        <v>85.663025786578061</v>
      </c>
      <c r="DO6" s="29">
        <f>IF(COUNTA(DO14:DO25)=0,"",SUMPRODUCT(DO14:DO25,DI14:DI25))</f>
        <v>88.167265066318521</v>
      </c>
      <c r="DP6" s="24"/>
      <c r="DQ6" s="24"/>
      <c r="DR6" s="114"/>
      <c r="DS6" s="15" t="s">
        <v>19</v>
      </c>
      <c r="DT6" s="9">
        <f>IF(COUNTA(DT14:DT25)=0,"",SUMPRODUCT(DT14:DT25,DS14:DS25))</f>
        <v>79.044455345472983</v>
      </c>
      <c r="DU6" s="9" t="str">
        <f>IF(COUNTA(DU14:DU25)=0,"",SUMPRODUCT(DU14:DU25,DS14:DS25))</f>
        <v/>
      </c>
      <c r="DV6" s="9" t="str">
        <f>IF(COUNTA(DV14:DV25)=0,"",SUMPRODUCT(DV14:DV25,DS14:DS25))</f>
        <v/>
      </c>
      <c r="DW6" s="9">
        <f>IF(COUNTA(DW14:DW25)=0,"",SUMPRODUCT(DW14:DW25,DS14:DS25))</f>
        <v>72.546353112872737</v>
      </c>
      <c r="DX6" s="9">
        <f>IF(COUNTA(DX14:DX25)=0,"",SUMPRODUCT(DX14:DX25,DS14:DS25))</f>
        <v>78.997328645143611</v>
      </c>
      <c r="DY6" s="29">
        <f>IF(COUNTA(DY14:DY25)=0,"",SUMPRODUCT(DY14:DY25,DS14:DS25))</f>
        <v>80.891898639370865</v>
      </c>
      <c r="DZ6" s="24"/>
      <c r="EA6" s="24"/>
      <c r="EB6" s="114"/>
      <c r="EC6" s="15" t="s">
        <v>19</v>
      </c>
      <c r="ED6" s="9"/>
      <c r="EE6" s="9"/>
      <c r="EF6" s="9"/>
      <c r="EG6" s="9"/>
      <c r="EH6" s="9"/>
      <c r="EI6" s="29"/>
      <c r="EJ6" s="24"/>
      <c r="EK6" s="24"/>
      <c r="EL6" s="114"/>
      <c r="EM6" s="15" t="s">
        <v>19</v>
      </c>
      <c r="EN6" s="9"/>
      <c r="EO6" s="9"/>
      <c r="EP6" s="9"/>
      <c r="EQ6" s="9"/>
      <c r="ER6" s="9"/>
      <c r="ES6" s="29"/>
      <c r="ET6" s="24"/>
      <c r="EU6" s="24"/>
      <c r="EV6" s="114"/>
      <c r="EW6" s="15" t="s">
        <v>19</v>
      </c>
      <c r="EX6" s="9">
        <f>IF(COUNTA(EX14:EX25)=0,"",SUMPRODUCT(EX14:EX25,EW14:EW25))</f>
        <v>166.3291812784642</v>
      </c>
      <c r="EY6" s="9" t="str">
        <f>IF(COUNTA(EY14:EY25)=0,"",SUMPRODUCT(EY14:EY25,EW14:EW25))</f>
        <v/>
      </c>
      <c r="EZ6" s="9" t="str">
        <f>IF(COUNTA(EZ14:EZ25)=0,"",SUMPRODUCT(EZ14:EZ25,EW14:EW25))</f>
        <v/>
      </c>
      <c r="FA6" s="9" t="str">
        <f>IF(COUNTA(FA14:FA25)=0,"",SUMPRODUCT(FA14:FA25,EW14:EW25))</f>
        <v/>
      </c>
      <c r="FB6" s="9">
        <f>IF(COUNTA(FB14:FB25)=0,"",SUMPRODUCT(FB14:FB25,EW14:EW25))</f>
        <v>167.89859175964705</v>
      </c>
      <c r="FC6" s="29">
        <f>IF(COUNTA(FC14:FC25)=0,"",SUMPRODUCT(FC14:FC25,EW14:EW25))</f>
        <v>163.09502436522186</v>
      </c>
      <c r="FD6" s="24"/>
      <c r="FE6" s="24"/>
      <c r="FF6" s="114"/>
      <c r="FG6" s="15" t="s">
        <v>19</v>
      </c>
      <c r="FH6" s="9"/>
      <c r="FI6" s="9"/>
      <c r="FJ6" s="9"/>
      <c r="FK6" s="9"/>
      <c r="FL6" s="9"/>
      <c r="FM6" s="29"/>
      <c r="FN6" s="24"/>
      <c r="FO6" s="24"/>
      <c r="FP6" s="114"/>
      <c r="FQ6" s="15" t="s">
        <v>19</v>
      </c>
      <c r="FR6" s="9">
        <f>IF(COUNTA(FR14:FR25)=0,"",SUMPRODUCT(FR14:FR25,FQ14:FQ25))</f>
        <v>88.072954633294358</v>
      </c>
      <c r="FS6" s="9" t="str">
        <f>IF(COUNTA(FS14:FS25)=0,"",SUMPRODUCT(FS14:FS25,FQ14:FQ25))</f>
        <v/>
      </c>
      <c r="FT6" s="9" t="str">
        <f>IF(COUNTA(FT14:FT25)=0,"",SUMPRODUCT(FT14:FT25,FQ14:FQ25))</f>
        <v/>
      </c>
      <c r="FU6" s="9" t="str">
        <f>IF(COUNTA(FU14:FU25)=0,"",SUMPRODUCT(FU14:FU25,FQ14:FQ25))</f>
        <v/>
      </c>
      <c r="FV6" s="9">
        <f>IF(COUNTA(FV14:FV25)=0,"",SUMPRODUCT(FV14:FV25,FQ14:FQ25))</f>
        <v>87.783907860824726</v>
      </c>
      <c r="FW6" s="29">
        <f>IF(COUNTA(FW14:FW25)=0,"",SUMPRODUCT(FW14:FW25,FQ14:FQ25))</f>
        <v>88.850186792759303</v>
      </c>
      <c r="FX6" s="24"/>
      <c r="FY6" s="24"/>
      <c r="FZ6" s="114"/>
      <c r="GA6" s="15" t="s">
        <v>19</v>
      </c>
      <c r="GB6" s="9">
        <f>IF(COUNTA(GB14:GB25)=0,"",SUMPRODUCT(GB14:GB25,GA14:GA25))</f>
        <v>88.305517147364114</v>
      </c>
      <c r="GC6" s="9" t="str">
        <f>IF(COUNTA(GC14:GC25)=0,"",SUMPRODUCT(GC14:GC25,GA14:GA25))</f>
        <v/>
      </c>
      <c r="GD6" s="9" t="str">
        <f>IF(COUNTA(GD14:GD25)=0,"",SUMPRODUCT(GD14:GD25,GA14:GA25))</f>
        <v/>
      </c>
      <c r="GE6" s="9" t="str">
        <f>IF(COUNTA(GE14:GE25)=0,"",SUMPRODUCT(GE14:GE25,GA14:GA25))</f>
        <v/>
      </c>
      <c r="GF6" s="9">
        <f>IF(COUNTA(GF14:GF25)=0,"",SUMPRODUCT(GF14:GF25,GA14:GA25))</f>
        <v>88.013064706513575</v>
      </c>
      <c r="GG6" s="29">
        <f>IF(COUNTA(GG14:GG25)=0,"",SUMPRODUCT(GG14:GG25,GA14:GA25))</f>
        <v>89.080153485397574</v>
      </c>
      <c r="GH6" s="24"/>
      <c r="GI6" s="24"/>
      <c r="GJ6" s="122"/>
      <c r="GT6" s="122"/>
      <c r="HD6" s="122"/>
      <c r="HN6" s="122"/>
      <c r="HX6" s="122"/>
      <c r="IH6" s="122"/>
      <c r="IR6" s="122"/>
      <c r="JB6" s="122"/>
      <c r="JL6" s="122"/>
      <c r="JV6" s="122"/>
      <c r="KF6" s="122"/>
    </row>
    <row xmlns:x14ac="http://schemas.microsoft.com/office/spreadsheetml/2009/9/ac" r="7" s="4" customFormat="true" x14ac:dyDescent="0.25">
      <c r="A7" s="379" t="str">
        <f ca="true">IF(ISBLANK('Data Summary'!A9),"",'Data Summary'!A9)</f>
        <v>IDN_2016_EMIS</v>
      </c>
      <c r="B7" s="114"/>
      <c r="C7" s="102" t="s">
        <v>38</v>
      </c>
      <c r="D7" s="8"/>
      <c r="E7" s="8"/>
      <c r="F7" s="8"/>
      <c r="G7" s="8"/>
      <c r="H7" s="8"/>
      <c r="I7" s="29"/>
      <c r="J7" s="24"/>
      <c r="K7" s="24"/>
      <c r="L7" s="114"/>
      <c r="M7" s="46" t="s">
        <v>38</v>
      </c>
      <c r="N7" s="45"/>
      <c r="O7" s="8"/>
      <c r="P7" s="8"/>
      <c r="Q7" s="8"/>
      <c r="R7" s="8"/>
      <c r="S7" s="29"/>
      <c r="T7" s="24"/>
      <c r="U7" s="24"/>
      <c r="V7" s="114"/>
      <c r="W7" s="46" t="s">
        <v>38</v>
      </c>
      <c r="X7" s="45"/>
      <c r="Y7" s="8"/>
      <c r="Z7" s="8"/>
      <c r="AA7" s="8"/>
      <c r="AB7" s="8"/>
      <c r="AC7" s="29"/>
      <c r="AD7" s="24"/>
      <c r="AE7" s="24"/>
      <c r="AF7" s="114" t="s">
        <v>161</v>
      </c>
      <c r="AG7" s="102" t="s">
        <v>38</v>
      </c>
      <c r="AH7" s="8">
        <f>1.31+0.32+3.14+1.22+23.76+6.14+10.77+37.47</f>
        <v>84.13</v>
      </c>
      <c r="AI7" s="8"/>
      <c r="AJ7" s="8"/>
      <c r="AK7" s="8"/>
      <c r="AL7" s="8">
        <v>84.1</v>
      </c>
      <c r="AM7" s="29"/>
      <c r="AN7" s="24"/>
      <c r="AO7" s="24"/>
      <c r="AP7" s="114"/>
      <c r="AQ7" s="46" t="s">
        <v>38</v>
      </c>
      <c r="AR7" s="45"/>
      <c r="AS7" s="8"/>
      <c r="AT7" s="8"/>
      <c r="AU7" s="8"/>
      <c r="AV7" s="8"/>
      <c r="AW7" s="29"/>
      <c r="AX7" s="24"/>
      <c r="AY7" s="24"/>
      <c r="AZ7" s="114" t="s">
        <v>293</v>
      </c>
      <c r="BA7" s="46" t="s">
        <v>38</v>
      </c>
      <c r="BB7" s="45">
        <v>84.90073046502178</v>
      </c>
      <c r="BC7" s="8"/>
      <c r="BD7" s="8"/>
      <c r="BE7" s="8"/>
      <c r="BF7" s="8">
        <v>84.512857365612902</v>
      </c>
      <c r="BG7" s="29">
        <v>85.792681976209408</v>
      </c>
      <c r="BH7" s="24"/>
      <c r="BI7" s="24"/>
      <c r="BJ7" s="114"/>
      <c r="BK7" s="46" t="s">
        <v>38</v>
      </c>
      <c r="BL7" s="45"/>
      <c r="BM7" s="8"/>
      <c r="BN7" s="8"/>
      <c r="BO7" s="8"/>
      <c r="BP7" s="8"/>
      <c r="BQ7" s="29"/>
      <c r="BR7" s="24"/>
      <c r="BS7" s="24"/>
      <c r="BT7" s="114"/>
      <c r="BU7" s="46" t="s">
        <v>38</v>
      </c>
      <c r="BV7" s="45"/>
      <c r="BW7" s="8"/>
      <c r="BX7" s="8"/>
      <c r="BY7" s="8"/>
      <c r="BZ7" s="8"/>
      <c r="CA7" s="29"/>
      <c r="CB7" s="24"/>
      <c r="CC7" s="24"/>
      <c r="CD7" s="114" t="s">
        <v>288</v>
      </c>
      <c r="CE7" s="46" t="s">
        <v>38</v>
      </c>
      <c r="CF7" s="45">
        <v>85.424119323349302</v>
      </c>
      <c r="CG7" s="8"/>
      <c r="CH7" s="8"/>
      <c r="CI7" s="8"/>
      <c r="CJ7" s="8">
        <v>84.97881870429832</v>
      </c>
      <c r="CK7" s="29">
        <v>86.421824227310509</v>
      </c>
      <c r="CL7" s="24"/>
      <c r="CM7" s="24"/>
      <c r="CN7" s="114"/>
      <c r="CO7" s="46" t="s">
        <v>38</v>
      </c>
      <c r="CP7" s="45"/>
      <c r="CQ7" s="8"/>
      <c r="CR7" s="8"/>
      <c r="CS7" s="8"/>
      <c r="CT7" s="8"/>
      <c r="CU7" s="29"/>
      <c r="CV7" s="24"/>
      <c r="CW7" s="24"/>
      <c r="CX7" s="114"/>
      <c r="CY7" s="46" t="s">
        <v>38</v>
      </c>
      <c r="CZ7" s="45"/>
      <c r="DA7" s="8"/>
      <c r="DB7" s="8"/>
      <c r="DC7" s="8"/>
      <c r="DD7" s="8"/>
      <c r="DE7" s="29"/>
      <c r="DF7" s="24"/>
      <c r="DG7" s="24"/>
      <c r="DH7" s="114" t="s">
        <v>288</v>
      </c>
      <c r="DI7" s="46" t="s">
        <v>38</v>
      </c>
      <c r="DJ7" s="45">
        <v>85.53201532737269</v>
      </c>
      <c r="DK7" s="8"/>
      <c r="DL7" s="8"/>
      <c r="DM7" s="8"/>
      <c r="DN7" s="8">
        <v>84.999529196540266</v>
      </c>
      <c r="DO7" s="29">
        <v>86.706625916144915</v>
      </c>
      <c r="DP7" s="24"/>
      <c r="DQ7" s="24"/>
      <c r="DR7" s="114" t="s">
        <v>282</v>
      </c>
      <c r="DS7" s="46" t="s">
        <v>38</v>
      </c>
      <c r="DT7" s="45">
        <v>83.714658376565424</v>
      </c>
      <c r="DU7" s="8"/>
      <c r="DV7" s="8"/>
      <c r="DW7" s="8"/>
      <c r="DX7" s="8">
        <v>83.268310636731684</v>
      </c>
      <c r="DY7" s="29">
        <v>84.938443755389613</v>
      </c>
      <c r="DZ7" s="24"/>
      <c r="EA7" s="24"/>
      <c r="EB7" s="114"/>
      <c r="EC7" s="46" t="s">
        <v>38</v>
      </c>
      <c r="ED7" s="45"/>
      <c r="EE7" s="8"/>
      <c r="EF7" s="8"/>
      <c r="EG7" s="8"/>
      <c r="EH7" s="8"/>
      <c r="EI7" s="29"/>
      <c r="EJ7" s="24"/>
      <c r="EK7" s="24"/>
      <c r="EL7" s="114"/>
      <c r="EM7" s="46" t="s">
        <v>38</v>
      </c>
      <c r="EN7" s="45"/>
      <c r="EO7" s="8"/>
      <c r="EP7" s="8"/>
      <c r="EQ7" s="8"/>
      <c r="ER7" s="8"/>
      <c r="ES7" s="29"/>
      <c r="ET7" s="24"/>
      <c r="EU7" s="24"/>
      <c r="EV7" s="114" t="s">
        <v>282</v>
      </c>
      <c r="EW7" s="46" t="s">
        <v>38</v>
      </c>
      <c r="EX7" s="45">
        <v>30.457061216623305</v>
      </c>
      <c r="EY7" s="8"/>
      <c r="EZ7" s="8"/>
      <c r="FA7" s="8"/>
      <c r="FB7" s="8">
        <v>32.490961250054454</v>
      </c>
      <c r="FC7" s="29">
        <v>26.265709156193896</v>
      </c>
      <c r="FD7" s="24"/>
      <c r="FE7" s="24"/>
      <c r="FF7" s="114"/>
      <c r="FG7" s="46" t="s">
        <v>38</v>
      </c>
      <c r="FH7" s="45"/>
      <c r="FI7" s="8"/>
      <c r="FJ7" s="8"/>
      <c r="FK7" s="8"/>
      <c r="FL7" s="8"/>
      <c r="FM7" s="29"/>
      <c r="FN7" s="24"/>
      <c r="FO7" s="24"/>
      <c r="FP7" s="114" t="s">
        <v>288</v>
      </c>
      <c r="FQ7" s="46" t="s">
        <v>38</v>
      </c>
      <c r="FR7" s="45">
        <v>82.430600300687288</v>
      </c>
      <c r="FS7" s="8"/>
      <c r="FT7" s="8"/>
      <c r="FU7" s="8"/>
      <c r="FV7" s="8">
        <v>82.430600300687288</v>
      </c>
      <c r="FW7" s="29"/>
      <c r="FX7" s="24"/>
      <c r="FY7" s="24"/>
      <c r="FZ7" s="114" t="s">
        <v>288</v>
      </c>
      <c r="GA7" s="46" t="s">
        <v>38</v>
      </c>
      <c r="GB7" s="45">
        <v>83.652350037557682</v>
      </c>
      <c r="GC7" s="8"/>
      <c r="GD7" s="8"/>
      <c r="GE7" s="8"/>
      <c r="GF7" s="8">
        <v>83.652350037557682</v>
      </c>
      <c r="GG7" s="29"/>
      <c r="GH7" s="24"/>
      <c r="GI7" s="24"/>
      <c r="GJ7" s="122"/>
      <c r="GT7" s="122"/>
      <c r="HD7" s="122"/>
      <c r="HN7" s="122"/>
      <c r="HX7" s="122"/>
      <c r="IH7" s="122"/>
      <c r="IR7" s="122"/>
      <c r="JB7" s="122"/>
      <c r="JL7" s="122"/>
      <c r="JV7" s="122"/>
      <c r="KF7" s="122"/>
    </row>
    <row xmlns:x14ac="http://schemas.microsoft.com/office/spreadsheetml/2009/9/ac" r="8" s="4" customFormat="true" ht="15.6" customHeight="true" x14ac:dyDescent="0.25">
      <c r="A8" s="379" t="str">
        <f ca="true">IF(ISBLANK('Data Summary'!A10),"",'Data Summary'!A10)</f>
        <v>IDN_2016_UIS</v>
      </c>
      <c r="B8" s="114"/>
      <c r="C8" s="102" t="s">
        <v>106</v>
      </c>
      <c r="D8" s="9"/>
      <c r="E8" s="9"/>
      <c r="F8" s="9"/>
      <c r="G8" s="9"/>
      <c r="H8" s="9"/>
      <c r="I8" s="29"/>
      <c r="J8" s="24"/>
      <c r="K8" s="24"/>
      <c r="L8" s="114"/>
      <c r="M8" s="46" t="s">
        <v>106</v>
      </c>
      <c r="N8" s="9"/>
      <c r="O8" s="9"/>
      <c r="P8" s="9"/>
      <c r="Q8" s="9"/>
      <c r="R8" s="9"/>
      <c r="S8" s="29"/>
      <c r="T8" s="24"/>
      <c r="U8" s="24"/>
      <c r="V8" s="114"/>
      <c r="W8" s="46" t="s">
        <v>106</v>
      </c>
      <c r="X8" s="9"/>
      <c r="Y8" s="9"/>
      <c r="Z8" s="9"/>
      <c r="AA8" s="9"/>
      <c r="AB8" s="9"/>
      <c r="AC8" s="29"/>
      <c r="AD8" s="24"/>
      <c r="AE8" s="24"/>
      <c r="AF8" s="114"/>
      <c r="AG8" s="102" t="s">
        <v>106</v>
      </c>
      <c r="AH8" s="9"/>
      <c r="AI8" s="9"/>
      <c r="AJ8" s="9"/>
      <c r="AK8" s="9"/>
      <c r="AL8" s="9"/>
      <c r="AM8" s="29"/>
      <c r="AN8" s="24"/>
      <c r="AO8" s="24"/>
      <c r="AP8" s="114"/>
      <c r="AQ8" s="46" t="s">
        <v>106</v>
      </c>
      <c r="AR8" s="9"/>
      <c r="AS8" s="9"/>
      <c r="AT8" s="9"/>
      <c r="AU8" s="9"/>
      <c r="AV8" s="9"/>
      <c r="AW8" s="29"/>
      <c r="AX8" s="24"/>
      <c r="AY8" s="24"/>
      <c r="AZ8" s="114"/>
      <c r="BA8" s="46" t="s">
        <v>106</v>
      </c>
      <c r="BB8" s="9"/>
      <c r="BC8" s="9"/>
      <c r="BD8" s="9"/>
      <c r="BE8" s="9"/>
      <c r="BF8" s="9"/>
      <c r="BG8" s="29"/>
      <c r="BH8" s="24"/>
      <c r="BI8" s="24"/>
      <c r="BJ8" s="114"/>
      <c r="BK8" s="46" t="s">
        <v>106</v>
      </c>
      <c r="BL8" s="9"/>
      <c r="BM8" s="9"/>
      <c r="BN8" s="9"/>
      <c r="BO8" s="9"/>
      <c r="BP8" s="9"/>
      <c r="BQ8" s="29"/>
      <c r="BR8" s="24"/>
      <c r="BS8" s="24"/>
      <c r="BT8" s="114"/>
      <c r="BU8" s="46" t="s">
        <v>106</v>
      </c>
      <c r="BV8" s="9"/>
      <c r="BW8" s="9"/>
      <c r="BX8" s="9"/>
      <c r="BY8" s="9"/>
      <c r="BZ8" s="9"/>
      <c r="CA8" s="29"/>
      <c r="CB8" s="24"/>
      <c r="CC8" s="24"/>
      <c r="CD8" s="114"/>
      <c r="CE8" s="46" t="s">
        <v>106</v>
      </c>
      <c r="CF8" s="9"/>
      <c r="CG8" s="9"/>
      <c r="CH8" s="9"/>
      <c r="CI8" s="9"/>
      <c r="CJ8" s="9"/>
      <c r="CK8" s="29"/>
      <c r="CL8" s="24"/>
      <c r="CM8" s="24"/>
      <c r="CN8" s="114"/>
      <c r="CO8" s="46" t="s">
        <v>106</v>
      </c>
      <c r="CP8" s="9"/>
      <c r="CQ8" s="9"/>
      <c r="CR8" s="9"/>
      <c r="CS8" s="9"/>
      <c r="CT8" s="9"/>
      <c r="CU8" s="29"/>
      <c r="CV8" s="24"/>
      <c r="CW8" s="24"/>
      <c r="CX8" s="114"/>
      <c r="CY8" s="46" t="s">
        <v>106</v>
      </c>
      <c r="CZ8" s="9"/>
      <c r="DA8" s="9"/>
      <c r="DB8" s="9"/>
      <c r="DC8" s="9"/>
      <c r="DD8" s="9"/>
      <c r="DE8" s="29"/>
      <c r="DF8" s="24"/>
      <c r="DG8" s="24"/>
      <c r="DH8" s="114"/>
      <c r="DI8" s="46" t="s">
        <v>106</v>
      </c>
      <c r="DJ8" s="9"/>
      <c r="DK8" s="9"/>
      <c r="DL8" s="9"/>
      <c r="DM8" s="9"/>
      <c r="DN8" s="9"/>
      <c r="DO8" s="29"/>
      <c r="DP8" s="24"/>
      <c r="DQ8" s="24"/>
      <c r="DR8" s="114"/>
      <c r="DS8" s="46" t="s">
        <v>106</v>
      </c>
      <c r="DT8" s="9"/>
      <c r="DU8" s="9"/>
      <c r="DV8" s="9"/>
      <c r="DW8" s="9"/>
      <c r="DX8" s="9"/>
      <c r="DY8" s="29"/>
      <c r="DZ8" s="24"/>
      <c r="EA8" s="24"/>
      <c r="EB8" s="114"/>
      <c r="EC8" s="46" t="s">
        <v>106</v>
      </c>
      <c r="ED8" s="9"/>
      <c r="EE8" s="9"/>
      <c r="EF8" s="9"/>
      <c r="EG8" s="9"/>
      <c r="EH8" s="9"/>
      <c r="EI8" s="29"/>
      <c r="EJ8" s="24"/>
      <c r="EK8" s="24"/>
      <c r="EL8" s="114"/>
      <c r="EM8" s="46" t="s">
        <v>106</v>
      </c>
      <c r="EN8" s="9"/>
      <c r="EO8" s="9"/>
      <c r="EP8" s="9"/>
      <c r="EQ8" s="9"/>
      <c r="ER8" s="9"/>
      <c r="ES8" s="29"/>
      <c r="ET8" s="24"/>
      <c r="EU8" s="24"/>
      <c r="EV8" s="114"/>
      <c r="EW8" s="46" t="s">
        <v>106</v>
      </c>
      <c r="EX8" s="9"/>
      <c r="EY8" s="9"/>
      <c r="EZ8" s="9"/>
      <c r="FA8" s="9"/>
      <c r="FB8" s="9"/>
      <c r="FC8" s="29"/>
      <c r="FD8" s="24"/>
      <c r="FE8" s="24"/>
      <c r="FF8" s="114"/>
      <c r="FG8" s="46" t="s">
        <v>106</v>
      </c>
      <c r="FH8" s="9"/>
      <c r="FI8" s="9"/>
      <c r="FJ8" s="9"/>
      <c r="FK8" s="9"/>
      <c r="FL8" s="9"/>
      <c r="FM8" s="29"/>
      <c r="FN8" s="24"/>
      <c r="FO8" s="24"/>
      <c r="FP8" s="114"/>
      <c r="FQ8" s="46" t="s">
        <v>106</v>
      </c>
      <c r="FR8" s="9"/>
      <c r="FS8" s="9"/>
      <c r="FT8" s="9"/>
      <c r="FU8" s="9"/>
      <c r="FV8" s="9"/>
      <c r="FW8" s="29"/>
      <c r="FX8" s="24"/>
      <c r="FY8" s="24"/>
      <c r="FZ8" s="114"/>
      <c r="GA8" s="46" t="s">
        <v>106</v>
      </c>
      <c r="GB8" s="9"/>
      <c r="GC8" s="9"/>
      <c r="GD8" s="9"/>
      <c r="GE8" s="9"/>
      <c r="GF8" s="9"/>
      <c r="GG8" s="29"/>
      <c r="GH8" s="24"/>
      <c r="GI8" s="24"/>
      <c r="GJ8" s="122"/>
      <c r="GT8" s="122"/>
      <c r="HD8" s="122"/>
      <c r="HN8" s="122"/>
      <c r="HX8" s="122"/>
      <c r="IH8" s="122"/>
      <c r="IR8" s="122"/>
      <c r="JB8" s="122"/>
      <c r="JL8" s="122"/>
      <c r="JV8" s="122"/>
      <c r="KF8" s="122"/>
    </row>
    <row xmlns:x14ac="http://schemas.microsoft.com/office/spreadsheetml/2009/9/ac" r="9" s="4" customFormat="true" x14ac:dyDescent="0.25">
      <c r="A9" s="379" t="str">
        <f ca="true">IF(ISBLANK('Data Summary'!A11),"",'Data Summary'!A11)</f>
        <v>IDN_2017_EMIS</v>
      </c>
      <c r="B9" s="114"/>
      <c r="C9" s="65" t="s">
        <v>187</v>
      </c>
      <c r="D9" s="8"/>
      <c r="E9" s="7"/>
      <c r="F9" s="7"/>
      <c r="G9" s="7"/>
      <c r="H9" s="7"/>
      <c r="I9" s="26"/>
      <c r="J9" s="24"/>
      <c r="K9" s="24"/>
      <c r="L9" s="114"/>
      <c r="M9" s="65" t="s">
        <v>187</v>
      </c>
      <c r="N9" s="45"/>
      <c r="O9" s="8"/>
      <c r="P9" s="8"/>
      <c r="Q9" s="8"/>
      <c r="R9" s="8"/>
      <c r="S9" s="29"/>
      <c r="T9" s="24"/>
      <c r="U9" s="24"/>
      <c r="V9" s="114"/>
      <c r="W9" s="65" t="s">
        <v>187</v>
      </c>
      <c r="X9" s="45"/>
      <c r="Y9" s="8"/>
      <c r="Z9" s="8"/>
      <c r="AA9" s="8"/>
      <c r="AB9" s="8"/>
      <c r="AC9" s="29"/>
      <c r="AD9" s="24"/>
      <c r="AE9" s="24"/>
      <c r="AF9" s="114" t="s">
        <v>162</v>
      </c>
      <c r="AG9" s="65" t="s">
        <v>187</v>
      </c>
      <c r="AH9" s="8">
        <f>1.31+0.32+1.22/2+23.76+6.14/2+10.77+37.47/2</f>
        <v>58.575000000000003</v>
      </c>
      <c r="AI9" s="7"/>
      <c r="AJ9" s="7"/>
      <c r="AK9" s="7"/>
      <c r="AL9" s="7">
        <v>58.6</v>
      </c>
      <c r="AM9" s="26"/>
      <c r="AN9" s="24"/>
      <c r="AO9" s="24"/>
      <c r="AP9" s="114" t="s">
        <v>196</v>
      </c>
      <c r="AQ9" s="65" t="s">
        <v>187</v>
      </c>
      <c r="AR9" s="45">
        <v>55.13</v>
      </c>
      <c r="AS9" s="8"/>
      <c r="AT9" s="8"/>
      <c r="AU9" s="8"/>
      <c r="AV9" s="8">
        <v>57.83</v>
      </c>
      <c r="AW9" s="29">
        <v>52.34</v>
      </c>
      <c r="AX9" s="24"/>
      <c r="AY9" s="24"/>
      <c r="AZ9" s="114" t="s">
        <v>292</v>
      </c>
      <c r="BA9" s="65" t="s">
        <v>187</v>
      </c>
      <c r="BB9" s="45">
        <v>65.69</v>
      </c>
      <c r="BC9" s="8"/>
      <c r="BD9" s="8"/>
      <c r="BE9" s="8"/>
      <c r="BF9" s="8">
        <v>64.760000000000005</v>
      </c>
      <c r="BG9" s="29">
        <f>(((65.03)/100*37763)+((70.4)/100*13144)+((74.65)/100*13236))/(37763+13144+13236)*100</f>
        <v>68.115505822926906</v>
      </c>
      <c r="BH9" s="24"/>
      <c r="BI9" s="24"/>
      <c r="BJ9" s="114" t="s">
        <v>196</v>
      </c>
      <c r="BK9" s="65" t="s">
        <v>187</v>
      </c>
      <c r="BL9" s="45">
        <f>(BP9*147503+BQ9*64143)/(147503+64143)</f>
        <v>57.675615058210411</v>
      </c>
      <c r="BM9" s="8"/>
      <c r="BN9" s="8"/>
      <c r="BO9" s="8"/>
      <c r="BP9" s="8">
        <v>58.099870000000003</v>
      </c>
      <c r="BQ9" s="29">
        <v>56.7</v>
      </c>
      <c r="BR9" s="24"/>
      <c r="BS9" s="24"/>
      <c r="BT9" s="114" t="s">
        <v>196</v>
      </c>
      <c r="BU9" s="65" t="s">
        <v>187</v>
      </c>
      <c r="BV9" s="45">
        <f>(BZ9*147503+CA9*64143)/(147503+64143)</f>
        <v>58.410167900426472</v>
      </c>
      <c r="BW9" s="8"/>
      <c r="BX9" s="8"/>
      <c r="BY9" s="8"/>
      <c r="BZ9" s="8">
        <v>58.26943</v>
      </c>
      <c r="CA9" s="29">
        <v>58.733808243513131</v>
      </c>
      <c r="CB9" s="24"/>
      <c r="CC9" s="24"/>
      <c r="CD9" s="114" t="s">
        <v>289</v>
      </c>
      <c r="CE9" s="65" t="s">
        <v>187</v>
      </c>
      <c r="CF9" s="45">
        <f>CF7/100*CF6</f>
        <v>73.269223622531044</v>
      </c>
      <c r="CG9" s="8"/>
      <c r="CH9" s="8"/>
      <c r="CI9" s="8"/>
      <c r="CJ9" s="8">
        <f>CJ7/100*CJ6</f>
        <v>72.240651764404859</v>
      </c>
      <c r="CK9" s="29">
        <f>CK7/100*CK6</f>
        <v>75.598360969400602</v>
      </c>
      <c r="CL9" s="24"/>
      <c r="CM9" s="24"/>
      <c r="CN9" s="114" t="s">
        <v>196</v>
      </c>
      <c r="CO9" s="65" t="s">
        <v>187</v>
      </c>
      <c r="CP9" s="45"/>
      <c r="CQ9" s="8"/>
      <c r="CR9" s="8"/>
      <c r="CS9" s="8"/>
      <c r="CT9" s="8"/>
      <c r="CU9" s="29"/>
      <c r="CV9" s="24"/>
      <c r="CW9" s="24"/>
      <c r="CX9" s="114"/>
      <c r="CY9" s="65" t="s">
        <v>187</v>
      </c>
      <c r="CZ9" s="45"/>
      <c r="DA9" s="8"/>
      <c r="DB9" s="8"/>
      <c r="DC9" s="8"/>
      <c r="DD9" s="8"/>
      <c r="DE9" s="29"/>
      <c r="DF9" s="24"/>
      <c r="DG9" s="24"/>
      <c r="DH9" s="114" t="s">
        <v>289</v>
      </c>
      <c r="DI9" s="65" t="s">
        <v>187</v>
      </c>
      <c r="DJ9" s="45">
        <f>DJ7/100*DJ6</f>
        <v>73.937432697611129</v>
      </c>
      <c r="DK9" s="8"/>
      <c r="DL9" s="8"/>
      <c r="DM9" s="8"/>
      <c r="DN9" s="8">
        <f>DN7/100*DN6</f>
        <v>72.813168614102239</v>
      </c>
      <c r="DO9" s="29">
        <f>DO7/100*DO6</f>
        <v>76.446860701548715</v>
      </c>
      <c r="DP9" s="24"/>
      <c r="DQ9" s="24"/>
      <c r="DR9" s="114" t="s">
        <v>281</v>
      </c>
      <c r="DS9" s="65" t="s">
        <v>187</v>
      </c>
      <c r="DT9" s="45">
        <v>78.036037044475108</v>
      </c>
      <c r="DU9" s="8"/>
      <c r="DV9" s="8"/>
      <c r="DW9" s="8">
        <v>70.466682145344777</v>
      </c>
      <c r="DX9" s="8">
        <v>78.296383396502122</v>
      </c>
      <c r="DY9" s="29">
        <v>79.637373611284474</v>
      </c>
      <c r="DZ9" s="24"/>
      <c r="EA9" s="24"/>
      <c r="EB9" s="114" t="s">
        <v>196</v>
      </c>
      <c r="EC9" s="65" t="s">
        <v>187</v>
      </c>
      <c r="ED9" s="45">
        <v>82.244380668036314</v>
      </c>
      <c r="EE9" s="8"/>
      <c r="EF9" s="8"/>
      <c r="EG9" s="8"/>
      <c r="EH9" s="8">
        <v>79.900000000000006</v>
      </c>
      <c r="EI9" s="29">
        <v>84.588734168807861</v>
      </c>
      <c r="EJ9" s="24"/>
      <c r="EK9" s="24"/>
      <c r="EL9" s="114" t="s">
        <v>196</v>
      </c>
      <c r="EM9" s="65" t="s">
        <v>187</v>
      </c>
      <c r="EN9" s="45">
        <v>89.968396341936923</v>
      </c>
      <c r="EO9" s="8"/>
      <c r="EP9" s="8"/>
      <c r="EQ9" s="8"/>
      <c r="ER9" s="8">
        <v>89.26</v>
      </c>
      <c r="ES9" s="29">
        <v>90.688953170283853</v>
      </c>
      <c r="ET9" s="24"/>
      <c r="EU9" s="24"/>
      <c r="EV9" s="114" t="s">
        <v>336</v>
      </c>
      <c r="EW9" s="65" t="s">
        <v>187</v>
      </c>
      <c r="EX9" s="45">
        <v>50.724760081629846</v>
      </c>
      <c r="EY9" s="8"/>
      <c r="EZ9" s="8"/>
      <c r="FA9" s="8"/>
      <c r="FB9" s="8">
        <v>54.551866388014048</v>
      </c>
      <c r="FC9" s="29">
        <v>42.838064747992739</v>
      </c>
      <c r="FD9" s="24"/>
      <c r="FE9" s="24"/>
      <c r="FF9" s="114" t="s">
        <v>196</v>
      </c>
      <c r="FG9" s="65" t="s">
        <v>187</v>
      </c>
      <c r="FH9" s="45">
        <v>90.41580368744367</v>
      </c>
      <c r="FI9" s="8"/>
      <c r="FJ9" s="8"/>
      <c r="FK9" s="8"/>
      <c r="FL9" s="8">
        <v>89.63</v>
      </c>
      <c r="FM9" s="29">
        <v>91.230548718638758</v>
      </c>
      <c r="FN9" s="24"/>
      <c r="FO9" s="24"/>
      <c r="FP9" s="114" t="s">
        <v>363</v>
      </c>
      <c r="FQ9" s="65" t="s">
        <v>187</v>
      </c>
      <c r="FR9" s="45">
        <f>FR6*FR7/100</f>
        <v>72.599065206776515</v>
      </c>
      <c r="FS9" s="8"/>
      <c r="FT9" s="8"/>
      <c r="FU9" s="8"/>
      <c r="FV9" s="45">
        <f>FV6*FV7/100</f>
        <v>72.360802217080035</v>
      </c>
      <c r="FW9" s="29"/>
      <c r="FX9" s="24"/>
      <c r="FY9" s="24"/>
      <c r="FZ9" s="114" t="s">
        <v>363</v>
      </c>
      <c r="GA9" s="65" t="s">
        <v>187</v>
      </c>
      <c r="GB9" s="45">
        <f>GB6*GB7/100</f>
        <v>73.869640306588551</v>
      </c>
      <c r="GC9" s="8"/>
      <c r="GD9" s="8"/>
      <c r="GE9" s="8"/>
      <c r="GF9" s="45">
        <f>GF6*GF7/100</f>
        <v>73.624996967074878</v>
      </c>
      <c r="GG9" s="29"/>
      <c r="GH9" s="24"/>
      <c r="GI9" s="24"/>
      <c r="GJ9" s="122"/>
      <c r="GT9" s="122"/>
      <c r="HD9" s="122"/>
      <c r="HN9" s="122"/>
      <c r="HX9" s="122"/>
      <c r="IH9" s="122"/>
      <c r="IR9" s="122"/>
      <c r="JB9" s="122"/>
      <c r="JL9" s="122"/>
      <c r="JV9" s="122"/>
      <c r="KF9" s="122"/>
    </row>
    <row xmlns:x14ac="http://schemas.microsoft.com/office/spreadsheetml/2009/9/ac" r="10" s="4" customFormat="true" ht="15.6" customHeight="true" x14ac:dyDescent="0.25">
      <c r="A10" s="379" t="str">
        <f ca="true">IF(ISBLANK('Data Summary'!A12),"",'Data Summary'!A12)</f>
        <v>IDN_2017_UIS</v>
      </c>
      <c r="B10" s="114"/>
      <c r="C10" s="65" t="s">
        <v>107</v>
      </c>
      <c r="D10" s="103"/>
      <c r="E10" s="7"/>
      <c r="F10" s="7"/>
      <c r="G10" s="7"/>
      <c r="H10" s="7"/>
      <c r="I10" s="26"/>
      <c r="J10" s="24"/>
      <c r="K10" s="24"/>
      <c r="L10" s="114"/>
      <c r="M10" s="65" t="s">
        <v>107</v>
      </c>
      <c r="N10" s="19"/>
      <c r="O10" s="7"/>
      <c r="P10" s="7"/>
      <c r="Q10" s="7"/>
      <c r="R10" s="7"/>
      <c r="S10" s="26"/>
      <c r="T10" s="24"/>
      <c r="U10" s="24"/>
      <c r="V10" s="114"/>
      <c r="W10" s="65" t="s">
        <v>107</v>
      </c>
      <c r="X10" s="19"/>
      <c r="Y10" s="7"/>
      <c r="Z10" s="7"/>
      <c r="AA10" s="7"/>
      <c r="AB10" s="7"/>
      <c r="AC10" s="26"/>
      <c r="AD10" s="24"/>
      <c r="AE10" s="24"/>
      <c r="AF10" s="114"/>
      <c r="AG10" s="65" t="s">
        <v>107</v>
      </c>
      <c r="AH10" s="103"/>
      <c r="AI10" s="7"/>
      <c r="AJ10" s="7"/>
      <c r="AK10" s="7"/>
      <c r="AL10" s="7"/>
      <c r="AM10" s="26"/>
      <c r="AN10" s="24"/>
      <c r="AO10" s="24"/>
      <c r="AP10" s="114"/>
      <c r="AQ10" s="65" t="s">
        <v>107</v>
      </c>
      <c r="AR10" s="19"/>
      <c r="AS10" s="7"/>
      <c r="AT10" s="7"/>
      <c r="AU10" s="7"/>
      <c r="AV10" s="7"/>
      <c r="AW10" s="26"/>
      <c r="AX10" s="24"/>
      <c r="AY10" s="24"/>
      <c r="AZ10" s="114"/>
      <c r="BA10" s="65" t="s">
        <v>107</v>
      </c>
      <c r="BB10" s="19"/>
      <c r="BC10" s="7"/>
      <c r="BD10" s="7"/>
      <c r="BE10" s="7"/>
      <c r="BF10" s="7"/>
      <c r="BG10" s="26"/>
      <c r="BH10" s="24"/>
      <c r="BI10" s="24"/>
      <c r="BJ10" s="114"/>
      <c r="BK10" s="65" t="s">
        <v>107</v>
      </c>
      <c r="BL10" s="19"/>
      <c r="BM10" s="7"/>
      <c r="BN10" s="7"/>
      <c r="BO10" s="7"/>
      <c r="BP10" s="7"/>
      <c r="BQ10" s="26"/>
      <c r="BR10" s="24"/>
      <c r="BS10" s="24"/>
      <c r="BT10" s="114"/>
      <c r="BU10" s="65" t="s">
        <v>107</v>
      </c>
      <c r="BV10" s="19"/>
      <c r="BW10" s="7"/>
      <c r="BX10" s="7"/>
      <c r="BY10" s="7"/>
      <c r="BZ10" s="7"/>
      <c r="CA10" s="26"/>
      <c r="CB10" s="24"/>
      <c r="CC10" s="24"/>
      <c r="CD10" s="114"/>
      <c r="CE10" s="65" t="s">
        <v>107</v>
      </c>
      <c r="CF10" s="19"/>
      <c r="CG10" s="7"/>
      <c r="CH10" s="7"/>
      <c r="CI10" s="7"/>
      <c r="CJ10" s="7"/>
      <c r="CK10" s="26"/>
      <c r="CL10" s="24"/>
      <c r="CM10" s="24"/>
      <c r="CN10" s="114"/>
      <c r="CO10" s="65" t="s">
        <v>107</v>
      </c>
      <c r="CP10" s="19"/>
      <c r="CQ10" s="7"/>
      <c r="CR10" s="7"/>
      <c r="CS10" s="7"/>
      <c r="CT10" s="7"/>
      <c r="CU10" s="26"/>
      <c r="CV10" s="24"/>
      <c r="CW10" s="24"/>
      <c r="CX10" s="114"/>
      <c r="CY10" s="65" t="s">
        <v>107</v>
      </c>
      <c r="CZ10" s="19"/>
      <c r="DA10" s="7"/>
      <c r="DB10" s="7"/>
      <c r="DC10" s="7"/>
      <c r="DD10" s="7"/>
      <c r="DE10" s="26"/>
      <c r="DF10" s="24"/>
      <c r="DG10" s="24"/>
      <c r="DH10" s="114"/>
      <c r="DI10" s="65" t="s">
        <v>107</v>
      </c>
      <c r="DJ10" s="19"/>
      <c r="DK10" s="7"/>
      <c r="DL10" s="7"/>
      <c r="DM10" s="7"/>
      <c r="DN10" s="7"/>
      <c r="DO10" s="26"/>
      <c r="DP10" s="24"/>
      <c r="DQ10" s="24"/>
      <c r="DR10" s="114"/>
      <c r="DS10" s="65" t="s">
        <v>107</v>
      </c>
      <c r="DT10" s="19"/>
      <c r="DU10" s="7"/>
      <c r="DV10" s="7"/>
      <c r="DW10" s="7"/>
      <c r="DX10" s="7"/>
      <c r="DY10" s="26"/>
      <c r="DZ10" s="24"/>
      <c r="EA10" s="24"/>
      <c r="EB10" s="114"/>
      <c r="EC10" s="65" t="s">
        <v>107</v>
      </c>
      <c r="ED10" s="19"/>
      <c r="EE10" s="7"/>
      <c r="EF10" s="7"/>
      <c r="EG10" s="7"/>
      <c r="EH10" s="7"/>
      <c r="EI10" s="26"/>
      <c r="EJ10" s="24"/>
      <c r="EK10" s="24"/>
      <c r="EL10" s="114"/>
      <c r="EM10" s="65" t="s">
        <v>107</v>
      </c>
      <c r="EN10" s="19"/>
      <c r="EO10" s="7"/>
      <c r="EP10" s="7"/>
      <c r="EQ10" s="7"/>
      <c r="ER10" s="7"/>
      <c r="ES10" s="26"/>
      <c r="ET10" s="24"/>
      <c r="EU10" s="24"/>
      <c r="EV10" s="114"/>
      <c r="EW10" s="65" t="s">
        <v>107</v>
      </c>
      <c r="EX10" s="19"/>
      <c r="EY10" s="7"/>
      <c r="EZ10" s="7"/>
      <c r="FA10" s="7"/>
      <c r="FB10" s="7"/>
      <c r="FC10" s="26"/>
      <c r="FD10" s="24"/>
      <c r="FE10" s="24"/>
      <c r="FF10" s="114"/>
      <c r="FG10" s="65" t="s">
        <v>107</v>
      </c>
      <c r="FH10" s="19"/>
      <c r="FI10" s="7"/>
      <c r="FJ10" s="7"/>
      <c r="FK10" s="7"/>
      <c r="FL10" s="7"/>
      <c r="FM10" s="26"/>
      <c r="FN10" s="24"/>
      <c r="FO10" s="24"/>
      <c r="FP10" s="114"/>
      <c r="FQ10" s="65" t="s">
        <v>107</v>
      </c>
      <c r="FR10" s="19"/>
      <c r="FS10" s="7"/>
      <c r="FT10" s="7"/>
      <c r="FU10" s="7"/>
      <c r="FV10" s="7"/>
      <c r="FW10" s="26"/>
      <c r="FX10" s="24"/>
      <c r="FY10" s="24"/>
      <c r="FZ10" s="114"/>
      <c r="GA10" s="65" t="s">
        <v>107</v>
      </c>
      <c r="GB10" s="19"/>
      <c r="GC10" s="7"/>
      <c r="GD10" s="7"/>
      <c r="GE10" s="7"/>
      <c r="GF10" s="7"/>
      <c r="GG10" s="26"/>
      <c r="GH10" s="24"/>
      <c r="GI10" s="24"/>
      <c r="GJ10" s="122"/>
      <c r="GT10" s="122"/>
      <c r="HD10" s="122"/>
      <c r="HN10" s="122"/>
      <c r="HX10" s="122"/>
      <c r="IH10" s="122"/>
      <c r="IR10" s="122"/>
      <c r="JB10" s="122"/>
      <c r="JL10" s="122"/>
      <c r="JV10" s="122"/>
      <c r="KF10" s="122"/>
    </row>
    <row xmlns:x14ac="http://schemas.microsoft.com/office/spreadsheetml/2009/9/ac" r="11" s="4" customFormat="true" ht="15.6" customHeight="true" x14ac:dyDescent="0.25">
      <c r="A11" s="379" t="str">
        <f ca="true">IF(ISBLANK('Data Summary'!A13),"",'Data Summary'!A13)</f>
        <v>IDN_2018_UIS</v>
      </c>
      <c r="B11" s="114"/>
      <c r="C11" s="65" t="s">
        <v>108</v>
      </c>
      <c r="D11" s="103"/>
      <c r="E11" s="7"/>
      <c r="F11" s="7"/>
      <c r="G11" s="7"/>
      <c r="H11" s="7"/>
      <c r="I11" s="26"/>
      <c r="J11" s="24"/>
      <c r="K11" s="24"/>
      <c r="L11" s="114"/>
      <c r="M11" s="65" t="s">
        <v>108</v>
      </c>
      <c r="N11" s="19"/>
      <c r="O11" s="7"/>
      <c r="P11" s="7"/>
      <c r="Q11" s="7"/>
      <c r="R11" s="7"/>
      <c r="S11" s="26"/>
      <c r="T11" s="24"/>
      <c r="U11" s="24"/>
      <c r="V11" s="114"/>
      <c r="W11" s="65" t="s">
        <v>108</v>
      </c>
      <c r="X11" s="19"/>
      <c r="Y11" s="7"/>
      <c r="Z11" s="7"/>
      <c r="AA11" s="7"/>
      <c r="AB11" s="7"/>
      <c r="AC11" s="26"/>
      <c r="AD11" s="24"/>
      <c r="AE11" s="24"/>
      <c r="AF11" s="114"/>
      <c r="AG11" s="65" t="s">
        <v>108</v>
      </c>
      <c r="AH11" s="103"/>
      <c r="AI11" s="7"/>
      <c r="AJ11" s="7"/>
      <c r="AK11" s="7"/>
      <c r="AL11" s="7"/>
      <c r="AM11" s="26"/>
      <c r="AN11" s="24"/>
      <c r="AO11" s="24"/>
      <c r="AP11" s="114"/>
      <c r="AQ11" s="65" t="s">
        <v>108</v>
      </c>
      <c r="AR11" s="19"/>
      <c r="AS11" s="7"/>
      <c r="AT11" s="7"/>
      <c r="AU11" s="7"/>
      <c r="AV11" s="7"/>
      <c r="AW11" s="26"/>
      <c r="AX11" s="24"/>
      <c r="AY11" s="24"/>
      <c r="AZ11" s="114"/>
      <c r="BA11" s="65" t="s">
        <v>108</v>
      </c>
      <c r="BB11" s="19"/>
      <c r="BC11" s="7"/>
      <c r="BD11" s="7"/>
      <c r="BE11" s="7"/>
      <c r="BF11" s="7"/>
      <c r="BG11" s="26"/>
      <c r="BH11" s="24"/>
      <c r="BI11" s="24"/>
      <c r="BJ11" s="114"/>
      <c r="BK11" s="65" t="s">
        <v>108</v>
      </c>
      <c r="BL11" s="19"/>
      <c r="BM11" s="7"/>
      <c r="BN11" s="7"/>
      <c r="BO11" s="7"/>
      <c r="BP11" s="7"/>
      <c r="BQ11" s="26"/>
      <c r="BR11" s="24"/>
      <c r="BS11" s="24"/>
      <c r="BT11" s="114"/>
      <c r="BU11" s="65" t="s">
        <v>108</v>
      </c>
      <c r="BV11" s="19"/>
      <c r="BW11" s="7"/>
      <c r="BX11" s="7"/>
      <c r="BY11" s="7"/>
      <c r="BZ11" s="7"/>
      <c r="CA11" s="26"/>
      <c r="CB11" s="24"/>
      <c r="CC11" s="24"/>
      <c r="CD11" s="114"/>
      <c r="CE11" s="65" t="s">
        <v>108</v>
      </c>
      <c r="CF11" s="19"/>
      <c r="CG11" s="7"/>
      <c r="CH11" s="7"/>
      <c r="CI11" s="7"/>
      <c r="CJ11" s="7"/>
      <c r="CK11" s="26"/>
      <c r="CL11" s="24"/>
      <c r="CM11" s="24"/>
      <c r="CN11" s="114"/>
      <c r="CO11" s="65" t="s">
        <v>108</v>
      </c>
      <c r="CP11" s="19"/>
      <c r="CQ11" s="7"/>
      <c r="CR11" s="7"/>
      <c r="CS11" s="7"/>
      <c r="CT11" s="7"/>
      <c r="CU11" s="26"/>
      <c r="CV11" s="24"/>
      <c r="CW11" s="24"/>
      <c r="CX11" s="114"/>
      <c r="CY11" s="65" t="s">
        <v>108</v>
      </c>
      <c r="CZ11" s="19"/>
      <c r="DA11" s="7"/>
      <c r="DB11" s="7"/>
      <c r="DC11" s="7"/>
      <c r="DD11" s="7"/>
      <c r="DE11" s="26"/>
      <c r="DF11" s="24"/>
      <c r="DG11" s="24"/>
      <c r="DH11" s="114"/>
      <c r="DI11" s="65" t="s">
        <v>108</v>
      </c>
      <c r="DJ11" s="19"/>
      <c r="DK11" s="7"/>
      <c r="DL11" s="7"/>
      <c r="DM11" s="7"/>
      <c r="DN11" s="7"/>
      <c r="DO11" s="26"/>
      <c r="DP11" s="24"/>
      <c r="DQ11" s="24"/>
      <c r="DR11" s="114"/>
      <c r="DS11" s="65" t="s">
        <v>108</v>
      </c>
      <c r="DT11" s="19"/>
      <c r="DU11" s="7"/>
      <c r="DV11" s="7"/>
      <c r="DW11" s="7"/>
      <c r="DX11" s="7"/>
      <c r="DY11" s="26"/>
      <c r="DZ11" s="24"/>
      <c r="EA11" s="24"/>
      <c r="EB11" s="114"/>
      <c r="EC11" s="65" t="s">
        <v>108</v>
      </c>
      <c r="ED11" s="19"/>
      <c r="EE11" s="7"/>
      <c r="EF11" s="7"/>
      <c r="EG11" s="7"/>
      <c r="EH11" s="7"/>
      <c r="EI11" s="26"/>
      <c r="EJ11" s="24"/>
      <c r="EK11" s="24"/>
      <c r="EL11" s="114"/>
      <c r="EM11" s="65" t="s">
        <v>108</v>
      </c>
      <c r="EN11" s="19"/>
      <c r="EO11" s="7"/>
      <c r="EP11" s="7"/>
      <c r="EQ11" s="7"/>
      <c r="ER11" s="7"/>
      <c r="ES11" s="26"/>
      <c r="ET11" s="24"/>
      <c r="EU11" s="24"/>
      <c r="EV11" s="114"/>
      <c r="EW11" s="65" t="s">
        <v>108</v>
      </c>
      <c r="EX11" s="19"/>
      <c r="EY11" s="7"/>
      <c r="EZ11" s="7"/>
      <c r="FA11" s="7"/>
      <c r="FB11" s="7"/>
      <c r="FC11" s="26"/>
      <c r="FD11" s="24"/>
      <c r="FE11" s="24"/>
      <c r="FF11" s="114"/>
      <c r="FG11" s="65" t="s">
        <v>108</v>
      </c>
      <c r="FH11" s="19"/>
      <c r="FI11" s="7"/>
      <c r="FJ11" s="7"/>
      <c r="FK11" s="7"/>
      <c r="FL11" s="7"/>
      <c r="FM11" s="26"/>
      <c r="FN11" s="24"/>
      <c r="FO11" s="24"/>
      <c r="FP11" s="114"/>
      <c r="FQ11" s="65" t="s">
        <v>108</v>
      </c>
      <c r="FR11" s="19"/>
      <c r="FS11" s="7"/>
      <c r="FT11" s="7"/>
      <c r="FU11" s="7"/>
      <c r="FV11" s="7"/>
      <c r="FW11" s="26"/>
      <c r="FX11" s="24"/>
      <c r="FY11" s="24"/>
      <c r="FZ11" s="114"/>
      <c r="GA11" s="65" t="s">
        <v>108</v>
      </c>
      <c r="GB11" s="19"/>
      <c r="GC11" s="7"/>
      <c r="GD11" s="7"/>
      <c r="GE11" s="7"/>
      <c r="GF11" s="7"/>
      <c r="GG11" s="26"/>
      <c r="GH11" s="24"/>
      <c r="GI11" s="24"/>
      <c r="GJ11" s="122"/>
      <c r="GT11" s="122"/>
      <c r="HD11" s="122"/>
      <c r="HN11" s="122"/>
      <c r="HX11" s="122"/>
      <c r="IH11" s="122"/>
      <c r="IR11" s="122"/>
      <c r="JB11" s="122"/>
      <c r="JL11" s="122"/>
      <c r="JV11" s="122"/>
      <c r="KF11" s="122"/>
    </row>
    <row xmlns:x14ac="http://schemas.microsoft.com/office/spreadsheetml/2009/9/ac" r="12" s="256" customFormat="true" ht="18" customHeight="true" x14ac:dyDescent="0.2">
      <c r="A12" s="379" t="str">
        <f ca="true">IF(ISBLANK('Data Summary'!A14),"",'Data Summary'!A14)</f>
        <v>IDN_2018_EMIS</v>
      </c>
      <c r="B12" s="251" t="s">
        <v>57</v>
      </c>
      <c r="C12" s="252" t="s">
        <v>27</v>
      </c>
      <c r="D12" s="253"/>
      <c r="E12" s="253"/>
      <c r="F12" s="253"/>
      <c r="G12" s="253"/>
      <c r="H12" s="253"/>
      <c r="I12" s="254"/>
      <c r="J12" s="248"/>
      <c r="K12" s="248"/>
      <c r="L12" s="251" t="s">
        <v>57</v>
      </c>
      <c r="M12" s="252" t="s">
        <v>27</v>
      </c>
      <c r="N12" s="253"/>
      <c r="O12" s="253"/>
      <c r="P12" s="253"/>
      <c r="Q12" s="253"/>
      <c r="R12" s="253"/>
      <c r="S12" s="254"/>
      <c r="T12" s="248"/>
      <c r="U12" s="248"/>
      <c r="V12" s="251" t="s">
        <v>57</v>
      </c>
      <c r="W12" s="252" t="s">
        <v>27</v>
      </c>
      <c r="X12" s="253"/>
      <c r="Y12" s="253"/>
      <c r="Z12" s="253"/>
      <c r="AA12" s="253"/>
      <c r="AB12" s="253"/>
      <c r="AC12" s="254"/>
      <c r="AD12" s="248"/>
      <c r="AE12" s="248"/>
      <c r="AF12" s="251" t="s">
        <v>57</v>
      </c>
      <c r="AG12" s="252" t="s">
        <v>27</v>
      </c>
      <c r="AH12" s="253"/>
      <c r="AI12" s="253"/>
      <c r="AJ12" s="253"/>
      <c r="AK12" s="253"/>
      <c r="AL12" s="253"/>
      <c r="AM12" s="254"/>
      <c r="AN12" s="248"/>
      <c r="AO12" s="248"/>
      <c r="AP12" s="251" t="s">
        <v>57</v>
      </c>
      <c r="AQ12" s="252" t="s">
        <v>27</v>
      </c>
      <c r="AR12" s="253"/>
      <c r="AS12" s="253"/>
      <c r="AT12" s="253"/>
      <c r="AU12" s="253"/>
      <c r="AV12" s="253"/>
      <c r="AW12" s="254"/>
      <c r="AX12" s="248"/>
      <c r="AY12" s="248"/>
      <c r="AZ12" s="251" t="s">
        <v>57</v>
      </c>
      <c r="BA12" s="252" t="s">
        <v>27</v>
      </c>
      <c r="BB12" s="253"/>
      <c r="BC12" s="253"/>
      <c r="BD12" s="253"/>
      <c r="BE12" s="253"/>
      <c r="BF12" s="253"/>
      <c r="BG12" s="254"/>
      <c r="BH12" s="248"/>
      <c r="BI12" s="248"/>
      <c r="BJ12" s="251" t="s">
        <v>57</v>
      </c>
      <c r="BK12" s="252" t="s">
        <v>27</v>
      </c>
      <c r="BL12" s="253"/>
      <c r="BM12" s="253"/>
      <c r="BN12" s="253"/>
      <c r="BO12" s="253"/>
      <c r="BP12" s="253"/>
      <c r="BQ12" s="254"/>
      <c r="BR12" s="248"/>
      <c r="BS12" s="248"/>
      <c r="BT12" s="251" t="s">
        <v>57</v>
      </c>
      <c r="BU12" s="252" t="s">
        <v>27</v>
      </c>
      <c r="BV12" s="253"/>
      <c r="BW12" s="253"/>
      <c r="BX12" s="253"/>
      <c r="BY12" s="253"/>
      <c r="BZ12" s="253"/>
      <c r="CA12" s="254"/>
      <c r="CB12" s="248"/>
      <c r="CC12" s="248"/>
      <c r="CD12" s="251" t="s">
        <v>57</v>
      </c>
      <c r="CE12" s="252" t="s">
        <v>27</v>
      </c>
      <c r="CF12" s="253"/>
      <c r="CG12" s="253"/>
      <c r="CH12" s="253"/>
      <c r="CI12" s="253"/>
      <c r="CJ12" s="253"/>
      <c r="CK12" s="254"/>
      <c r="CL12" s="248"/>
      <c r="CM12" s="248"/>
      <c r="CN12" s="251" t="s">
        <v>57</v>
      </c>
      <c r="CO12" s="252" t="s">
        <v>27</v>
      </c>
      <c r="CP12" s="253"/>
      <c r="CQ12" s="253"/>
      <c r="CR12" s="253"/>
      <c r="CS12" s="253"/>
      <c r="CT12" s="253"/>
      <c r="CU12" s="254"/>
      <c r="CV12" s="248"/>
      <c r="CW12" s="248"/>
      <c r="CX12" s="251" t="s">
        <v>57</v>
      </c>
      <c r="CY12" s="252" t="s">
        <v>27</v>
      </c>
      <c r="CZ12" s="253"/>
      <c r="DA12" s="253"/>
      <c r="DB12" s="253"/>
      <c r="DC12" s="253"/>
      <c r="DD12" s="253"/>
      <c r="DE12" s="254"/>
      <c r="DF12" s="248"/>
      <c r="DG12" s="248"/>
      <c r="DH12" s="251" t="s">
        <v>57</v>
      </c>
      <c r="DI12" s="252" t="s">
        <v>27</v>
      </c>
      <c r="DJ12" s="253"/>
      <c r="DK12" s="253"/>
      <c r="DL12" s="253"/>
      <c r="DM12" s="253"/>
      <c r="DN12" s="253"/>
      <c r="DO12" s="254"/>
      <c r="DP12" s="248"/>
      <c r="DQ12" s="248"/>
      <c r="DR12" s="251" t="s">
        <v>57</v>
      </c>
      <c r="DS12" s="252" t="s">
        <v>27</v>
      </c>
      <c r="DT12" s="253"/>
      <c r="DU12" s="253"/>
      <c r="DV12" s="253"/>
      <c r="DW12" s="253"/>
      <c r="DX12" s="253"/>
      <c r="DY12" s="254"/>
      <c r="DZ12" s="248"/>
      <c r="EA12" s="248"/>
      <c r="EB12" s="251" t="s">
        <v>57</v>
      </c>
      <c r="EC12" s="252" t="s">
        <v>27</v>
      </c>
      <c r="ED12" s="253"/>
      <c r="EE12" s="253"/>
      <c r="EF12" s="253"/>
      <c r="EG12" s="253"/>
      <c r="EH12" s="253"/>
      <c r="EI12" s="254"/>
      <c r="EJ12" s="248"/>
      <c r="EK12" s="248"/>
      <c r="EL12" s="251" t="s">
        <v>57</v>
      </c>
      <c r="EM12" s="252" t="s">
        <v>27</v>
      </c>
      <c r="EN12" s="253"/>
      <c r="EO12" s="253"/>
      <c r="EP12" s="253"/>
      <c r="EQ12" s="253"/>
      <c r="ER12" s="253"/>
      <c r="ES12" s="254"/>
      <c r="ET12" s="248"/>
      <c r="EU12" s="248"/>
      <c r="EV12" s="251" t="s">
        <v>57</v>
      </c>
      <c r="EW12" s="252" t="s">
        <v>27</v>
      </c>
      <c r="EX12" s="253"/>
      <c r="EY12" s="253"/>
      <c r="EZ12" s="253"/>
      <c r="FA12" s="253"/>
      <c r="FB12" s="253"/>
      <c r="FC12" s="254"/>
      <c r="FD12" s="248"/>
      <c r="FE12" s="248"/>
      <c r="FF12" s="251" t="s">
        <v>57</v>
      </c>
      <c r="FG12" s="252" t="s">
        <v>27</v>
      </c>
      <c r="FH12" s="253"/>
      <c r="FI12" s="253"/>
      <c r="FJ12" s="253"/>
      <c r="FK12" s="253"/>
      <c r="FL12" s="253"/>
      <c r="FM12" s="254"/>
      <c r="FN12" s="248"/>
      <c r="FO12" s="248"/>
      <c r="FP12" s="251" t="s">
        <v>57</v>
      </c>
      <c r="FQ12" s="252" t="s">
        <v>27</v>
      </c>
      <c r="FR12" s="253"/>
      <c r="FS12" s="253"/>
      <c r="FT12" s="253"/>
      <c r="FU12" s="253"/>
      <c r="FV12" s="253"/>
      <c r="FW12" s="254"/>
      <c r="FX12" s="248"/>
      <c r="FY12" s="248"/>
      <c r="FZ12" s="251" t="s">
        <v>57</v>
      </c>
      <c r="GA12" s="252" t="s">
        <v>27</v>
      </c>
      <c r="GB12" s="253"/>
      <c r="GC12" s="253"/>
      <c r="GD12" s="253"/>
      <c r="GE12" s="253"/>
      <c r="GF12" s="253"/>
      <c r="GG12" s="254"/>
      <c r="GH12" s="248"/>
      <c r="GI12" s="248"/>
      <c r="GJ12" s="255"/>
      <c r="GT12" s="255"/>
      <c r="HD12" s="255"/>
      <c r="HN12" s="255"/>
      <c r="HX12" s="255"/>
      <c r="IH12" s="255"/>
      <c r="IR12" s="255"/>
      <c r="JB12" s="255"/>
      <c r="JL12" s="255"/>
      <c r="JV12" s="255"/>
      <c r="KF12" s="255"/>
    </row>
    <row xmlns:x14ac="http://schemas.microsoft.com/office/spreadsheetml/2009/9/ac" r="13" s="14" customFormat="true" ht="14.25" customHeight="true" x14ac:dyDescent="0.2">
      <c r="A13" s="379" t="str">
        <f ca="true">IF(ISBLANK('Data Summary'!A15),"",'Data Summary'!A15)</f>
        <v>IDN_2019_UIS</v>
      </c>
      <c r="B13" s="115" t="s">
        <v>55</v>
      </c>
      <c r="C13" s="5">
        <v>0</v>
      </c>
      <c r="D13" s="45">
        <v>1.6211899999999999</v>
      </c>
      <c r="E13" s="45">
        <v>0.87065000000000003</v>
      </c>
      <c r="F13" s="45">
        <v>2.9347799999999999</v>
      </c>
      <c r="G13" s="45"/>
      <c r="H13" s="45">
        <v>3.75</v>
      </c>
      <c r="I13" s="66">
        <v>0.31867000000000001</v>
      </c>
      <c r="J13" s="11"/>
      <c r="K13" s="11"/>
      <c r="L13" s="115" t="s">
        <v>55</v>
      </c>
      <c r="M13" s="5">
        <v>0</v>
      </c>
      <c r="N13" s="45">
        <v>0.26706999999999997</v>
      </c>
      <c r="O13" s="45">
        <v>0.10695</v>
      </c>
      <c r="P13" s="45">
        <v>0.66578000000000004</v>
      </c>
      <c r="Q13" s="45"/>
      <c r="R13" s="45">
        <v>0.61602000000000001</v>
      </c>
      <c r="S13" s="66">
        <v>6.0720000000000003E-2</v>
      </c>
      <c r="T13" s="11"/>
      <c r="U13" s="11"/>
      <c r="V13" s="115" t="s">
        <v>55</v>
      </c>
      <c r="W13" s="5">
        <v>0</v>
      </c>
      <c r="X13" s="45">
        <v>0.19344</v>
      </c>
      <c r="Y13" s="45">
        <v>0</v>
      </c>
      <c r="Z13" s="45">
        <v>0.60577999999999999</v>
      </c>
      <c r="AA13" s="45"/>
      <c r="AB13" s="45">
        <v>0.21082999999999999</v>
      </c>
      <c r="AC13" s="66">
        <v>0.18431</v>
      </c>
      <c r="AD13" s="11"/>
      <c r="AE13" s="11"/>
      <c r="AF13" s="115" t="s">
        <v>55</v>
      </c>
      <c r="AG13" s="5">
        <v>0</v>
      </c>
      <c r="AH13" s="45">
        <v>0.03</v>
      </c>
      <c r="AI13" s="45"/>
      <c r="AJ13" s="45"/>
      <c r="AK13" s="45"/>
      <c r="AL13" s="45">
        <v>0.03</v>
      </c>
      <c r="AM13" s="66"/>
      <c r="AN13" s="11"/>
      <c r="AO13" s="11"/>
      <c r="AP13" s="115" t="s">
        <v>55</v>
      </c>
      <c r="AQ13" s="5">
        <v>0</v>
      </c>
      <c r="AR13" s="45"/>
      <c r="AS13" s="45"/>
      <c r="AT13" s="45"/>
      <c r="AU13" s="45"/>
      <c r="AV13" s="45"/>
      <c r="AW13" s="66"/>
      <c r="AX13" s="11"/>
      <c r="AY13" s="11"/>
      <c r="AZ13" s="115" t="s">
        <v>55</v>
      </c>
      <c r="BA13" s="5">
        <v>0</v>
      </c>
      <c r="BB13" s="45">
        <v>2.4096840951401077E-2</v>
      </c>
      <c r="BC13" s="45"/>
      <c r="BD13" s="45"/>
      <c r="BE13" s="45"/>
      <c r="BF13" s="45">
        <v>0</v>
      </c>
      <c r="BG13" s="66">
        <v>7.9509845189647876E-2</v>
      </c>
      <c r="BH13" s="11"/>
      <c r="BI13" s="11"/>
      <c r="BJ13" s="115" t="s">
        <v>55</v>
      </c>
      <c r="BK13" s="5">
        <v>0</v>
      </c>
      <c r="BL13" s="45"/>
      <c r="BM13" s="45"/>
      <c r="BN13" s="45"/>
      <c r="BO13" s="45"/>
      <c r="BP13" s="45"/>
      <c r="BQ13" s="66"/>
      <c r="BR13" s="11"/>
      <c r="BS13" s="11"/>
      <c r="BT13" s="115" t="s">
        <v>55</v>
      </c>
      <c r="BU13" s="5">
        <v>0</v>
      </c>
      <c r="BV13" s="45"/>
      <c r="BW13" s="45"/>
      <c r="BX13" s="45"/>
      <c r="BY13" s="45"/>
      <c r="BZ13" s="45"/>
      <c r="CA13" s="66"/>
      <c r="CB13" s="11"/>
      <c r="CC13" s="11"/>
      <c r="CD13" s="115" t="s">
        <v>55</v>
      </c>
      <c r="CE13" s="5">
        <v>0</v>
      </c>
      <c r="CF13" s="45">
        <v>0</v>
      </c>
      <c r="CG13" s="45"/>
      <c r="CH13" s="45"/>
      <c r="CI13" s="45"/>
      <c r="CJ13" s="45">
        <v>0</v>
      </c>
      <c r="CK13" s="66">
        <v>0</v>
      </c>
      <c r="CL13" s="11"/>
      <c r="CM13" s="11"/>
      <c r="CN13" s="115" t="s">
        <v>55</v>
      </c>
      <c r="CO13" s="5">
        <v>0</v>
      </c>
      <c r="CP13" s="45"/>
      <c r="CQ13" s="45"/>
      <c r="CR13" s="45"/>
      <c r="CS13" s="45"/>
      <c r="CT13" s="45"/>
      <c r="CU13" s="66"/>
      <c r="CV13" s="11"/>
      <c r="CW13" s="11"/>
      <c r="CX13" s="115" t="s">
        <v>55</v>
      </c>
      <c r="CY13" s="5">
        <v>0</v>
      </c>
      <c r="CZ13" s="45"/>
      <c r="DA13" s="45"/>
      <c r="DB13" s="45"/>
      <c r="DC13" s="45"/>
      <c r="DD13" s="45"/>
      <c r="DE13" s="66"/>
      <c r="DF13" s="11"/>
      <c r="DG13" s="11"/>
      <c r="DH13" s="115" t="s">
        <v>55</v>
      </c>
      <c r="DI13" s="5">
        <v>0</v>
      </c>
      <c r="DJ13" s="45">
        <v>0</v>
      </c>
      <c r="DK13" s="45"/>
      <c r="DL13" s="45"/>
      <c r="DM13" s="45"/>
      <c r="DN13" s="45">
        <v>0</v>
      </c>
      <c r="DO13" s="66">
        <v>0</v>
      </c>
      <c r="DP13" s="11"/>
      <c r="DQ13" s="11"/>
      <c r="DR13" s="115" t="s">
        <v>55</v>
      </c>
      <c r="DS13" s="5">
        <v>0</v>
      </c>
      <c r="DT13" s="45">
        <v>0</v>
      </c>
      <c r="DU13" s="45"/>
      <c r="DV13" s="45"/>
      <c r="DW13" s="45"/>
      <c r="DX13" s="45">
        <v>0</v>
      </c>
      <c r="DY13" s="66">
        <v>0</v>
      </c>
      <c r="DZ13" s="11"/>
      <c r="EA13" s="11"/>
      <c r="EB13" s="115" t="s">
        <v>55</v>
      </c>
      <c r="EC13" s="5">
        <v>0</v>
      </c>
      <c r="ED13" s="45"/>
      <c r="EE13" s="45"/>
      <c r="EF13" s="45"/>
      <c r="EG13" s="45"/>
      <c r="EH13" s="45"/>
      <c r="EI13" s="66"/>
      <c r="EJ13" s="11"/>
      <c r="EK13" s="11"/>
      <c r="EL13" s="115" t="s">
        <v>55</v>
      </c>
      <c r="EM13" s="5">
        <v>0</v>
      </c>
      <c r="EN13" s="45"/>
      <c r="EO13" s="45"/>
      <c r="EP13" s="45"/>
      <c r="EQ13" s="45"/>
      <c r="ER13" s="45"/>
      <c r="ES13" s="66"/>
      <c r="ET13" s="11"/>
      <c r="EU13" s="11"/>
      <c r="EV13" s="115" t="s">
        <v>55</v>
      </c>
      <c r="EW13" s="5">
        <v>0</v>
      </c>
      <c r="EX13" s="45">
        <v>0</v>
      </c>
      <c r="EY13" s="45"/>
      <c r="EZ13" s="45"/>
      <c r="FA13" s="45"/>
      <c r="FB13" s="45">
        <v>0</v>
      </c>
      <c r="FC13" s="66">
        <v>0</v>
      </c>
      <c r="FD13" s="11"/>
      <c r="FE13" s="11"/>
      <c r="FF13" s="115" t="s">
        <v>55</v>
      </c>
      <c r="FG13" s="5">
        <v>0</v>
      </c>
      <c r="FH13" s="45"/>
      <c r="FI13" s="45"/>
      <c r="FJ13" s="45"/>
      <c r="FK13" s="45"/>
      <c r="FL13" s="45"/>
      <c r="FM13" s="66"/>
      <c r="FN13" s="11"/>
      <c r="FO13" s="11"/>
      <c r="FP13" s="115" t="s">
        <v>55</v>
      </c>
      <c r="FQ13" s="5">
        <v>0</v>
      </c>
      <c r="FR13" s="45">
        <v>0</v>
      </c>
      <c r="FS13" s="45"/>
      <c r="FT13" s="45"/>
      <c r="FU13" s="45"/>
      <c r="FV13" s="45">
        <v>0</v>
      </c>
      <c r="FW13" s="66">
        <v>0</v>
      </c>
      <c r="FX13" s="11"/>
      <c r="FY13" s="11"/>
      <c r="FZ13" s="115" t="s">
        <v>55</v>
      </c>
      <c r="GA13" s="5">
        <v>0</v>
      </c>
      <c r="GB13" s="45">
        <v>0</v>
      </c>
      <c r="GC13" s="45"/>
      <c r="GD13" s="45"/>
      <c r="GE13" s="45"/>
      <c r="GF13" s="45">
        <v>0</v>
      </c>
      <c r="GG13" s="66">
        <v>0</v>
      </c>
      <c r="GH13" s="11"/>
      <c r="GI13" s="11"/>
      <c r="GJ13" s="124"/>
      <c r="GT13" s="124"/>
      <c r="HD13" s="124"/>
      <c r="HN13" s="124"/>
      <c r="HX13" s="124"/>
      <c r="IH13" s="124"/>
      <c r="IR13" s="124"/>
      <c r="JB13" s="124"/>
      <c r="JL13" s="124"/>
      <c r="JV13" s="124"/>
      <c r="KF13" s="124"/>
    </row>
    <row xmlns:x14ac="http://schemas.microsoft.com/office/spreadsheetml/2009/9/ac" r="14" x14ac:dyDescent="0.25">
      <c r="A14" s="379" t="str">
        <f ca="true">IF(ISBLANK('Data Summary'!A16),"",'Data Summary'!A16)</f>
        <v>IDN_2019_SDI</v>
      </c>
      <c r="B14" s="116" t="s">
        <v>105</v>
      </c>
      <c r="C14" s="22">
        <v>0</v>
      </c>
      <c r="D14" s="45">
        <v>0.15817000000000001</v>
      </c>
      <c r="E14" s="45">
        <v>0.12438</v>
      </c>
      <c r="F14" s="45">
        <v>0.21739</v>
      </c>
      <c r="G14" s="45"/>
      <c r="H14" s="45">
        <v>0</v>
      </c>
      <c r="I14" s="66">
        <v>0.25494</v>
      </c>
      <c r="J14" s="11"/>
      <c r="K14" s="11"/>
      <c r="L14" s="116" t="s">
        <v>105</v>
      </c>
      <c r="M14" s="22">
        <v>0</v>
      </c>
      <c r="N14" s="45">
        <v>3.8150000000000003E-2</v>
      </c>
      <c r="O14" s="45">
        <v>5.348E-2</v>
      </c>
      <c r="P14" s="45">
        <v>0</v>
      </c>
      <c r="Q14" s="45"/>
      <c r="R14" s="45">
        <v>0</v>
      </c>
      <c r="S14" s="66">
        <v>6.0720000000000003E-2</v>
      </c>
      <c r="T14" s="11"/>
      <c r="U14" s="11"/>
      <c r="V14" s="116" t="s">
        <v>105</v>
      </c>
      <c r="W14" s="22">
        <v>0</v>
      </c>
      <c r="X14" s="45"/>
      <c r="Y14" s="45"/>
      <c r="Z14" s="45"/>
      <c r="AA14" s="45"/>
      <c r="AB14" s="45"/>
      <c r="AC14" s="66"/>
      <c r="AD14" s="11"/>
      <c r="AE14" s="11"/>
      <c r="AF14" s="116" t="s">
        <v>105</v>
      </c>
      <c r="AG14" s="22">
        <v>0</v>
      </c>
      <c r="AH14" s="45"/>
      <c r="AI14" s="45"/>
      <c r="AJ14" s="45"/>
      <c r="AK14" s="45"/>
      <c r="AL14" s="45"/>
      <c r="AM14" s="66"/>
      <c r="AN14" s="11"/>
      <c r="AO14" s="11"/>
      <c r="AP14" s="116" t="s">
        <v>105</v>
      </c>
      <c r="AQ14" s="22">
        <v>0</v>
      </c>
      <c r="AR14" s="45"/>
      <c r="AS14" s="45"/>
      <c r="AT14" s="45"/>
      <c r="AU14" s="45"/>
      <c r="AV14" s="45"/>
      <c r="AW14" s="66"/>
      <c r="AX14" s="11"/>
      <c r="AY14" s="11"/>
      <c r="AZ14" s="116" t="s">
        <v>105</v>
      </c>
      <c r="BA14" s="22">
        <v>0</v>
      </c>
      <c r="BB14" s="45"/>
      <c r="BC14" s="45"/>
      <c r="BD14" s="45"/>
      <c r="BE14" s="45"/>
      <c r="BF14" s="45"/>
      <c r="BG14" s="66"/>
      <c r="BH14" s="11"/>
      <c r="BI14" s="11"/>
      <c r="BJ14" s="116" t="s">
        <v>105</v>
      </c>
      <c r="BK14" s="22">
        <v>0</v>
      </c>
      <c r="BL14" s="45"/>
      <c r="BM14" s="45"/>
      <c r="BN14" s="45"/>
      <c r="BO14" s="45"/>
      <c r="BP14" s="45"/>
      <c r="BQ14" s="66"/>
      <c r="BR14" s="11"/>
      <c r="BS14" s="11"/>
      <c r="BT14" s="116" t="s">
        <v>105</v>
      </c>
      <c r="BU14" s="22">
        <v>0</v>
      </c>
      <c r="BV14" s="45"/>
      <c r="BW14" s="45"/>
      <c r="BX14" s="182"/>
      <c r="BY14" s="182"/>
      <c r="BZ14" s="183"/>
      <c r="CA14" s="66"/>
      <c r="CB14" s="11"/>
      <c r="CC14" s="11"/>
      <c r="CD14" s="116" t="s">
        <v>105</v>
      </c>
      <c r="CE14" s="22">
        <v>0</v>
      </c>
      <c r="CF14" s="45"/>
      <c r="CG14" s="45"/>
      <c r="CH14" s="182"/>
      <c r="CI14" s="182"/>
      <c r="CJ14" s="183"/>
      <c r="CK14" s="66"/>
      <c r="CL14" s="11"/>
      <c r="CM14" s="11"/>
      <c r="CN14" s="116" t="s">
        <v>105</v>
      </c>
      <c r="CO14" s="22">
        <v>0</v>
      </c>
      <c r="CP14" s="45"/>
      <c r="CQ14" s="45"/>
      <c r="CR14" s="45"/>
      <c r="CS14" s="45"/>
      <c r="CT14" s="45"/>
      <c r="CU14" s="66"/>
      <c r="CV14" s="11"/>
      <c r="CW14" s="11"/>
      <c r="CX14" s="116" t="s">
        <v>105</v>
      </c>
      <c r="CY14" s="22">
        <v>0</v>
      </c>
      <c r="CZ14" s="45"/>
      <c r="DA14" s="45"/>
      <c r="DB14" s="45"/>
      <c r="DC14" s="45"/>
      <c r="DD14" s="45"/>
      <c r="DE14" s="66"/>
      <c r="DF14" s="11"/>
      <c r="DG14" s="11"/>
      <c r="DH14" s="116" t="s">
        <v>105</v>
      </c>
      <c r="DI14" s="22">
        <v>0</v>
      </c>
      <c r="DJ14" s="45"/>
      <c r="DK14" s="45"/>
      <c r="DL14" s="182"/>
      <c r="DM14" s="182"/>
      <c r="DN14" s="183"/>
      <c r="DO14" s="66"/>
      <c r="DP14" s="11"/>
      <c r="DQ14" s="11"/>
      <c r="DR14" s="116" t="s">
        <v>105</v>
      </c>
      <c r="DS14" s="22">
        <v>0</v>
      </c>
      <c r="DT14" s="45"/>
      <c r="DU14" s="45"/>
      <c r="DV14" s="182"/>
      <c r="DW14" s="182"/>
      <c r="DX14" s="183"/>
      <c r="DY14" s="66"/>
      <c r="DZ14" s="11"/>
      <c r="EA14" s="11"/>
      <c r="EB14" s="116" t="s">
        <v>105</v>
      </c>
      <c r="EC14" s="22">
        <v>0</v>
      </c>
      <c r="ED14" s="45"/>
      <c r="EE14" s="45"/>
      <c r="EF14" s="45"/>
      <c r="EG14" s="45"/>
      <c r="EH14" s="45"/>
      <c r="EI14" s="66"/>
      <c r="EJ14" s="11"/>
      <c r="EK14" s="11"/>
      <c r="EL14" s="116" t="s">
        <v>105</v>
      </c>
      <c r="EM14" s="22">
        <v>0</v>
      </c>
      <c r="EN14" s="45"/>
      <c r="EO14" s="45"/>
      <c r="EP14" s="45"/>
      <c r="EQ14" s="45"/>
      <c r="ER14" s="45"/>
      <c r="ES14" s="66"/>
      <c r="ET14" s="11"/>
      <c r="EU14" s="11"/>
      <c r="EV14" s="116" t="s">
        <v>105</v>
      </c>
      <c r="EW14" s="22">
        <v>0</v>
      </c>
      <c r="EX14" s="45"/>
      <c r="EY14" s="45"/>
      <c r="EZ14" s="182"/>
      <c r="FA14" s="182"/>
      <c r="FB14" s="183"/>
      <c r="FC14" s="66"/>
      <c r="FD14" s="11"/>
      <c r="FE14" s="11"/>
      <c r="FF14" s="116" t="s">
        <v>105</v>
      </c>
      <c r="FG14" s="22">
        <v>0</v>
      </c>
      <c r="FH14" s="45"/>
      <c r="FI14" s="45"/>
      <c r="FJ14" s="45"/>
      <c r="FK14" s="45"/>
      <c r="FL14" s="45"/>
      <c r="FM14" s="66"/>
      <c r="FN14" s="11"/>
      <c r="FO14" s="11"/>
      <c r="FP14" s="116" t="s">
        <v>105</v>
      </c>
      <c r="FQ14" s="22">
        <v>0</v>
      </c>
      <c r="FR14" s="45"/>
      <c r="FS14" s="45"/>
      <c r="FT14" s="182"/>
      <c r="FU14" s="182"/>
      <c r="FV14" s="183"/>
      <c r="FW14" s="66"/>
      <c r="FX14" s="11"/>
      <c r="FY14" s="11"/>
      <c r="FZ14" s="116" t="s">
        <v>105</v>
      </c>
      <c r="GA14" s="22">
        <v>0</v>
      </c>
      <c r="GB14" s="45"/>
      <c r="GC14" s="45"/>
      <c r="GD14" s="182"/>
      <c r="GE14" s="182"/>
      <c r="GF14" s="183"/>
      <c r="GG14" s="66"/>
      <c r="GH14" s="11"/>
      <c r="GI14" s="11"/>
    </row>
    <row xmlns:x14ac="http://schemas.microsoft.com/office/spreadsheetml/2009/9/ac" r="15" s="2" customFormat="true" x14ac:dyDescent="0.25">
      <c r="A15" s="379" t="str">
        <f ca="true">IF(ISBLANK('Data Summary'!A17),"",'Data Summary'!A17)</f>
        <v>IDN_2019_EMIS</v>
      </c>
      <c r="B15" s="116" t="s">
        <v>236</v>
      </c>
      <c r="C15" s="6">
        <v>1</v>
      </c>
      <c r="D15" s="45">
        <v>36.733890000000002</v>
      </c>
      <c r="E15" s="7">
        <v>43.967660000000002</v>
      </c>
      <c r="F15" s="7">
        <v>24.13043</v>
      </c>
      <c r="G15" s="7"/>
      <c r="H15" s="45">
        <v>31.35417</v>
      </c>
      <c r="I15" s="66">
        <v>40.025489999999998</v>
      </c>
      <c r="J15" s="11"/>
      <c r="K15" s="11"/>
      <c r="L15" s="116" t="s">
        <v>236</v>
      </c>
      <c r="M15" s="6">
        <v>1</v>
      </c>
      <c r="N15" s="45">
        <v>40.061050000000002</v>
      </c>
      <c r="O15" s="7">
        <v>45.561500000000002</v>
      </c>
      <c r="P15" s="7">
        <v>26.364850000000001</v>
      </c>
      <c r="Q15" s="7"/>
      <c r="R15" s="45">
        <v>38.50103</v>
      </c>
      <c r="S15" s="66">
        <v>40.983609999999999</v>
      </c>
      <c r="T15" s="11"/>
      <c r="U15" s="11"/>
      <c r="V15" s="116" t="s">
        <v>236</v>
      </c>
      <c r="W15" s="6">
        <v>1</v>
      </c>
      <c r="X15" s="45">
        <v>38.353949999999998</v>
      </c>
      <c r="Y15" s="7">
        <v>44.003369999999997</v>
      </c>
      <c r="Z15" s="7">
        <v>26.311360000000001</v>
      </c>
      <c r="AA15" s="7"/>
      <c r="AB15" s="45">
        <v>38.541460000000001</v>
      </c>
      <c r="AC15" s="66">
        <v>38.255600000000001</v>
      </c>
      <c r="AD15" s="11"/>
      <c r="AE15" s="11"/>
      <c r="AF15" s="116" t="s">
        <v>163</v>
      </c>
      <c r="AG15" s="6">
        <v>1</v>
      </c>
      <c r="AH15" s="45">
        <v>5.22</v>
      </c>
      <c r="AI15" s="7"/>
      <c r="AJ15" s="7"/>
      <c r="AK15" s="7"/>
      <c r="AL15" s="45">
        <v>5.22</v>
      </c>
      <c r="AM15" s="66"/>
      <c r="AN15" s="11"/>
      <c r="AO15" s="11"/>
      <c r="AP15" s="116"/>
      <c r="AQ15" s="6"/>
      <c r="AR15" s="45"/>
      <c r="AS15" s="7"/>
      <c r="AT15" s="7"/>
      <c r="AU15" s="7"/>
      <c r="AV15" s="45"/>
      <c r="AW15" s="66"/>
      <c r="AX15" s="11"/>
      <c r="AY15" s="11"/>
      <c r="AZ15" s="116" t="s">
        <v>270</v>
      </c>
      <c r="BA15" s="6">
        <v>1</v>
      </c>
      <c r="BB15" s="45">
        <v>0.63218770966614068</v>
      </c>
      <c r="BC15" s="7"/>
      <c r="BD15" s="7"/>
      <c r="BE15" s="7"/>
      <c r="BF15" s="45">
        <v>0.61558070005355825</v>
      </c>
      <c r="BG15" s="66">
        <v>0.67037712610885059</v>
      </c>
      <c r="BH15" s="11"/>
      <c r="BI15" s="11"/>
      <c r="BJ15" s="116"/>
      <c r="BK15" s="6"/>
      <c r="BL15" s="45"/>
      <c r="BM15" s="7"/>
      <c r="BN15" s="7"/>
      <c r="BO15" s="7"/>
      <c r="BP15" s="45"/>
      <c r="BQ15" s="66"/>
      <c r="BR15" s="11"/>
      <c r="BS15" s="11"/>
      <c r="BT15" s="116"/>
      <c r="BU15" s="6"/>
      <c r="BV15" s="45"/>
      <c r="BW15" s="7"/>
      <c r="BX15" s="45"/>
      <c r="BY15" s="45"/>
      <c r="BZ15" s="45"/>
      <c r="CA15" s="66"/>
      <c r="CB15" s="11"/>
      <c r="CC15" s="11"/>
      <c r="CD15" s="116" t="s">
        <v>270</v>
      </c>
      <c r="CE15" s="6">
        <v>1</v>
      </c>
      <c r="CF15" s="45">
        <v>0.76116207808440872</v>
      </c>
      <c r="CG15" s="7"/>
      <c r="CH15" s="45"/>
      <c r="CI15" s="45"/>
      <c r="CJ15" s="45">
        <v>0.6799600658374032</v>
      </c>
      <c r="CK15" s="66">
        <v>0.94309680344593061</v>
      </c>
      <c r="CL15" s="11"/>
      <c r="CM15" s="11"/>
      <c r="CN15" s="116"/>
      <c r="CO15" s="6"/>
      <c r="CP15" s="45"/>
      <c r="CQ15" s="7"/>
      <c r="CR15" s="7"/>
      <c r="CS15" s="7"/>
      <c r="CT15" s="45"/>
      <c r="CU15" s="66"/>
      <c r="CV15" s="11"/>
      <c r="CW15" s="11"/>
      <c r="CX15" s="116"/>
      <c r="CY15" s="6"/>
      <c r="CZ15" s="45"/>
      <c r="DA15" s="7"/>
      <c r="DB15" s="7"/>
      <c r="DC15" s="7"/>
      <c r="DD15" s="45"/>
      <c r="DE15" s="66"/>
      <c r="DF15" s="11"/>
      <c r="DG15" s="11"/>
      <c r="DH15" s="116" t="s">
        <v>270</v>
      </c>
      <c r="DI15" s="6">
        <v>1</v>
      </c>
      <c r="DJ15" s="45">
        <v>1.010718054090076</v>
      </c>
      <c r="DK15" s="7"/>
      <c r="DL15" s="45"/>
      <c r="DM15" s="45"/>
      <c r="DN15" s="45">
        <v>0.96178421059711328</v>
      </c>
      <c r="DO15" s="66">
        <v>1.1186611673244118</v>
      </c>
      <c r="DP15" s="11"/>
      <c r="DQ15" s="11"/>
      <c r="DR15" s="116" t="s">
        <v>265</v>
      </c>
      <c r="DS15" s="6">
        <v>1</v>
      </c>
      <c r="DT15" s="45">
        <v>79.044455345472983</v>
      </c>
      <c r="DU15" s="7"/>
      <c r="DV15" s="45"/>
      <c r="DW15" s="45">
        <v>72.546353112872737</v>
      </c>
      <c r="DX15" s="45">
        <v>78.997328645143611</v>
      </c>
      <c r="DY15" s="66">
        <v>80.891898639370865</v>
      </c>
      <c r="DZ15" s="11"/>
      <c r="EA15" s="11"/>
      <c r="EB15" s="116"/>
      <c r="EC15" s="6"/>
      <c r="ED15" s="45"/>
      <c r="EE15" s="7"/>
      <c r="EF15" s="7"/>
      <c r="EG15" s="7"/>
      <c r="EH15" s="45"/>
      <c r="EI15" s="66"/>
      <c r="EJ15" s="11"/>
      <c r="EK15" s="11"/>
      <c r="EL15" s="116"/>
      <c r="EM15" s="6"/>
      <c r="EN15" s="45"/>
      <c r="EO15" s="7"/>
      <c r="EP15" s="7"/>
      <c r="EQ15" s="7"/>
      <c r="ER15" s="45"/>
      <c r="ES15" s="66"/>
      <c r="ET15" s="11"/>
      <c r="EU15" s="11"/>
      <c r="EV15" s="116" t="s">
        <v>270</v>
      </c>
      <c r="EW15" s="6">
        <v>1</v>
      </c>
      <c r="EX15" s="45">
        <v>0.51157002978921307</v>
      </c>
      <c r="EY15" s="7"/>
      <c r="EZ15" s="45"/>
      <c r="FA15" s="45"/>
      <c r="FB15" s="45">
        <v>0.53579096062776532</v>
      </c>
      <c r="FC15" s="66">
        <v>0.46165683508591948</v>
      </c>
      <c r="FD15" s="11"/>
      <c r="FE15" s="11"/>
      <c r="FF15" s="116"/>
      <c r="FG15" s="6"/>
      <c r="FH15" s="45"/>
      <c r="FI15" s="7"/>
      <c r="FJ15" s="7"/>
      <c r="FK15" s="7"/>
      <c r="FL15" s="45"/>
      <c r="FM15" s="66"/>
      <c r="FN15" s="11"/>
      <c r="FO15" s="11"/>
      <c r="FP15" s="116" t="s">
        <v>353</v>
      </c>
      <c r="FQ15" s="6">
        <v>1</v>
      </c>
      <c r="FR15" s="45">
        <v>0.29158370066682643</v>
      </c>
      <c r="FS15" s="7"/>
      <c r="FT15" s="45"/>
      <c r="FU15" s="45"/>
      <c r="FV15" s="45">
        <v>0.29867375429553261</v>
      </c>
      <c r="FW15" s="66">
        <v>0.27251890487104979</v>
      </c>
      <c r="FX15" s="11"/>
      <c r="FY15" s="11"/>
      <c r="FZ15" s="116" t="s">
        <v>353</v>
      </c>
      <c r="GA15" s="6">
        <v>1</v>
      </c>
      <c r="GB15" s="45">
        <v>0.30964575746363121</v>
      </c>
      <c r="GC15" s="7"/>
      <c r="GD15" s="45"/>
      <c r="GE15" s="45"/>
      <c r="GF15" s="45">
        <v>0.29979075008048073</v>
      </c>
      <c r="GG15" s="66">
        <v>0.33574930718396928</v>
      </c>
      <c r="GH15" s="11"/>
      <c r="GI15" s="11"/>
      <c r="GJ15" s="125"/>
      <c r="GT15" s="125"/>
      <c r="HD15" s="125"/>
      <c r="HN15" s="125"/>
      <c r="HX15" s="125"/>
      <c r="IH15" s="125"/>
      <c r="IR15" s="125"/>
      <c r="JB15" s="125"/>
      <c r="JL15" s="125"/>
      <c r="JV15" s="125"/>
      <c r="KF15" s="125"/>
    </row>
    <row xmlns:x14ac="http://schemas.microsoft.com/office/spreadsheetml/2009/9/ac" r="16" s="2" customFormat="true" x14ac:dyDescent="0.25">
      <c r="A16" s="379" t="str">
        <f ca="true">IF(ISBLANK('Data Summary'!A18),"",'Data Summary'!A18)</f>
        <v>IDN_2020_EMIS</v>
      </c>
      <c r="B16" s="116" t="s">
        <v>237</v>
      </c>
      <c r="C16" s="13">
        <v>1</v>
      </c>
      <c r="D16" s="45">
        <v>42.348750000000003</v>
      </c>
      <c r="E16" s="7">
        <v>48.38308</v>
      </c>
      <c r="F16" s="7">
        <v>31.739129999999999</v>
      </c>
      <c r="G16" s="7"/>
      <c r="H16" s="45">
        <v>34.583329999999997</v>
      </c>
      <c r="I16" s="66">
        <v>47.100059999999999</v>
      </c>
      <c r="J16" s="11"/>
      <c r="K16" s="11"/>
      <c r="L16" s="116" t="s">
        <v>237</v>
      </c>
      <c r="M16" s="13">
        <v>1</v>
      </c>
      <c r="N16" s="45">
        <v>43.761920000000003</v>
      </c>
      <c r="O16" s="7">
        <v>45.347589999999997</v>
      </c>
      <c r="P16" s="7">
        <v>39.813580000000002</v>
      </c>
      <c r="Q16" s="7"/>
      <c r="R16" s="45">
        <v>40.451749999999997</v>
      </c>
      <c r="S16" s="66">
        <v>45.71949</v>
      </c>
      <c r="T16" s="11"/>
      <c r="U16" s="11"/>
      <c r="V16" s="116" t="s">
        <v>237</v>
      </c>
      <c r="W16" s="13">
        <v>1</v>
      </c>
      <c r="X16" s="45">
        <v>50.36797</v>
      </c>
      <c r="Y16" s="7">
        <v>50.980310000000003</v>
      </c>
      <c r="Z16" s="7">
        <v>49.06268</v>
      </c>
      <c r="AA16" s="7"/>
      <c r="AB16" s="45">
        <v>48.080410000000001</v>
      </c>
      <c r="AC16" s="66">
        <v>51.567860000000003</v>
      </c>
      <c r="AD16" s="11"/>
      <c r="AE16" s="11"/>
      <c r="AF16" s="116" t="s">
        <v>164</v>
      </c>
      <c r="AG16" s="13">
        <v>1</v>
      </c>
      <c r="AH16" s="45">
        <v>0.54</v>
      </c>
      <c r="AI16" s="7"/>
      <c r="AJ16" s="7"/>
      <c r="AK16" s="7"/>
      <c r="AL16" s="45">
        <v>0.54</v>
      </c>
      <c r="AM16" s="66"/>
      <c r="AN16" s="11"/>
      <c r="AO16" s="11"/>
      <c r="AP16" s="116"/>
      <c r="AQ16" s="13"/>
      <c r="AR16" s="45"/>
      <c r="AS16" s="7"/>
      <c r="AT16" s="7"/>
      <c r="AU16" s="7"/>
      <c r="AV16" s="45"/>
      <c r="AW16" s="66"/>
      <c r="AX16" s="11"/>
      <c r="AY16" s="11"/>
      <c r="AZ16" s="116" t="s">
        <v>271</v>
      </c>
      <c r="BA16" s="13">
        <v>1</v>
      </c>
      <c r="BB16" s="45">
        <v>27.311170539485744</v>
      </c>
      <c r="BC16" s="7"/>
      <c r="BD16" s="7"/>
      <c r="BE16" s="7"/>
      <c r="BF16" s="45">
        <v>27.134363368880631</v>
      </c>
      <c r="BG16" s="66">
        <v>27.717755639742453</v>
      </c>
      <c r="BH16" s="11"/>
      <c r="BI16" s="11"/>
      <c r="BJ16" s="116"/>
      <c r="BK16" s="13"/>
      <c r="BL16" s="45"/>
      <c r="BM16" s="7"/>
      <c r="BN16" s="7"/>
      <c r="BO16" s="7"/>
      <c r="BP16" s="45"/>
      <c r="BQ16" s="66"/>
      <c r="BR16" s="11"/>
      <c r="BS16" s="11"/>
      <c r="BT16" s="116"/>
      <c r="BU16" s="13"/>
      <c r="BV16" s="45"/>
      <c r="BW16" s="7"/>
      <c r="BX16" s="7"/>
      <c r="BY16" s="7"/>
      <c r="BZ16" s="45"/>
      <c r="CA16" s="66"/>
      <c r="CB16" s="11"/>
      <c r="CC16" s="11"/>
      <c r="CD16" s="116" t="s">
        <v>271</v>
      </c>
      <c r="CE16" s="13">
        <v>1</v>
      </c>
      <c r="CF16" s="45">
        <v>28.086041164316796</v>
      </c>
      <c r="CG16" s="7"/>
      <c r="CH16" s="7"/>
      <c r="CI16" s="7"/>
      <c r="CJ16" s="45">
        <v>28.044979898005991</v>
      </c>
      <c r="CK16" s="66">
        <v>28.178039749112067</v>
      </c>
      <c r="CL16" s="11"/>
      <c r="CM16" s="11"/>
      <c r="CN16" s="116"/>
      <c r="CO16" s="13"/>
      <c r="CP16" s="45"/>
      <c r="CQ16" s="7"/>
      <c r="CR16" s="7"/>
      <c r="CS16" s="7"/>
      <c r="CT16" s="45"/>
      <c r="CU16" s="66"/>
      <c r="CV16" s="11"/>
      <c r="CW16" s="11"/>
      <c r="CX16" s="116"/>
      <c r="CY16" s="13"/>
      <c r="CZ16" s="45"/>
      <c r="DA16" s="7"/>
      <c r="DB16" s="7"/>
      <c r="DC16" s="7"/>
      <c r="DD16" s="45"/>
      <c r="DE16" s="66"/>
      <c r="DF16" s="11"/>
      <c r="DG16" s="11"/>
      <c r="DH16" s="116" t="s">
        <v>271</v>
      </c>
      <c r="DI16" s="13">
        <v>1</v>
      </c>
      <c r="DJ16" s="45">
        <v>28.47550026841413</v>
      </c>
      <c r="DK16" s="7"/>
      <c r="DL16" s="7"/>
      <c r="DM16" s="7"/>
      <c r="DN16" s="45">
        <v>28.549521798200182</v>
      </c>
      <c r="DO16" s="66">
        <v>28.312216254710542</v>
      </c>
      <c r="DP16" s="11"/>
      <c r="DQ16" s="11"/>
      <c r="DR16" s="116" t="s">
        <v>270</v>
      </c>
      <c r="DS16" s="13" t="s">
        <v>280</v>
      </c>
      <c r="DT16" s="45">
        <v>0.29616844335043002</v>
      </c>
      <c r="DU16" s="7"/>
      <c r="DV16" s="7"/>
      <c r="DW16" s="7"/>
      <c r="DX16" s="45">
        <v>0.28841971425703483</v>
      </c>
      <c r="DY16" s="66">
        <v>0.31741372034566906</v>
      </c>
      <c r="DZ16" s="11"/>
      <c r="EA16" s="11"/>
      <c r="EB16" s="116"/>
      <c r="EC16" s="13"/>
      <c r="ED16" s="45"/>
      <c r="EE16" s="7"/>
      <c r="EF16" s="7"/>
      <c r="EG16" s="7"/>
      <c r="EH16" s="45"/>
      <c r="EI16" s="66"/>
      <c r="EJ16" s="11"/>
      <c r="EK16" s="11"/>
      <c r="EL16" s="116"/>
      <c r="EM16" s="13"/>
      <c r="EN16" s="45"/>
      <c r="EO16" s="7"/>
      <c r="EP16" s="7"/>
      <c r="EQ16" s="7"/>
      <c r="ER16" s="45"/>
      <c r="ES16" s="66"/>
      <c r="ET16" s="11"/>
      <c r="EU16" s="11"/>
      <c r="EV16" s="116" t="s">
        <v>271</v>
      </c>
      <c r="EW16" s="13">
        <v>1</v>
      </c>
      <c r="EX16" s="45">
        <v>55.85917369499365</v>
      </c>
      <c r="EY16" s="7"/>
      <c r="EZ16" s="7"/>
      <c r="FA16" s="7"/>
      <c r="FB16" s="45">
        <v>57.362614112273413</v>
      </c>
      <c r="FC16" s="66">
        <v>52.760964349833294</v>
      </c>
      <c r="FD16" s="11"/>
      <c r="FE16" s="11"/>
      <c r="FF16" s="116"/>
      <c r="FG16" s="13"/>
      <c r="FH16" s="45"/>
      <c r="FI16" s="7"/>
      <c r="FJ16" s="7"/>
      <c r="FK16" s="7"/>
      <c r="FL16" s="45"/>
      <c r="FM16" s="66"/>
      <c r="FN16" s="11"/>
      <c r="FO16" s="11"/>
      <c r="FP16" s="116" t="s">
        <v>354</v>
      </c>
      <c r="FQ16" s="13">
        <v>1</v>
      </c>
      <c r="FR16" s="45">
        <v>31.235659316735241</v>
      </c>
      <c r="FS16" s="7"/>
      <c r="FT16" s="7"/>
      <c r="FU16" s="7"/>
      <c r="FV16" s="45">
        <v>31.670156786941583</v>
      </c>
      <c r="FW16" s="66">
        <v>30.067317583786028</v>
      </c>
      <c r="FX16" s="11"/>
      <c r="FY16" s="11"/>
      <c r="FZ16" s="116" t="s">
        <v>354</v>
      </c>
      <c r="GA16" s="13">
        <v>1</v>
      </c>
      <c r="GB16" s="45">
        <v>31.868682934429103</v>
      </c>
      <c r="GC16" s="7"/>
      <c r="GD16" s="7"/>
      <c r="GE16" s="7"/>
      <c r="GF16" s="45">
        <v>32.284177486854816</v>
      </c>
      <c r="GG16" s="66">
        <v>30.768137568393378</v>
      </c>
      <c r="GH16" s="11"/>
      <c r="GI16" s="11"/>
      <c r="GJ16" s="125"/>
      <c r="GT16" s="125"/>
      <c r="HD16" s="125"/>
      <c r="HN16" s="125"/>
      <c r="HX16" s="125"/>
      <c r="IH16" s="125"/>
      <c r="IR16" s="125"/>
      <c r="JB16" s="125"/>
      <c r="JL16" s="125"/>
      <c r="JV16" s="125"/>
      <c r="KF16" s="125"/>
    </row>
    <row xmlns:x14ac="http://schemas.microsoft.com/office/spreadsheetml/2009/9/ac" r="17" s="2" customFormat="true" x14ac:dyDescent="0.25">
      <c r="A17" s="379" t="str">
        <f ca="true">IF(ISBLANK('Data Summary'!A19),"",'Data Summary'!A19)</f>
        <v>IDN_2020_UIS</v>
      </c>
      <c r="B17" s="116" t="s">
        <v>238</v>
      </c>
      <c r="C17" s="13">
        <v>0.5</v>
      </c>
      <c r="D17" s="45">
        <v>13.285880000000001</v>
      </c>
      <c r="E17" s="7">
        <v>5.2860699999999996</v>
      </c>
      <c r="F17" s="7">
        <v>27.282609999999998</v>
      </c>
      <c r="G17" s="7"/>
      <c r="H17" s="45">
        <v>22.1875</v>
      </c>
      <c r="I17" s="26">
        <v>7.8393899999999999</v>
      </c>
      <c r="J17" s="11"/>
      <c r="K17" s="11"/>
      <c r="L17" s="116" t="s">
        <v>238</v>
      </c>
      <c r="M17" s="13">
        <v>0.5</v>
      </c>
      <c r="N17" s="45">
        <v>10.75925</v>
      </c>
      <c r="O17" s="7">
        <v>7.5935800000000002</v>
      </c>
      <c r="P17" s="7">
        <v>18.64181</v>
      </c>
      <c r="Q17" s="7"/>
      <c r="R17" s="7">
        <v>13.44969</v>
      </c>
      <c r="S17" s="26">
        <v>9.1681799999999996</v>
      </c>
      <c r="T17" s="11"/>
      <c r="U17" s="11"/>
      <c r="V17" s="116" t="s">
        <v>238</v>
      </c>
      <c r="W17" s="13">
        <v>0.5</v>
      </c>
      <c r="X17" s="45">
        <v>4.77346</v>
      </c>
      <c r="Y17" s="7">
        <v>2.8556699999999999</v>
      </c>
      <c r="Z17" s="7">
        <v>8.8615100000000009</v>
      </c>
      <c r="AA17" s="7"/>
      <c r="AB17" s="7">
        <v>5.4068399999999999</v>
      </c>
      <c r="AC17" s="26">
        <v>4.44123</v>
      </c>
      <c r="AD17" s="11"/>
      <c r="AE17" s="11"/>
      <c r="AF17" s="116" t="s">
        <v>165</v>
      </c>
      <c r="AG17" s="13">
        <v>0</v>
      </c>
      <c r="AH17" s="45">
        <v>4.82</v>
      </c>
      <c r="AI17" s="7"/>
      <c r="AJ17" s="7"/>
      <c r="AK17" s="7"/>
      <c r="AL17" s="45">
        <v>4.82</v>
      </c>
      <c r="AM17" s="26"/>
      <c r="AN17" s="11"/>
      <c r="AO17" s="11"/>
      <c r="AP17" s="116"/>
      <c r="AQ17" s="13"/>
      <c r="AR17" s="45"/>
      <c r="AS17" s="7"/>
      <c r="AT17" s="7"/>
      <c r="AU17" s="7"/>
      <c r="AV17" s="7"/>
      <c r="AW17" s="26"/>
      <c r="AX17" s="11"/>
      <c r="AY17" s="11"/>
      <c r="AZ17" s="116" t="s">
        <v>272</v>
      </c>
      <c r="BA17" s="13">
        <v>1</v>
      </c>
      <c r="BB17" s="45">
        <v>15.655386825170332</v>
      </c>
      <c r="BC17" s="7"/>
      <c r="BD17" s="7"/>
      <c r="BE17" s="7"/>
      <c r="BF17" s="7">
        <v>14.332589845630258</v>
      </c>
      <c r="BG17" s="26">
        <v>18.697285752147547</v>
      </c>
      <c r="BH17" s="11"/>
      <c r="BI17" s="11"/>
      <c r="BJ17" s="116"/>
      <c r="BK17" s="13"/>
      <c r="BL17" s="45"/>
      <c r="BM17" s="7"/>
      <c r="BN17" s="7"/>
      <c r="BO17" s="7"/>
      <c r="BP17" s="7"/>
      <c r="BQ17" s="26"/>
      <c r="BR17" s="11"/>
      <c r="BS17" s="11"/>
      <c r="BT17" s="116"/>
      <c r="BU17" s="13"/>
      <c r="BV17" s="45"/>
      <c r="BW17" s="7"/>
      <c r="BX17" s="7"/>
      <c r="BY17" s="7"/>
      <c r="BZ17" s="7"/>
      <c r="CA17" s="26"/>
      <c r="CB17" s="11"/>
      <c r="CC17" s="11"/>
      <c r="CD17" s="116" t="s">
        <v>272</v>
      </c>
      <c r="CE17" s="13">
        <v>1</v>
      </c>
      <c r="CF17" s="45">
        <v>15.094515622012135</v>
      </c>
      <c r="CG17" s="7"/>
      <c r="CH17" s="7"/>
      <c r="CI17" s="7"/>
      <c r="CJ17" s="7">
        <v>13.869701303256793</v>
      </c>
      <c r="CK17" s="26">
        <v>17.838736492103074</v>
      </c>
      <c r="CL17" s="11"/>
      <c r="CM17" s="11"/>
      <c r="CN17" s="116"/>
      <c r="CO17" s="13"/>
      <c r="CP17" s="45"/>
      <c r="CQ17" s="7"/>
      <c r="CR17" s="7"/>
      <c r="CS17" s="7"/>
      <c r="CT17" s="7"/>
      <c r="CU17" s="26"/>
      <c r="CV17" s="11"/>
      <c r="CW17" s="11"/>
      <c r="CX17" s="116"/>
      <c r="CY17" s="13"/>
      <c r="CZ17" s="45"/>
      <c r="DA17" s="7"/>
      <c r="DB17" s="7"/>
      <c r="DC17" s="7"/>
      <c r="DD17" s="7"/>
      <c r="DE17" s="26"/>
      <c r="DF17" s="11"/>
      <c r="DG17" s="11"/>
      <c r="DH17" s="116" t="s">
        <v>272</v>
      </c>
      <c r="DI17" s="13">
        <v>1</v>
      </c>
      <c r="DJ17" s="45">
        <v>14.492974954184485</v>
      </c>
      <c r="DK17" s="7"/>
      <c r="DL17" s="7"/>
      <c r="DM17" s="7"/>
      <c r="DN17" s="7">
        <v>13.331136250521247</v>
      </c>
      <c r="DO17" s="26">
        <v>17.055873712946205</v>
      </c>
      <c r="DP17" s="11"/>
      <c r="DQ17" s="11"/>
      <c r="DR17" s="116" t="s">
        <v>271</v>
      </c>
      <c r="DS17" s="13" t="s">
        <v>280</v>
      </c>
      <c r="DT17" s="45">
        <v>26.981729741391991</v>
      </c>
      <c r="DU17" s="7"/>
      <c r="DV17" s="7"/>
      <c r="DW17" s="7"/>
      <c r="DX17" s="7">
        <v>27.051226285676044</v>
      </c>
      <c r="DY17" s="26">
        <v>26.791185806285895</v>
      </c>
      <c r="DZ17" s="11"/>
      <c r="EA17" s="11"/>
      <c r="EB17" s="116"/>
      <c r="EC17" s="13"/>
      <c r="ED17" s="45"/>
      <c r="EE17" s="7"/>
      <c r="EF17" s="7"/>
      <c r="EG17" s="7"/>
      <c r="EH17" s="7"/>
      <c r="EI17" s="26"/>
      <c r="EJ17" s="11"/>
      <c r="EK17" s="11"/>
      <c r="EL17" s="116"/>
      <c r="EM17" s="13"/>
      <c r="EN17" s="45"/>
      <c r="EO17" s="7"/>
      <c r="EP17" s="7"/>
      <c r="EQ17" s="7"/>
      <c r="ER17" s="7"/>
      <c r="ES17" s="26"/>
      <c r="ET17" s="11"/>
      <c r="EU17" s="11"/>
      <c r="EV17" s="116" t="s">
        <v>272</v>
      </c>
      <c r="EW17" s="13">
        <v>1</v>
      </c>
      <c r="EX17" s="45">
        <v>25.464539943103023</v>
      </c>
      <c r="EY17" s="7"/>
      <c r="EZ17" s="7"/>
      <c r="FA17" s="7"/>
      <c r="FB17" s="7">
        <v>23.787625157905872</v>
      </c>
      <c r="FC17" s="26">
        <v>28.920235957937933</v>
      </c>
      <c r="FD17" s="11"/>
      <c r="FE17" s="11"/>
      <c r="FF17" s="116"/>
      <c r="FG17" s="13"/>
      <c r="FH17" s="45"/>
      <c r="FI17" s="7"/>
      <c r="FJ17" s="7"/>
      <c r="FK17" s="7"/>
      <c r="FL17" s="7"/>
      <c r="FM17" s="26"/>
      <c r="FN17" s="11"/>
      <c r="FO17" s="11"/>
      <c r="FP17" s="116" t="s">
        <v>355</v>
      </c>
      <c r="FQ17" s="13">
        <v>1</v>
      </c>
      <c r="FR17" s="45">
        <v>13.703944696943752</v>
      </c>
      <c r="FS17" s="7"/>
      <c r="FT17" s="7"/>
      <c r="FU17" s="7"/>
      <c r="FV17" s="7">
        <v>12.9040485395189</v>
      </c>
      <c r="FW17" s="26">
        <v>15.854825028424985</v>
      </c>
      <c r="FX17" s="11"/>
      <c r="FY17" s="11"/>
      <c r="FZ17" s="116" t="s">
        <v>355</v>
      </c>
      <c r="GA17" s="13">
        <v>1</v>
      </c>
      <c r="GB17" s="45">
        <v>13.267054859880426</v>
      </c>
      <c r="GC17" s="7"/>
      <c r="GD17" s="7"/>
      <c r="GE17" s="7"/>
      <c r="GF17" s="7">
        <v>12.458418285223736</v>
      </c>
      <c r="GG17" s="26">
        <v>15.408939103247354</v>
      </c>
      <c r="GH17" s="11"/>
      <c r="GI17" s="11"/>
      <c r="GJ17" s="125"/>
      <c r="GT17" s="125"/>
      <c r="HD17" s="125"/>
      <c r="HN17" s="125"/>
      <c r="HX17" s="125"/>
      <c r="IH17" s="125"/>
      <c r="IR17" s="125"/>
      <c r="JB17" s="125"/>
      <c r="JL17" s="125"/>
      <c r="JV17" s="125"/>
      <c r="KF17" s="125"/>
    </row>
    <row xmlns:x14ac="http://schemas.microsoft.com/office/spreadsheetml/2009/9/ac" r="18" s="2" customFormat="true" x14ac:dyDescent="0.25">
      <c r="A18" s="379" t="str">
        <f ca="true">IF(ISBLANK('Data Summary'!A20),"",'Data Summary'!A20)</f>
        <v>IDN_2021_UIS</v>
      </c>
      <c r="B18" s="116" t="s">
        <v>239</v>
      </c>
      <c r="C18" s="13">
        <v>0.5</v>
      </c>
      <c r="D18" s="45">
        <v>2.5701900000000002</v>
      </c>
      <c r="E18" s="67">
        <v>0.43531999999999998</v>
      </c>
      <c r="F18" s="67">
        <v>6.3043500000000003</v>
      </c>
      <c r="G18" s="7"/>
      <c r="H18" s="45">
        <v>3.0208300000000001</v>
      </c>
      <c r="I18" s="26">
        <v>2.2944599999999999</v>
      </c>
      <c r="J18" s="11"/>
      <c r="K18" s="11"/>
      <c r="L18" s="116" t="s">
        <v>246</v>
      </c>
      <c r="M18" s="13">
        <v>0</v>
      </c>
      <c r="N18" s="45">
        <v>7.6310000000000003E-2</v>
      </c>
      <c r="O18" s="67">
        <v>5.348E-2</v>
      </c>
      <c r="P18" s="67">
        <v>0.13316</v>
      </c>
      <c r="Q18" s="7"/>
      <c r="R18" s="7">
        <v>0.20533999999999999</v>
      </c>
      <c r="S18" s="26">
        <v>0</v>
      </c>
      <c r="T18" s="11"/>
      <c r="U18" s="11"/>
      <c r="V18" s="116" t="s">
        <v>239</v>
      </c>
      <c r="W18" s="13">
        <v>0.5</v>
      </c>
      <c r="X18" s="45">
        <v>4.06501</v>
      </c>
      <c r="Y18" s="67">
        <v>1.0365</v>
      </c>
      <c r="Z18" s="67">
        <v>10.520709999999999</v>
      </c>
      <c r="AA18" s="7"/>
      <c r="AB18" s="7">
        <v>5.1580899999999996</v>
      </c>
      <c r="AC18" s="26">
        <v>3.49166</v>
      </c>
      <c r="AD18" s="11"/>
      <c r="AE18" s="11"/>
      <c r="AF18" s="116" t="s">
        <v>166</v>
      </c>
      <c r="AG18" s="13">
        <v>0.5</v>
      </c>
      <c r="AH18" s="45">
        <v>2.91</v>
      </c>
      <c r="AI18" s="67"/>
      <c r="AJ18" s="67"/>
      <c r="AK18" s="7"/>
      <c r="AL18" s="45">
        <v>2.91</v>
      </c>
      <c r="AM18" s="26"/>
      <c r="AN18" s="11"/>
      <c r="AO18" s="11"/>
      <c r="AP18" s="116"/>
      <c r="AQ18" s="13"/>
      <c r="AR18" s="45"/>
      <c r="AS18" s="67"/>
      <c r="AT18" s="67"/>
      <c r="AU18" s="7"/>
      <c r="AV18" s="7"/>
      <c r="AW18" s="26"/>
      <c r="AX18" s="11"/>
      <c r="AY18" s="11"/>
      <c r="AZ18" s="116" t="s">
        <v>273</v>
      </c>
      <c r="BA18" s="13">
        <v>1</v>
      </c>
      <c r="BB18" s="45">
        <v>5.3367415401188776</v>
      </c>
      <c r="BC18" s="67"/>
      <c r="BD18" s="67"/>
      <c r="BE18" s="7"/>
      <c r="BF18" s="7">
        <v>5.7890347992922173</v>
      </c>
      <c r="BG18" s="26">
        <v>4.2966496733860282</v>
      </c>
      <c r="BH18" s="11"/>
      <c r="BI18" s="11"/>
      <c r="BJ18" s="116"/>
      <c r="BK18" s="13"/>
      <c r="BL18" s="45"/>
      <c r="BM18" s="67"/>
      <c r="BN18" s="67"/>
      <c r="BO18" s="7"/>
      <c r="BP18" s="7"/>
      <c r="BQ18" s="26"/>
      <c r="BR18" s="11"/>
      <c r="BS18" s="11"/>
      <c r="BT18" s="116"/>
      <c r="BU18" s="13"/>
      <c r="BV18" s="45"/>
      <c r="BW18" s="67"/>
      <c r="BX18" s="67"/>
      <c r="BY18" s="7"/>
      <c r="BZ18" s="7"/>
      <c r="CA18" s="26"/>
      <c r="CB18" s="11"/>
      <c r="CC18" s="11"/>
      <c r="CD18" s="116" t="s">
        <v>273</v>
      </c>
      <c r="CE18" s="13">
        <v>1</v>
      </c>
      <c r="CF18" s="45">
        <v>4.9620118558456037</v>
      </c>
      <c r="CG18" s="67"/>
      <c r="CH18" s="67"/>
      <c r="CI18" s="7"/>
      <c r="CJ18" s="7">
        <v>5.4329348911254423</v>
      </c>
      <c r="CK18" s="26">
        <v>3.906899418121363</v>
      </c>
      <c r="CL18" s="11"/>
      <c r="CM18" s="11"/>
      <c r="CN18" s="116"/>
      <c r="CO18" s="13"/>
      <c r="CP18" s="45"/>
      <c r="CQ18" s="67"/>
      <c r="CR18" s="67"/>
      <c r="CS18" s="7"/>
      <c r="CT18" s="7"/>
      <c r="CU18" s="26"/>
      <c r="CV18" s="11"/>
      <c r="CW18" s="11"/>
      <c r="CX18" s="116"/>
      <c r="CY18" s="13"/>
      <c r="CZ18" s="45"/>
      <c r="DA18" s="67"/>
      <c r="DB18" s="67"/>
      <c r="DC18" s="7"/>
      <c r="DD18" s="7"/>
      <c r="DE18" s="26"/>
      <c r="DF18" s="11"/>
      <c r="DG18" s="11"/>
      <c r="DH18" s="116" t="s">
        <v>273</v>
      </c>
      <c r="DI18" s="13">
        <v>1</v>
      </c>
      <c r="DJ18" s="45">
        <v>4.5477684604135424</v>
      </c>
      <c r="DK18" s="67"/>
      <c r="DL18" s="67"/>
      <c r="DM18" s="7"/>
      <c r="DN18" s="7">
        <v>4.9817731803446277</v>
      </c>
      <c r="DO18" s="26">
        <v>3.5903979110412152</v>
      </c>
      <c r="DP18" s="11"/>
      <c r="DQ18" s="11"/>
      <c r="DR18" s="116" t="s">
        <v>272</v>
      </c>
      <c r="DS18" s="13" t="s">
        <v>280</v>
      </c>
      <c r="DT18" s="45">
        <v>12.922554894134493</v>
      </c>
      <c r="DU18" s="67"/>
      <c r="DV18" s="67"/>
      <c r="DW18" s="7"/>
      <c r="DX18" s="7">
        <v>12.228728209589454</v>
      </c>
      <c r="DY18" s="26">
        <v>14.824872025393098</v>
      </c>
      <c r="DZ18" s="11"/>
      <c r="EA18" s="11"/>
      <c r="EB18" s="116"/>
      <c r="EC18" s="13"/>
      <c r="ED18" s="45"/>
      <c r="EE18" s="67"/>
      <c r="EF18" s="67"/>
      <c r="EG18" s="7"/>
      <c r="EH18" s="7"/>
      <c r="EI18" s="26"/>
      <c r="EJ18" s="11"/>
      <c r="EK18" s="11"/>
      <c r="EL18" s="116"/>
      <c r="EM18" s="13"/>
      <c r="EN18" s="45"/>
      <c r="EO18" s="67"/>
      <c r="EP18" s="67"/>
      <c r="EQ18" s="7"/>
      <c r="ER18" s="7"/>
      <c r="ES18" s="26"/>
      <c r="ET18" s="11"/>
      <c r="EU18" s="11"/>
      <c r="EV18" s="116" t="s">
        <v>273</v>
      </c>
      <c r="EW18" s="13">
        <v>1</v>
      </c>
      <c r="EX18" s="45">
        <v>7.3220293534777126</v>
      </c>
      <c r="EY18" s="67"/>
      <c r="EZ18" s="67"/>
      <c r="FA18" s="7"/>
      <c r="FB18" s="7">
        <v>8.1824800711898789</v>
      </c>
      <c r="FC18" s="26">
        <v>5.5488586817132601</v>
      </c>
      <c r="FD18" s="11"/>
      <c r="FE18" s="11"/>
      <c r="FF18" s="116"/>
      <c r="FG18" s="13"/>
      <c r="FH18" s="45"/>
      <c r="FI18" s="67"/>
      <c r="FJ18" s="67"/>
      <c r="FK18" s="7"/>
      <c r="FL18" s="7"/>
      <c r="FM18" s="26"/>
      <c r="FN18" s="11"/>
      <c r="FO18" s="11"/>
      <c r="FP18" s="116" t="s">
        <v>356</v>
      </c>
      <c r="FQ18" s="13">
        <v>1</v>
      </c>
      <c r="FR18" s="45">
        <v>3.8801180033365781</v>
      </c>
      <c r="FS18" s="67"/>
      <c r="FT18" s="67"/>
      <c r="FU18" s="7"/>
      <c r="FV18" s="7">
        <v>4.1418331185567006</v>
      </c>
      <c r="FW18" s="26">
        <v>3.1763792885632296</v>
      </c>
      <c r="FX18" s="11"/>
      <c r="FY18" s="11"/>
      <c r="FZ18" s="116" t="s">
        <v>356</v>
      </c>
      <c r="GA18" s="13">
        <v>1</v>
      </c>
      <c r="GB18" s="45">
        <v>3.6568384973417203</v>
      </c>
      <c r="GC18" s="67"/>
      <c r="GD18" s="67"/>
      <c r="GE18" s="7"/>
      <c r="GF18" s="7">
        <v>3.9046571520549418</v>
      </c>
      <c r="GG18" s="26">
        <v>3.0004263483265832</v>
      </c>
      <c r="GH18" s="11"/>
      <c r="GI18" s="11"/>
      <c r="GJ18" s="125"/>
      <c r="GT18" s="125"/>
      <c r="HD18" s="125"/>
      <c r="HN18" s="125"/>
      <c r="HX18" s="125"/>
      <c r="IH18" s="125"/>
      <c r="IR18" s="125"/>
      <c r="JB18" s="125"/>
      <c r="JL18" s="125"/>
      <c r="JV18" s="125"/>
      <c r="KF18" s="125"/>
    </row>
    <row xmlns:x14ac="http://schemas.microsoft.com/office/spreadsheetml/2009/9/ac" r="19" s="2" customFormat="true" x14ac:dyDescent="0.25">
      <c r="A19" s="379" t="str">
        <f ca="true">IF(ISBLANK('Data Summary'!A21),"",'Data Summary'!A21)</f>
        <v>IDN_2021_EMIS</v>
      </c>
      <c r="B19" s="116" t="s">
        <v>240</v>
      </c>
      <c r="C19" s="6">
        <v>1</v>
      </c>
      <c r="D19" s="45">
        <v>1.2257800000000001</v>
      </c>
      <c r="E19" s="67">
        <v>6.2190000000000002E-2</v>
      </c>
      <c r="F19" s="67">
        <v>3.2608700000000002</v>
      </c>
      <c r="G19" s="67"/>
      <c r="H19" s="45">
        <v>2.1875</v>
      </c>
      <c r="I19" s="68">
        <v>0.63734999999999997</v>
      </c>
      <c r="J19" s="11"/>
      <c r="K19" s="11"/>
      <c r="L19" s="116" t="s">
        <v>239</v>
      </c>
      <c r="M19" s="6">
        <v>0.5</v>
      </c>
      <c r="N19" s="45">
        <v>2.7852000000000001</v>
      </c>
      <c r="O19" s="67">
        <v>0.64171</v>
      </c>
      <c r="P19" s="67">
        <v>8.1225000000000005</v>
      </c>
      <c r="Q19" s="67"/>
      <c r="R19" s="67">
        <v>4.0041099999999998</v>
      </c>
      <c r="S19" s="68">
        <v>2.0643600000000002</v>
      </c>
      <c r="T19" s="11"/>
      <c r="U19" s="11"/>
      <c r="V19" s="116" t="s">
        <v>240</v>
      </c>
      <c r="W19" s="6">
        <v>1</v>
      </c>
      <c r="X19" s="45">
        <v>0.72923000000000004</v>
      </c>
      <c r="Y19" s="67">
        <v>0.14208999999999999</v>
      </c>
      <c r="Z19" s="67">
        <v>1.9807999999999999</v>
      </c>
      <c r="AA19" s="67"/>
      <c r="AB19" s="67">
        <v>1.01379</v>
      </c>
      <c r="AC19" s="68">
        <v>0.57996999999999999</v>
      </c>
      <c r="AD19" s="11"/>
      <c r="AE19" s="11"/>
      <c r="AF19" s="116" t="s">
        <v>167</v>
      </c>
      <c r="AG19" s="6">
        <v>1</v>
      </c>
      <c r="AH19" s="45">
        <v>25.28</v>
      </c>
      <c r="AI19" s="67"/>
      <c r="AJ19" s="67"/>
      <c r="AK19" s="67"/>
      <c r="AL19" s="45">
        <v>25.28</v>
      </c>
      <c r="AM19" s="68"/>
      <c r="AN19" s="11"/>
      <c r="AO19" s="11"/>
      <c r="AP19" s="116"/>
      <c r="AQ19" s="6"/>
      <c r="AR19" s="45"/>
      <c r="AS19" s="67"/>
      <c r="AT19" s="67"/>
      <c r="AU19" s="67"/>
      <c r="AV19" s="67"/>
      <c r="AW19" s="68"/>
      <c r="AX19" s="11"/>
      <c r="AY19" s="11"/>
      <c r="AZ19" s="116" t="s">
        <v>274</v>
      </c>
      <c r="BA19" s="6">
        <v>1</v>
      </c>
      <c r="BB19" s="45">
        <v>32.635627415590186</v>
      </c>
      <c r="BC19" s="67"/>
      <c r="BD19" s="67"/>
      <c r="BE19" s="67"/>
      <c r="BF19" s="67">
        <v>32.950516260686221</v>
      </c>
      <c r="BG19" s="68">
        <v>31.911510219353634</v>
      </c>
      <c r="BH19" s="11"/>
      <c r="BI19" s="11"/>
      <c r="BJ19" s="116"/>
      <c r="BK19" s="6"/>
      <c r="BL19" s="45"/>
      <c r="BM19" s="67"/>
      <c r="BN19" s="67"/>
      <c r="BO19" s="67"/>
      <c r="BP19" s="67"/>
      <c r="BQ19" s="68"/>
      <c r="BR19" s="11"/>
      <c r="BS19" s="11"/>
      <c r="BT19" s="116"/>
      <c r="BU19" s="6"/>
      <c r="BV19" s="45"/>
      <c r="BW19" s="67"/>
      <c r="BX19" s="67"/>
      <c r="BY19" s="67"/>
      <c r="BZ19" s="67"/>
      <c r="CA19" s="68"/>
      <c r="CB19" s="11"/>
      <c r="CC19" s="11"/>
      <c r="CD19" s="116" t="s">
        <v>274</v>
      </c>
      <c r="CE19" s="13">
        <v>1</v>
      </c>
      <c r="CF19" s="45">
        <v>33.026132298550898</v>
      </c>
      <c r="CG19" s="67"/>
      <c r="CH19" s="67"/>
      <c r="CI19" s="67"/>
      <c r="CJ19" s="67">
        <v>33.14737864601603</v>
      </c>
      <c r="CK19" s="68">
        <v>32.754477442756745</v>
      </c>
      <c r="CL19" s="11"/>
      <c r="CM19" s="11"/>
      <c r="CN19" s="116"/>
      <c r="CO19" s="6"/>
      <c r="CP19" s="45"/>
      <c r="CQ19" s="67"/>
      <c r="CR19" s="67"/>
      <c r="CS19" s="67"/>
      <c r="CT19" s="67"/>
      <c r="CU19" s="68"/>
      <c r="CV19" s="11"/>
      <c r="CW19" s="11"/>
      <c r="CX19" s="116"/>
      <c r="CY19" s="6"/>
      <c r="CZ19" s="45"/>
      <c r="DA19" s="67"/>
      <c r="DB19" s="67"/>
      <c r="DC19" s="67"/>
      <c r="DD19" s="67"/>
      <c r="DE19" s="68"/>
      <c r="DF19" s="11"/>
      <c r="DG19" s="11"/>
      <c r="DH19" s="116" t="s">
        <v>274</v>
      </c>
      <c r="DI19" s="13">
        <v>1</v>
      </c>
      <c r="DJ19" s="45">
        <v>33.970122730049425</v>
      </c>
      <c r="DK19" s="67"/>
      <c r="DL19" s="67"/>
      <c r="DM19" s="67"/>
      <c r="DN19" s="67">
        <v>33.851441331163151</v>
      </c>
      <c r="DO19" s="68">
        <v>34.231921901427256</v>
      </c>
      <c r="DP19" s="11"/>
      <c r="DQ19" s="11"/>
      <c r="DR19" s="116" t="s">
        <v>273</v>
      </c>
      <c r="DS19" s="13" t="s">
        <v>280</v>
      </c>
      <c r="DT19" s="45">
        <v>1.7147368317822083</v>
      </c>
      <c r="DU19" s="67"/>
      <c r="DV19" s="67"/>
      <c r="DW19" s="67"/>
      <c r="DX19" s="67">
        <v>1.770669521865694</v>
      </c>
      <c r="DY19" s="68">
        <v>1.5613819422784068</v>
      </c>
      <c r="DZ19" s="11"/>
      <c r="EA19" s="11"/>
      <c r="EB19" s="116"/>
      <c r="EC19" s="6"/>
      <c r="ED19" s="45"/>
      <c r="EE19" s="67"/>
      <c r="EF19" s="67"/>
      <c r="EG19" s="67"/>
      <c r="EH19" s="67"/>
      <c r="EI19" s="68"/>
      <c r="EJ19" s="11"/>
      <c r="EK19" s="11"/>
      <c r="EL19" s="116"/>
      <c r="EM19" s="6"/>
      <c r="EN19" s="45"/>
      <c r="EO19" s="67"/>
      <c r="EP19" s="67"/>
      <c r="EQ19" s="67"/>
      <c r="ER19" s="67"/>
      <c r="ES19" s="68"/>
      <c r="ET19" s="11"/>
      <c r="EU19" s="11"/>
      <c r="EV19" s="116" t="s">
        <v>274</v>
      </c>
      <c r="EW19" s="13">
        <v>1</v>
      </c>
      <c r="EX19" s="45">
        <v>65.103047214436245</v>
      </c>
      <c r="EY19" s="67"/>
      <c r="EZ19" s="67"/>
      <c r="FA19" s="67"/>
      <c r="FB19" s="67">
        <v>65.32729297995607</v>
      </c>
      <c r="FC19" s="68">
        <v>64.640933572710964</v>
      </c>
      <c r="FD19" s="11"/>
      <c r="FE19" s="11"/>
      <c r="FF19" s="116"/>
      <c r="FG19" s="6"/>
      <c r="FH19" s="45"/>
      <c r="FI19" s="67"/>
      <c r="FJ19" s="67"/>
      <c r="FK19" s="67"/>
      <c r="FL19" s="67"/>
      <c r="FM19" s="68"/>
      <c r="FN19" s="11"/>
      <c r="FO19" s="11"/>
      <c r="FP19" s="116" t="s">
        <v>357</v>
      </c>
      <c r="FQ19" s="13">
        <v>1</v>
      </c>
      <c r="FR19" s="7">
        <v>35.70824017495022</v>
      </c>
      <c r="FS19" s="7"/>
      <c r="FT19" s="7"/>
      <c r="FU19" s="7"/>
      <c r="FV19" s="7">
        <v>35.482442010309278</v>
      </c>
      <c r="FW19" s="26">
        <v>36.315400025266655</v>
      </c>
      <c r="FX19" s="11"/>
      <c r="FY19" s="11"/>
      <c r="FZ19" s="116" t="s">
        <v>357</v>
      </c>
      <c r="GA19" s="13">
        <v>1</v>
      </c>
      <c r="GB19" s="45">
        <v>35.889209137471035</v>
      </c>
      <c r="GC19" s="7"/>
      <c r="GD19" s="7"/>
      <c r="GE19" s="7"/>
      <c r="GF19" s="7">
        <v>35.590594484386742</v>
      </c>
      <c r="GG19" s="69">
        <v>36.68016769700845</v>
      </c>
      <c r="GH19" s="11"/>
      <c r="GI19" s="11"/>
      <c r="GJ19" s="125"/>
      <c r="GT19" s="125"/>
      <c r="HD19" s="125"/>
      <c r="HN19" s="125"/>
      <c r="HX19" s="125"/>
      <c r="IH19" s="125"/>
      <c r="IR19" s="125"/>
      <c r="JB19" s="125"/>
      <c r="JL19" s="125"/>
      <c r="JV19" s="125"/>
      <c r="KF19" s="125"/>
    </row>
    <row xmlns:x14ac="http://schemas.microsoft.com/office/spreadsheetml/2009/9/ac" r="20" s="2" customFormat="true" x14ac:dyDescent="0.25">
      <c r="A20" s="379" t="str">
        <f ca="true">IF(ISBLANK('Data Summary'!A22),"",'Data Summary'!A22)</f>
        <v>IDN_2022_UIS</v>
      </c>
      <c r="B20" s="116" t="s">
        <v>241</v>
      </c>
      <c r="C20" s="6">
        <v>0</v>
      </c>
      <c r="D20" s="67">
        <v>1.58165</v>
      </c>
      <c r="E20" s="67">
        <v>0.24876000000000001</v>
      </c>
      <c r="F20" s="67">
        <v>3.9130400000000001</v>
      </c>
      <c r="G20" s="67"/>
      <c r="H20" s="67">
        <v>2.2916699999999999</v>
      </c>
      <c r="I20" s="69">
        <v>1.14723</v>
      </c>
      <c r="J20" s="11"/>
      <c r="K20" s="11"/>
      <c r="L20" s="116" t="s">
        <v>240</v>
      </c>
      <c r="M20" s="6">
        <v>1</v>
      </c>
      <c r="N20" s="45">
        <v>0.80122000000000004</v>
      </c>
      <c r="O20" s="67">
        <v>0.16042999999999999</v>
      </c>
      <c r="P20" s="67">
        <v>2.3967999999999998</v>
      </c>
      <c r="Q20" s="67"/>
      <c r="R20" s="67">
        <v>1.0266900000000001</v>
      </c>
      <c r="S20" s="69">
        <v>0.66788000000000003</v>
      </c>
      <c r="T20" s="11"/>
      <c r="U20" s="11"/>
      <c r="V20" s="116" t="s">
        <v>241</v>
      </c>
      <c r="W20" s="6">
        <v>0</v>
      </c>
      <c r="X20" s="45">
        <v>0.59562999999999999</v>
      </c>
      <c r="Y20" s="67">
        <v>5.3280000000000001E-2</v>
      </c>
      <c r="Z20" s="67">
        <v>1.7517100000000001</v>
      </c>
      <c r="AA20" s="67"/>
      <c r="AB20" s="67">
        <v>0.63249999999999995</v>
      </c>
      <c r="AC20" s="69">
        <v>0.57628000000000001</v>
      </c>
      <c r="AD20" s="11"/>
      <c r="AE20" s="11"/>
      <c r="AF20" s="116" t="s">
        <v>168</v>
      </c>
      <c r="AG20" s="6">
        <v>0.5</v>
      </c>
      <c r="AH20" s="67">
        <v>7.9</v>
      </c>
      <c r="AI20" s="67"/>
      <c r="AJ20" s="67"/>
      <c r="AK20" s="67"/>
      <c r="AL20" s="67">
        <v>7.9</v>
      </c>
      <c r="AM20" s="69"/>
      <c r="AN20" s="11"/>
      <c r="AO20" s="11"/>
      <c r="AP20" s="116"/>
      <c r="AQ20" s="6"/>
      <c r="AR20" s="45"/>
      <c r="AS20" s="67"/>
      <c r="AT20" s="67"/>
      <c r="AU20" s="67"/>
      <c r="AV20" s="67"/>
      <c r="AW20" s="69"/>
      <c r="AX20" s="11"/>
      <c r="AY20" s="11"/>
      <c r="AZ20" s="116" t="s">
        <v>275</v>
      </c>
      <c r="BA20" s="6">
        <v>1</v>
      </c>
      <c r="BB20" s="45">
        <v>5.2691758880394621</v>
      </c>
      <c r="BC20" s="67"/>
      <c r="BD20" s="67"/>
      <c r="BE20" s="67"/>
      <c r="BF20" s="67">
        <v>5.5497176328617046</v>
      </c>
      <c r="BG20" s="69">
        <v>4.6240431535787225</v>
      </c>
      <c r="BH20" s="11"/>
      <c r="BI20" s="11"/>
      <c r="BJ20" s="116"/>
      <c r="BK20" s="6"/>
      <c r="BL20" s="45"/>
      <c r="BM20" s="67"/>
      <c r="BN20" s="67"/>
      <c r="BO20" s="67"/>
      <c r="BP20" s="67"/>
      <c r="BQ20" s="69"/>
      <c r="BR20" s="11"/>
      <c r="BS20" s="11"/>
      <c r="BT20" s="116"/>
      <c r="BU20" s="6"/>
      <c r="BV20" s="45"/>
      <c r="BW20" s="67"/>
      <c r="BX20" s="67"/>
      <c r="BY20" s="67"/>
      <c r="BZ20" s="67"/>
      <c r="CA20" s="69"/>
      <c r="CB20" s="11"/>
      <c r="CC20" s="11"/>
      <c r="CD20" s="116" t="s">
        <v>275</v>
      </c>
      <c r="CE20" s="13">
        <v>1</v>
      </c>
      <c r="CF20" s="45">
        <v>3.5796071993246552</v>
      </c>
      <c r="CG20" s="67"/>
      <c r="CH20" s="67"/>
      <c r="CI20" s="67"/>
      <c r="CJ20" s="67">
        <v>3.5697903456463669</v>
      </c>
      <c r="CK20" s="69">
        <v>3.6016020554673922</v>
      </c>
      <c r="CL20" s="11"/>
      <c r="CM20" s="11"/>
      <c r="CN20" s="116"/>
      <c r="CO20" s="6"/>
      <c r="CP20" s="45"/>
      <c r="CQ20" s="67"/>
      <c r="CR20" s="67"/>
      <c r="CS20" s="67"/>
      <c r="CT20" s="67"/>
      <c r="CU20" s="69"/>
      <c r="CV20" s="11"/>
      <c r="CW20" s="11"/>
      <c r="CX20" s="116"/>
      <c r="CY20" s="6"/>
      <c r="CZ20" s="45"/>
      <c r="DA20" s="67"/>
      <c r="DB20" s="67"/>
      <c r="DC20" s="67"/>
      <c r="DD20" s="67"/>
      <c r="DE20" s="69"/>
      <c r="DF20" s="11"/>
      <c r="DG20" s="11"/>
      <c r="DH20" s="116" t="s">
        <v>275</v>
      </c>
      <c r="DI20" s="13">
        <v>1</v>
      </c>
      <c r="DJ20" s="45">
        <v>3.6911571425926955</v>
      </c>
      <c r="DK20" s="67"/>
      <c r="DL20" s="67"/>
      <c r="DM20" s="67"/>
      <c r="DN20" s="67">
        <v>3.7274182483420994</v>
      </c>
      <c r="DO20" s="69">
        <v>3.6111688080472391</v>
      </c>
      <c r="DP20" s="11"/>
      <c r="DQ20" s="11"/>
      <c r="DR20" s="116" t="s">
        <v>274</v>
      </c>
      <c r="DS20" s="13" t="s">
        <v>280</v>
      </c>
      <c r="DT20" s="45">
        <v>33.920112975512168</v>
      </c>
      <c r="DU20" s="67"/>
      <c r="DV20" s="67"/>
      <c r="DW20" s="67"/>
      <c r="DX20" s="67">
        <v>33.751129253521597</v>
      </c>
      <c r="DY20" s="69">
        <v>34.383428435132011</v>
      </c>
      <c r="DZ20" s="11"/>
      <c r="EA20" s="11"/>
      <c r="EB20" s="116"/>
      <c r="EC20" s="6"/>
      <c r="ED20" s="45"/>
      <c r="EE20" s="67"/>
      <c r="EF20" s="67"/>
      <c r="EG20" s="67"/>
      <c r="EH20" s="67"/>
      <c r="EI20" s="69"/>
      <c r="EJ20" s="11"/>
      <c r="EK20" s="11"/>
      <c r="EL20" s="116"/>
      <c r="EM20" s="6"/>
      <c r="EN20" s="45"/>
      <c r="EO20" s="67"/>
      <c r="EP20" s="67"/>
      <c r="EQ20" s="67"/>
      <c r="ER20" s="67"/>
      <c r="ES20" s="69"/>
      <c r="ET20" s="11"/>
      <c r="EU20" s="11"/>
      <c r="EV20" s="116" t="s">
        <v>275</v>
      </c>
      <c r="EW20" s="13">
        <v>1</v>
      </c>
      <c r="EX20" s="45">
        <v>9.377945926922159</v>
      </c>
      <c r="EY20" s="67"/>
      <c r="EZ20" s="67"/>
      <c r="FA20" s="67"/>
      <c r="FB20" s="67">
        <v>9.921155964330385</v>
      </c>
      <c r="FC20" s="69">
        <v>8.2585278276481162</v>
      </c>
      <c r="FD20" s="11"/>
      <c r="FE20" s="11"/>
      <c r="FF20" s="116"/>
      <c r="FG20" s="6"/>
      <c r="FH20" s="45"/>
      <c r="FI20" s="67"/>
      <c r="FJ20" s="67"/>
      <c r="FK20" s="67"/>
      <c r="FL20" s="67"/>
      <c r="FM20" s="69"/>
      <c r="FN20" s="11"/>
      <c r="FO20" s="11"/>
      <c r="FP20" s="116" t="s">
        <v>358</v>
      </c>
      <c r="FQ20" s="13">
        <v>1</v>
      </c>
      <c r="FR20" s="45">
        <v>3.2534087406617385</v>
      </c>
      <c r="FS20" s="67"/>
      <c r="FT20" s="67"/>
      <c r="FU20" s="67"/>
      <c r="FV20" s="67">
        <v>3.2867536512027491</v>
      </c>
      <c r="FW20" s="69">
        <v>3.1637459618473538</v>
      </c>
      <c r="FX20" s="11"/>
      <c r="FY20" s="11"/>
      <c r="FZ20" s="116" t="s">
        <v>358</v>
      </c>
      <c r="GA20" s="13">
        <v>1</v>
      </c>
      <c r="GB20" s="45">
        <v>3.3140859607782041</v>
      </c>
      <c r="GC20" s="67"/>
      <c r="GD20" s="67"/>
      <c r="GE20" s="67"/>
      <c r="GF20" s="67">
        <v>3.4754265479128659</v>
      </c>
      <c r="GG20" s="69">
        <v>2.8867334612378315</v>
      </c>
      <c r="GH20" s="11"/>
      <c r="GI20" s="11"/>
      <c r="GJ20" s="125"/>
      <c r="GT20" s="125"/>
      <c r="HD20" s="125"/>
      <c r="HN20" s="125"/>
      <c r="HX20" s="125"/>
      <c r="IH20" s="125"/>
      <c r="IR20" s="125"/>
      <c r="JB20" s="125"/>
      <c r="JL20" s="125"/>
      <c r="JV20" s="125"/>
      <c r="KF20" s="125"/>
    </row>
    <row xmlns:x14ac="http://schemas.microsoft.com/office/spreadsheetml/2009/9/ac" r="21" s="2" customFormat="true" x14ac:dyDescent="0.25">
      <c r="A21" s="379" t="str">
        <f ca="true">IF(ISBLANK('Data Summary'!A23),"",'Data Summary'!A23)</f>
        <v>IDN_2022_EMIS</v>
      </c>
      <c r="B21" s="116" t="s">
        <v>166</v>
      </c>
      <c r="C21" s="13">
        <v>0.5</v>
      </c>
      <c r="D21" s="7">
        <v>0.19771</v>
      </c>
      <c r="E21" s="7">
        <v>0.18657000000000001</v>
      </c>
      <c r="F21" s="7">
        <v>0.21739</v>
      </c>
      <c r="G21" s="7"/>
      <c r="H21" s="7">
        <v>0.20832999999999999</v>
      </c>
      <c r="I21" s="69">
        <v>0.19120000000000001</v>
      </c>
      <c r="J21" s="11"/>
      <c r="K21" s="11"/>
      <c r="L21" s="116" t="s">
        <v>241</v>
      </c>
      <c r="M21" s="13">
        <v>0</v>
      </c>
      <c r="N21" s="45">
        <v>0.61045000000000005</v>
      </c>
      <c r="O21" s="7">
        <v>5.348E-2</v>
      </c>
      <c r="P21" s="7">
        <v>1.9973399999999999</v>
      </c>
      <c r="Q21" s="7"/>
      <c r="R21" s="7">
        <v>1.0266900000000001</v>
      </c>
      <c r="S21" s="69">
        <v>0.36430000000000001</v>
      </c>
      <c r="T21" s="11"/>
      <c r="U21" s="11"/>
      <c r="V21" s="116" t="s">
        <v>252</v>
      </c>
      <c r="W21" s="13">
        <v>0</v>
      </c>
      <c r="X21" s="45">
        <v>5.8029999999999998E-2</v>
      </c>
      <c r="Y21" s="7">
        <v>0</v>
      </c>
      <c r="Z21" s="7">
        <v>0.18173</v>
      </c>
      <c r="AA21" s="7"/>
      <c r="AB21" s="7">
        <v>0</v>
      </c>
      <c r="AC21" s="69">
        <v>8.8469999999999993E-2</v>
      </c>
      <c r="AD21" s="11"/>
      <c r="AE21" s="11"/>
      <c r="AF21" s="116" t="s">
        <v>169</v>
      </c>
      <c r="AG21" s="13">
        <v>1</v>
      </c>
      <c r="AH21" s="7">
        <v>11.22</v>
      </c>
      <c r="AI21" s="7"/>
      <c r="AJ21" s="7"/>
      <c r="AK21" s="7"/>
      <c r="AL21" s="7">
        <v>11.22</v>
      </c>
      <c r="AM21" s="69"/>
      <c r="AN21" s="11"/>
      <c r="AO21" s="11"/>
      <c r="AP21" s="116"/>
      <c r="AQ21" s="13"/>
      <c r="AR21" s="45"/>
      <c r="AS21" s="7"/>
      <c r="AT21" s="7"/>
      <c r="AU21" s="7"/>
      <c r="AV21" s="7"/>
      <c r="AW21" s="69"/>
      <c r="AX21" s="11"/>
      <c r="AY21" s="11"/>
      <c r="AZ21" s="116" t="s">
        <v>276</v>
      </c>
      <c r="BA21" s="13">
        <v>0</v>
      </c>
      <c r="BB21" s="45">
        <v>3.7666669816580516</v>
      </c>
      <c r="BC21" s="7"/>
      <c r="BD21" s="7"/>
      <c r="BE21" s="7"/>
      <c r="BF21" s="7">
        <v>3.8134817596930231</v>
      </c>
      <c r="BG21" s="69">
        <v>3.6590118952964468</v>
      </c>
      <c r="BH21" s="11"/>
      <c r="BI21" s="11"/>
      <c r="BJ21" s="116"/>
      <c r="BK21" s="13"/>
      <c r="BL21" s="45"/>
      <c r="BM21" s="7"/>
      <c r="BN21" s="7"/>
      <c r="BO21" s="7"/>
      <c r="BP21" s="7"/>
      <c r="BQ21" s="69"/>
      <c r="BR21" s="11"/>
      <c r="BS21" s="11"/>
      <c r="BT21" s="116"/>
      <c r="BU21" s="13"/>
      <c r="BV21" s="45"/>
      <c r="BW21" s="7"/>
      <c r="BX21" s="7"/>
      <c r="BY21" s="7"/>
      <c r="BZ21" s="7"/>
      <c r="CA21" s="69"/>
      <c r="CB21" s="11"/>
      <c r="CC21" s="11"/>
      <c r="CD21" s="116" t="s">
        <v>276</v>
      </c>
      <c r="CE21" s="13">
        <v>0</v>
      </c>
      <c r="CF21" s="45">
        <v>5.2059381835650553</v>
      </c>
      <c r="CG21" s="67"/>
      <c r="CH21" s="67"/>
      <c r="CI21" s="67"/>
      <c r="CJ21" s="67">
        <v>5.6852216615849542</v>
      </c>
      <c r="CK21" s="68">
        <v>4.132094007405728</v>
      </c>
      <c r="CL21" s="11"/>
      <c r="CM21" s="11"/>
      <c r="CN21" s="116"/>
      <c r="CO21" s="13"/>
      <c r="CP21" s="45"/>
      <c r="CQ21" s="7"/>
      <c r="CR21" s="7"/>
      <c r="CS21" s="7"/>
      <c r="CT21" s="7"/>
      <c r="CU21" s="69"/>
      <c r="CV21" s="11"/>
      <c r="CW21" s="11"/>
      <c r="CX21" s="116"/>
      <c r="CY21" s="13"/>
      <c r="CZ21" s="45"/>
      <c r="DA21" s="7"/>
      <c r="DB21" s="7"/>
      <c r="DC21" s="7"/>
      <c r="DD21" s="7"/>
      <c r="DE21" s="69"/>
      <c r="DF21" s="11"/>
      <c r="DG21" s="11"/>
      <c r="DH21" s="116" t="s">
        <v>276</v>
      </c>
      <c r="DI21" s="13">
        <v>0</v>
      </c>
      <c r="DJ21" s="45">
        <v>4.8175709446326422</v>
      </c>
      <c r="DK21" s="67"/>
      <c r="DL21" s="67"/>
      <c r="DM21" s="67"/>
      <c r="DN21" s="67">
        <v>5.2615649507001514</v>
      </c>
      <c r="DO21" s="68">
        <v>3.838165039613068</v>
      </c>
      <c r="DP21" s="11"/>
      <c r="DQ21" s="11"/>
      <c r="DR21" s="116" t="s">
        <v>275</v>
      </c>
      <c r="DS21" s="13" t="s">
        <v>280</v>
      </c>
      <c r="DT21" s="45">
        <v>4.7779227019976656</v>
      </c>
      <c r="DU21" s="7"/>
      <c r="DV21" s="7"/>
      <c r="DW21" s="7"/>
      <c r="DX21" s="7">
        <v>4.8188175460902736</v>
      </c>
      <c r="DY21" s="69">
        <v>4.6657982129424074</v>
      </c>
      <c r="DZ21" s="11"/>
      <c r="EA21" s="11"/>
      <c r="EB21" s="116"/>
      <c r="EC21" s="13"/>
      <c r="ED21" s="45"/>
      <c r="EE21" s="7"/>
      <c r="EF21" s="7"/>
      <c r="EG21" s="7"/>
      <c r="EH21" s="7"/>
      <c r="EI21" s="69"/>
      <c r="EJ21" s="11"/>
      <c r="EK21" s="11"/>
      <c r="EL21" s="116"/>
      <c r="EM21" s="13"/>
      <c r="EN21" s="45"/>
      <c r="EO21" s="7"/>
      <c r="EP21" s="7"/>
      <c r="EQ21" s="7"/>
      <c r="ER21" s="7"/>
      <c r="ES21" s="69"/>
      <c r="ET21" s="11"/>
      <c r="EU21" s="11"/>
      <c r="EV21" s="116" t="s">
        <v>276</v>
      </c>
      <c r="EW21" s="13">
        <v>0</v>
      </c>
      <c r="EX21" s="45">
        <v>4.7465822010499545</v>
      </c>
      <c r="EY21" s="7"/>
      <c r="EZ21" s="7"/>
      <c r="FA21" s="7"/>
      <c r="FB21" s="7">
        <v>4.9801800904808431</v>
      </c>
      <c r="FC21" s="69">
        <v>4.2651962041549112</v>
      </c>
      <c r="FD21" s="11"/>
      <c r="FE21" s="11"/>
      <c r="FF21" s="116"/>
      <c r="FG21" s="13"/>
      <c r="FH21" s="45"/>
      <c r="FI21" s="7"/>
      <c r="FJ21" s="7"/>
      <c r="FK21" s="7"/>
      <c r="FL21" s="7"/>
      <c r="FM21" s="69"/>
      <c r="FN21" s="11"/>
      <c r="FO21" s="11"/>
      <c r="FP21" s="116" t="s">
        <v>359</v>
      </c>
      <c r="FQ21" s="13">
        <v>0</v>
      </c>
      <c r="FR21" s="45">
        <v>3.9221921614864899</v>
      </c>
      <c r="FS21" s="67"/>
      <c r="FT21" s="67"/>
      <c r="FU21" s="67"/>
      <c r="FV21" s="67">
        <v>4.1230401632302405</v>
      </c>
      <c r="FW21" s="68">
        <v>3.382122037936075</v>
      </c>
      <c r="FX21" s="11"/>
      <c r="FY21" s="11"/>
      <c r="FZ21" s="116" t="s">
        <v>359</v>
      </c>
      <c r="GA21" s="13">
        <v>0</v>
      </c>
      <c r="GB21" s="45">
        <v>3.956746966834797</v>
      </c>
      <c r="GC21" s="67"/>
      <c r="GD21" s="67"/>
      <c r="GE21" s="67"/>
      <c r="GF21" s="67">
        <v>4.125308509496727</v>
      </c>
      <c r="GG21" s="68">
        <v>3.510267888865203</v>
      </c>
      <c r="GH21" s="11"/>
      <c r="GI21" s="11"/>
      <c r="GJ21" s="125"/>
      <c r="GT21" s="125"/>
      <c r="HD21" s="125"/>
      <c r="HN21" s="125"/>
      <c r="HX21" s="125"/>
      <c r="IH21" s="125"/>
      <c r="IR21" s="125"/>
      <c r="JB21" s="125"/>
      <c r="JL21" s="125"/>
      <c r="JV21" s="125"/>
      <c r="KF21" s="125"/>
    </row>
    <row xmlns:x14ac="http://schemas.microsoft.com/office/spreadsheetml/2009/9/ac" r="22" s="2" customFormat="true" x14ac:dyDescent="0.25">
      <c r="A22" s="379" t="str">
        <f ca="true">IF(ISBLANK('Data Summary'!A24),"",'Data Summary'!A24)</f>
        <v>IDN_2023_EMIS</v>
      </c>
      <c r="B22" s="116" t="s">
        <v>242</v>
      </c>
      <c r="C22" s="13">
        <v>1</v>
      </c>
      <c r="D22" s="7">
        <v>0.23724999999999999</v>
      </c>
      <c r="E22" s="7">
        <v>0.37313000000000002</v>
      </c>
      <c r="F22" s="7">
        <v>0</v>
      </c>
      <c r="G22" s="7"/>
      <c r="H22" s="7">
        <v>0.41666999999999998</v>
      </c>
      <c r="I22" s="26">
        <v>0.12747</v>
      </c>
      <c r="J22" s="11"/>
      <c r="K22" s="11"/>
      <c r="L22" s="116" t="s">
        <v>242</v>
      </c>
      <c r="M22" s="13">
        <v>1</v>
      </c>
      <c r="N22" s="45">
        <v>0.11446000000000001</v>
      </c>
      <c r="O22" s="7">
        <v>0.10695</v>
      </c>
      <c r="P22" s="7">
        <v>0.13316</v>
      </c>
      <c r="Q22" s="7"/>
      <c r="R22" s="7">
        <v>0.20533999999999999</v>
      </c>
      <c r="S22" s="26">
        <v>6.0720000000000003E-2</v>
      </c>
      <c r="T22" s="11"/>
      <c r="U22" s="11"/>
      <c r="V22" s="116" t="s">
        <v>242</v>
      </c>
      <c r="W22" s="13">
        <v>1</v>
      </c>
      <c r="X22" s="45">
        <v>0.42576999999999998</v>
      </c>
      <c r="Y22" s="7">
        <v>0.62551000000000001</v>
      </c>
      <c r="Z22" s="7">
        <v>0</v>
      </c>
      <c r="AA22" s="7"/>
      <c r="AB22" s="7">
        <v>0.52802000000000004</v>
      </c>
      <c r="AC22" s="26">
        <v>0.37214000000000003</v>
      </c>
      <c r="AD22" s="11"/>
      <c r="AE22" s="11"/>
      <c r="AF22" s="116" t="s">
        <v>170</v>
      </c>
      <c r="AG22" s="7">
        <f>BB19/(BB19+BB21)</f>
        <v>0.89652666009033788</v>
      </c>
      <c r="AH22" s="7">
        <v>42.08</v>
      </c>
      <c r="AI22" s="7"/>
      <c r="AJ22" s="7"/>
      <c r="AK22" s="7"/>
      <c r="AL22" s="7">
        <v>42.08</v>
      </c>
      <c r="AM22" s="26"/>
      <c r="AN22" s="11"/>
      <c r="AO22" s="11"/>
      <c r="AP22" s="116"/>
      <c r="AQ22" s="13"/>
      <c r="AR22" s="45"/>
      <c r="AS22" s="7"/>
      <c r="AT22" s="7"/>
      <c r="AU22" s="7"/>
      <c r="AV22" s="7"/>
      <c r="AW22" s="26"/>
      <c r="AX22" s="11"/>
      <c r="AY22" s="11"/>
      <c r="AZ22" s="116" t="s">
        <v>277</v>
      </c>
      <c r="BA22" s="13">
        <v>0</v>
      </c>
      <c r="BB22" s="45">
        <v>0.53769029417045455</v>
      </c>
      <c r="BC22" s="7"/>
      <c r="BD22" s="7"/>
      <c r="BE22" s="7"/>
      <c r="BF22" s="7">
        <v>0.55185318264713268</v>
      </c>
      <c r="BG22" s="26">
        <v>0.50512136944015718</v>
      </c>
      <c r="BH22" s="11"/>
      <c r="BI22" s="11"/>
      <c r="BJ22" s="116"/>
      <c r="BK22" s="13"/>
      <c r="BL22" s="45"/>
      <c r="BM22" s="7"/>
      <c r="BN22" s="7"/>
      <c r="BO22" s="7"/>
      <c r="BP22" s="7"/>
      <c r="BQ22" s="26"/>
      <c r="BR22" s="11"/>
      <c r="BS22" s="11"/>
      <c r="BT22" s="116"/>
      <c r="BU22" s="13"/>
      <c r="BV22" s="45"/>
      <c r="BW22" s="7"/>
      <c r="BX22" s="7"/>
      <c r="BY22" s="7"/>
      <c r="BZ22" s="7"/>
      <c r="CA22" s="26"/>
      <c r="CB22" s="11"/>
      <c r="CC22" s="11"/>
      <c r="CD22" s="116" t="s">
        <v>277</v>
      </c>
      <c r="CE22" s="13">
        <v>0</v>
      </c>
      <c r="CF22" s="45">
        <v>3.5175762211474333</v>
      </c>
      <c r="CG22" s="7"/>
      <c r="CH22" s="7"/>
      <c r="CI22" s="7"/>
      <c r="CJ22" s="7">
        <v>3.5515771295971508</v>
      </c>
      <c r="CK22" s="26">
        <v>3.4413965087281797</v>
      </c>
      <c r="CL22" s="11"/>
      <c r="CM22" s="11"/>
      <c r="CN22" s="116"/>
      <c r="CO22" s="13"/>
      <c r="CP22" s="45"/>
      <c r="CQ22" s="7"/>
      <c r="CR22" s="7"/>
      <c r="CS22" s="7"/>
      <c r="CT22" s="7"/>
      <c r="CU22" s="26"/>
      <c r="CV22" s="11"/>
      <c r="CW22" s="11"/>
      <c r="CX22" s="116"/>
      <c r="CY22" s="13"/>
      <c r="CZ22" s="45"/>
      <c r="DA22" s="7"/>
      <c r="DB22" s="7"/>
      <c r="DC22" s="7"/>
      <c r="DD22" s="7"/>
      <c r="DE22" s="26"/>
      <c r="DF22" s="11"/>
      <c r="DG22" s="11"/>
      <c r="DH22" s="116" t="s">
        <v>277</v>
      </c>
      <c r="DI22" s="13">
        <v>0</v>
      </c>
      <c r="DJ22" s="45">
        <v>3.3630440014068603</v>
      </c>
      <c r="DK22" s="7"/>
      <c r="DL22" s="7"/>
      <c r="DM22" s="7"/>
      <c r="DN22" s="7">
        <v>3.4267766104841204</v>
      </c>
      <c r="DO22" s="26">
        <v>3.2224563069345127</v>
      </c>
      <c r="DP22" s="11"/>
      <c r="DQ22" s="11"/>
      <c r="DR22" s="116" t="s">
        <v>276</v>
      </c>
      <c r="DS22" s="13" t="s">
        <v>280</v>
      </c>
      <c r="DT22" s="45">
        <v>2.6566897782659438</v>
      </c>
      <c r="DU22" s="7"/>
      <c r="DV22" s="7"/>
      <c r="DW22" s="7"/>
      <c r="DX22" s="7">
        <v>2.6198681701074045</v>
      </c>
      <c r="DY22" s="26">
        <v>2.75764636808983</v>
      </c>
      <c r="DZ22" s="11"/>
      <c r="EA22" s="11"/>
      <c r="EB22" s="116"/>
      <c r="EC22" s="13"/>
      <c r="ED22" s="45"/>
      <c r="EE22" s="7"/>
      <c r="EF22" s="7"/>
      <c r="EG22" s="7"/>
      <c r="EH22" s="7"/>
      <c r="EI22" s="26"/>
      <c r="EJ22" s="11"/>
      <c r="EK22" s="11"/>
      <c r="EL22" s="116"/>
      <c r="EM22" s="13"/>
      <c r="EN22" s="45"/>
      <c r="EO22" s="7"/>
      <c r="EP22" s="7"/>
      <c r="EQ22" s="7"/>
      <c r="ER22" s="7"/>
      <c r="ES22" s="26"/>
      <c r="ET22" s="11"/>
      <c r="EU22" s="11"/>
      <c r="EV22" s="116" t="s">
        <v>277</v>
      </c>
      <c r="EW22" s="13">
        <v>0</v>
      </c>
      <c r="EX22" s="45">
        <v>0.81407089916498032</v>
      </c>
      <c r="EY22" s="7"/>
      <c r="EZ22" s="7"/>
      <c r="FA22" s="7"/>
      <c r="FB22" s="7">
        <v>0.83573433231485339</v>
      </c>
      <c r="FC22" s="26">
        <v>0.76942805847653239</v>
      </c>
      <c r="FD22" s="11"/>
      <c r="FE22" s="11"/>
      <c r="FF22" s="116"/>
      <c r="FG22" s="13"/>
      <c r="FH22" s="45"/>
      <c r="FI22" s="7"/>
      <c r="FJ22" s="7"/>
      <c r="FK22" s="7"/>
      <c r="FL22" s="7"/>
      <c r="FM22" s="26"/>
      <c r="FN22" s="11"/>
      <c r="FO22" s="11"/>
      <c r="FP22" s="116" t="s">
        <v>360</v>
      </c>
      <c r="FQ22" s="13">
        <v>0</v>
      </c>
      <c r="FR22" s="45">
        <v>2.4075224680896863</v>
      </c>
      <c r="FS22" s="7"/>
      <c r="FT22" s="7"/>
      <c r="FU22" s="7"/>
      <c r="FV22" s="7">
        <v>2.4175794673539519</v>
      </c>
      <c r="FW22" s="26">
        <v>2.3804797054630114</v>
      </c>
      <c r="FX22" s="11"/>
      <c r="FY22" s="11"/>
      <c r="FZ22" s="116" t="s">
        <v>360</v>
      </c>
      <c r="GA22" s="13">
        <v>0</v>
      </c>
      <c r="GB22" s="45">
        <v>2.2926444526670431</v>
      </c>
      <c r="GC22" s="7"/>
      <c r="GD22" s="7"/>
      <c r="GE22" s="7"/>
      <c r="GF22" s="7">
        <v>2.3111385341774868</v>
      </c>
      <c r="GG22" s="26">
        <v>2.2436580686420808</v>
      </c>
      <c r="GH22" s="11"/>
      <c r="GI22" s="11"/>
      <c r="GJ22" s="125"/>
      <c r="GT22" s="125"/>
      <c r="HD22" s="125"/>
      <c r="HN22" s="125"/>
      <c r="HX22" s="125"/>
      <c r="IH22" s="125"/>
      <c r="IR22" s="125"/>
      <c r="JB22" s="125"/>
      <c r="JL22" s="125"/>
      <c r="JV22" s="125"/>
      <c r="KF22" s="125"/>
    </row>
    <row xmlns:x14ac="http://schemas.microsoft.com/office/spreadsheetml/2009/9/ac" r="23" s="2" customFormat="true" x14ac:dyDescent="0.25">
      <c r="A23" s="380" t="str">
        <f ca="true">IF(ISBLANK('Data Summary'!A25),"",'Data Summary'!A25)</f>
        <v/>
      </c>
      <c r="B23" s="116" t="s">
        <v>243</v>
      </c>
      <c r="C23" s="13">
        <v>1</v>
      </c>
      <c r="D23" s="7">
        <v>3.9539999999999999E-2</v>
      </c>
      <c r="E23" s="7">
        <v>6.2190000000000002E-2</v>
      </c>
      <c r="F23" s="7">
        <v>0</v>
      </c>
      <c r="G23" s="7"/>
      <c r="H23" s="7">
        <v>0</v>
      </c>
      <c r="I23" s="26">
        <v>6.3729999999999995E-2</v>
      </c>
      <c r="J23" s="11"/>
      <c r="K23" s="11"/>
      <c r="L23" s="116" t="s">
        <v>247</v>
      </c>
      <c r="M23" s="13">
        <v>0.5</v>
      </c>
      <c r="N23" s="45">
        <v>0.72491000000000005</v>
      </c>
      <c r="O23" s="7">
        <v>0.32085999999999998</v>
      </c>
      <c r="P23" s="7">
        <v>1.7310300000000001</v>
      </c>
      <c r="Q23" s="7"/>
      <c r="R23" s="7">
        <v>0.51334999999999997</v>
      </c>
      <c r="S23" s="26">
        <v>0.85002999999999995</v>
      </c>
      <c r="T23" s="11"/>
      <c r="U23" s="11"/>
      <c r="V23" s="116" t="s">
        <v>243</v>
      </c>
      <c r="W23" s="13">
        <v>1</v>
      </c>
      <c r="X23" s="45">
        <v>0.12179</v>
      </c>
      <c r="Y23" s="7">
        <v>0.10788</v>
      </c>
      <c r="Z23" s="7">
        <v>0.15143999999999999</v>
      </c>
      <c r="AA23" s="7"/>
      <c r="AB23" s="7">
        <v>0</v>
      </c>
      <c r="AC23" s="26">
        <v>0.18568000000000001</v>
      </c>
      <c r="AD23" s="11"/>
      <c r="AE23" s="11"/>
      <c r="AF23" s="116"/>
      <c r="AG23" s="13"/>
      <c r="AH23" s="7"/>
      <c r="AI23" s="7"/>
      <c r="AJ23" s="7"/>
      <c r="AK23" s="7"/>
      <c r="AL23" s="7"/>
      <c r="AM23" s="26"/>
      <c r="AN23" s="11"/>
      <c r="AO23" s="11"/>
      <c r="AP23" s="116"/>
      <c r="AQ23" s="13"/>
      <c r="AR23" s="45"/>
      <c r="AS23" s="7"/>
      <c r="AT23" s="7"/>
      <c r="AU23" s="7"/>
      <c r="AV23" s="7"/>
      <c r="AW23" s="26"/>
      <c r="AX23" s="11"/>
      <c r="AY23" s="11"/>
      <c r="AZ23" s="116" t="s">
        <v>278</v>
      </c>
      <c r="BA23" s="13">
        <v>0</v>
      </c>
      <c r="BB23" s="45">
        <v>5.1954679039528271</v>
      </c>
      <c r="BC23" s="7"/>
      <c r="BD23" s="7"/>
      <c r="BE23" s="7"/>
      <c r="BF23" s="7">
        <v>5.6270041965248163</v>
      </c>
      <c r="BG23" s="26">
        <v>4.2031086790452576</v>
      </c>
      <c r="BH23" s="11"/>
      <c r="BI23" s="11"/>
      <c r="BJ23" s="116"/>
      <c r="BK23" s="13"/>
      <c r="BL23" s="45"/>
      <c r="BM23" s="7"/>
      <c r="BN23" s="7"/>
      <c r="BO23" s="7"/>
      <c r="BP23" s="7"/>
      <c r="BQ23" s="26"/>
      <c r="BR23" s="11"/>
      <c r="BS23" s="11"/>
      <c r="BT23" s="116"/>
      <c r="BU23" s="13"/>
      <c r="BV23" s="45"/>
      <c r="BW23" s="7"/>
      <c r="BX23" s="7"/>
      <c r="BY23" s="7"/>
      <c r="BZ23" s="7"/>
      <c r="CA23" s="26"/>
      <c r="CB23" s="11"/>
      <c r="CC23" s="11"/>
      <c r="CD23" s="116" t="s">
        <v>278</v>
      </c>
      <c r="CE23" s="13">
        <v>0</v>
      </c>
      <c r="CF23" s="45">
        <v>5.2437164484699803</v>
      </c>
      <c r="CG23" s="7"/>
      <c r="CH23" s="7"/>
      <c r="CI23" s="7"/>
      <c r="CJ23" s="7">
        <v>5.4875745392730897</v>
      </c>
      <c r="CK23" s="26">
        <v>4.6973475402403082</v>
      </c>
      <c r="CL23" s="11"/>
      <c r="CM23" s="11"/>
      <c r="CN23" s="116"/>
      <c r="CO23" s="13"/>
      <c r="CP23" s="45"/>
      <c r="CQ23" s="7"/>
      <c r="CR23" s="7"/>
      <c r="CS23" s="7"/>
      <c r="CT23" s="7"/>
      <c r="CU23" s="26"/>
      <c r="CV23" s="11"/>
      <c r="CW23" s="11"/>
      <c r="CX23" s="116"/>
      <c r="CY23" s="13"/>
      <c r="CZ23" s="45"/>
      <c r="DA23" s="7"/>
      <c r="DB23" s="7"/>
      <c r="DC23" s="7"/>
      <c r="DD23" s="7"/>
      <c r="DE23" s="26"/>
      <c r="DF23" s="11"/>
      <c r="DG23" s="11"/>
      <c r="DH23" s="116" t="s">
        <v>278</v>
      </c>
      <c r="DI23" s="13">
        <v>0</v>
      </c>
      <c r="DJ23" s="45">
        <v>5.1193054552859074</v>
      </c>
      <c r="DK23" s="7"/>
      <c r="DL23" s="7"/>
      <c r="DM23" s="7"/>
      <c r="DN23" s="7">
        <v>5.3886818848280216</v>
      </c>
      <c r="DO23" s="26">
        <v>4.5250882763122755</v>
      </c>
      <c r="DP23" s="11"/>
      <c r="DQ23" s="11"/>
      <c r="DR23" s="116" t="s">
        <v>277</v>
      </c>
      <c r="DS23" s="13" t="s">
        <v>280</v>
      </c>
      <c r="DT23" s="45">
        <v>0.3721719346075768</v>
      </c>
      <c r="DU23" s="7"/>
      <c r="DV23" s="7"/>
      <c r="DW23" s="7"/>
      <c r="DX23" s="7">
        <v>0.36069193963930807</v>
      </c>
      <c r="DY23" s="26">
        <v>0.40364750564189122</v>
      </c>
      <c r="DZ23" s="11"/>
      <c r="EA23" s="11"/>
      <c r="EB23" s="116"/>
      <c r="EC23" s="13"/>
      <c r="ED23" s="45"/>
      <c r="EE23" s="7"/>
      <c r="EF23" s="7"/>
      <c r="EG23" s="7"/>
      <c r="EH23" s="7"/>
      <c r="EI23" s="26"/>
      <c r="EJ23" s="11"/>
      <c r="EK23" s="11"/>
      <c r="EL23" s="116"/>
      <c r="EM23" s="13"/>
      <c r="EN23" s="45"/>
      <c r="EO23" s="7"/>
      <c r="EP23" s="7"/>
      <c r="EQ23" s="7"/>
      <c r="ER23" s="7"/>
      <c r="ES23" s="26"/>
      <c r="ET23" s="11"/>
      <c r="EU23" s="11"/>
      <c r="EV23" s="116" t="s">
        <v>278</v>
      </c>
      <c r="EW23" s="13">
        <v>0</v>
      </c>
      <c r="EX23" s="45">
        <v>7.0794420911943758</v>
      </c>
      <c r="EY23" s="7"/>
      <c r="EZ23" s="7"/>
      <c r="FA23" s="7"/>
      <c r="FB23" s="7">
        <v>7.9472547714020791</v>
      </c>
      <c r="FC23" s="26">
        <v>5.2911002821236215</v>
      </c>
      <c r="FD23" s="11"/>
      <c r="FE23" s="11"/>
      <c r="FF23" s="116"/>
      <c r="FG23" s="13"/>
      <c r="FH23" s="45"/>
      <c r="FI23" s="7"/>
      <c r="FJ23" s="7"/>
      <c r="FK23" s="7"/>
      <c r="FL23" s="7"/>
      <c r="FM23" s="26"/>
      <c r="FN23" s="11"/>
      <c r="FO23" s="11"/>
      <c r="FP23" s="116" t="s">
        <v>361</v>
      </c>
      <c r="FQ23" s="13">
        <v>0</v>
      </c>
      <c r="FR23" s="45">
        <v>5.1389181070542707</v>
      </c>
      <c r="FS23" s="7"/>
      <c r="FT23" s="7"/>
      <c r="FU23" s="7"/>
      <c r="FV23" s="7">
        <v>5.2190721649484537</v>
      </c>
      <c r="FW23" s="26">
        <v>4.9233878972730061</v>
      </c>
      <c r="FX23" s="11"/>
      <c r="FY23" s="11"/>
      <c r="FZ23" s="116" t="s">
        <v>361</v>
      </c>
      <c r="GA23" s="13">
        <v>0</v>
      </c>
      <c r="GB23" s="45">
        <v>4.9937681356988453</v>
      </c>
      <c r="GC23" s="7"/>
      <c r="GD23" s="7"/>
      <c r="GE23" s="7"/>
      <c r="GF23" s="7">
        <v>5.1011374611009765</v>
      </c>
      <c r="GG23" s="26">
        <v>4.7093725573793783</v>
      </c>
      <c r="GH23" s="11"/>
      <c r="GI23" s="11"/>
      <c r="GJ23" s="125"/>
      <c r="GT23" s="125"/>
      <c r="HD23" s="125"/>
      <c r="HN23" s="125"/>
      <c r="HX23" s="125"/>
      <c r="IH23" s="125"/>
      <c r="IR23" s="125"/>
      <c r="JB23" s="125"/>
      <c r="JL23" s="125"/>
      <c r="JV23" s="125"/>
      <c r="KF23" s="125"/>
    </row>
    <row xmlns:x14ac="http://schemas.microsoft.com/office/spreadsheetml/2009/9/ac" r="24" s="2" customFormat="true" x14ac:dyDescent="0.25">
      <c r="A24" s="380" t="str">
        <f ca="true">IF(ISBLANK('Data Summary'!A26),"",'Data Summary'!A26)</f>
        <v/>
      </c>
      <c r="B24" s="116"/>
      <c r="C24" s="13"/>
      <c r="D24" s="7"/>
      <c r="E24" s="7"/>
      <c r="F24" s="7"/>
      <c r="G24" s="7"/>
      <c r="H24" s="7"/>
      <c r="I24" s="26"/>
      <c r="J24" s="11"/>
      <c r="K24" s="11"/>
      <c r="L24" s="116"/>
      <c r="M24" s="13"/>
      <c r="N24" s="45"/>
      <c r="O24" s="7"/>
      <c r="P24" s="7"/>
      <c r="Q24" s="7"/>
      <c r="R24" s="7"/>
      <c r="S24" s="26"/>
      <c r="T24" s="11"/>
      <c r="U24" s="11"/>
      <c r="V24" s="116" t="s">
        <v>166</v>
      </c>
      <c r="W24" s="13">
        <v>0.5</v>
      </c>
      <c r="X24" s="45">
        <v>0.31573000000000001</v>
      </c>
      <c r="Y24" s="7">
        <v>0.19538</v>
      </c>
      <c r="Z24" s="7">
        <v>0.57228000000000001</v>
      </c>
      <c r="AA24" s="7"/>
      <c r="AB24" s="7">
        <v>0.42806</v>
      </c>
      <c r="AC24" s="26">
        <v>0.25680999999999998</v>
      </c>
      <c r="AD24" s="11"/>
      <c r="AE24" s="11"/>
      <c r="AF24" s="116"/>
      <c r="AG24" s="13"/>
      <c r="AH24" s="7"/>
      <c r="AI24" s="7"/>
      <c r="AJ24" s="7"/>
      <c r="AK24" s="7"/>
      <c r="AL24" s="7"/>
      <c r="AM24" s="26"/>
      <c r="AN24" s="11"/>
      <c r="AO24" s="11"/>
      <c r="AP24" s="116"/>
      <c r="AQ24" s="13"/>
      <c r="AR24" s="45"/>
      <c r="AS24" s="7"/>
      <c r="AT24" s="7"/>
      <c r="AU24" s="7"/>
      <c r="AV24" s="7"/>
      <c r="AW24" s="26"/>
      <c r="AX24" s="11"/>
      <c r="AY24" s="11"/>
      <c r="AZ24" s="116" t="s">
        <v>279</v>
      </c>
      <c r="BA24" s="13">
        <v>0</v>
      </c>
      <c r="BB24" s="45">
        <v>3.6357880611965263</v>
      </c>
      <c r="BC24" s="7"/>
      <c r="BD24" s="7"/>
      <c r="BE24" s="7"/>
      <c r="BF24" s="7">
        <v>3.6358582537304325</v>
      </c>
      <c r="BG24" s="26">
        <v>3.635626646711255</v>
      </c>
      <c r="BH24" s="11"/>
      <c r="BI24" s="11"/>
      <c r="BJ24" s="116"/>
      <c r="BK24" s="13"/>
      <c r="BL24" s="45"/>
      <c r="BM24" s="7"/>
      <c r="BN24" s="7"/>
      <c r="BO24" s="7"/>
      <c r="BP24" s="7"/>
      <c r="BQ24" s="26"/>
      <c r="BR24" s="11"/>
      <c r="BS24" s="11"/>
      <c r="BT24" s="116"/>
      <c r="BU24" s="13"/>
      <c r="BV24" s="45"/>
      <c r="BW24" s="7"/>
      <c r="BX24" s="7"/>
      <c r="BY24" s="7"/>
      <c r="BZ24" s="7"/>
      <c r="CA24" s="26"/>
      <c r="CB24" s="11"/>
      <c r="CC24" s="11"/>
      <c r="CD24" s="116" t="s">
        <v>279</v>
      </c>
      <c r="CE24" s="13">
        <v>0.5</v>
      </c>
      <c r="CF24" s="45">
        <v>0.52329892868303107</v>
      </c>
      <c r="CG24" s="7"/>
      <c r="CH24" s="7"/>
      <c r="CI24" s="7"/>
      <c r="CJ24" s="7">
        <v>0.5308815196567821</v>
      </c>
      <c r="CK24" s="26">
        <v>0.50630998261920956</v>
      </c>
      <c r="CL24" s="11"/>
      <c r="CM24" s="11"/>
      <c r="CN24" s="116"/>
      <c r="CO24" s="13"/>
      <c r="CP24" s="45"/>
      <c r="CQ24" s="7"/>
      <c r="CR24" s="7"/>
      <c r="CS24" s="7"/>
      <c r="CT24" s="7"/>
      <c r="CU24" s="26"/>
      <c r="CV24" s="11"/>
      <c r="CW24" s="11"/>
      <c r="CX24" s="116"/>
      <c r="CY24" s="13"/>
      <c r="CZ24" s="45"/>
      <c r="DA24" s="7"/>
      <c r="DB24" s="7"/>
      <c r="DC24" s="7"/>
      <c r="DD24" s="7"/>
      <c r="DE24" s="26"/>
      <c r="DF24" s="11"/>
      <c r="DG24" s="11"/>
      <c r="DH24" s="116" t="s">
        <v>279</v>
      </c>
      <c r="DI24" s="13">
        <v>0.5</v>
      </c>
      <c r="DJ24" s="45">
        <v>0.5118379889302308</v>
      </c>
      <c r="DK24" s="7"/>
      <c r="DL24" s="7"/>
      <c r="DM24" s="7"/>
      <c r="DN24" s="7">
        <v>0.5199015348192787</v>
      </c>
      <c r="DO24" s="26">
        <v>0.49405062164327468</v>
      </c>
      <c r="DP24" s="11"/>
      <c r="DQ24" s="11"/>
      <c r="DR24" s="116" t="s">
        <v>278</v>
      </c>
      <c r="DS24" s="13" t="s">
        <v>280</v>
      </c>
      <c r="DT24" s="45">
        <v>3.3162039443360238</v>
      </c>
      <c r="DU24" s="7"/>
      <c r="DV24" s="7"/>
      <c r="DW24" s="7"/>
      <c r="DX24" s="7">
        <v>3.4690668183491145</v>
      </c>
      <c r="DY24" s="26">
        <v>2.8970882336752104</v>
      </c>
      <c r="DZ24" s="11"/>
      <c r="EA24" s="11"/>
      <c r="EB24" s="116"/>
      <c r="EC24" s="13"/>
      <c r="ED24" s="45"/>
      <c r="EE24" s="7"/>
      <c r="EF24" s="7"/>
      <c r="EG24" s="7"/>
      <c r="EH24" s="7"/>
      <c r="EI24" s="26"/>
      <c r="EJ24" s="11"/>
      <c r="EK24" s="11"/>
      <c r="EL24" s="116"/>
      <c r="EM24" s="13"/>
      <c r="EN24" s="45"/>
      <c r="EO24" s="7"/>
      <c r="EP24" s="7"/>
      <c r="EQ24" s="7"/>
      <c r="ER24" s="7"/>
      <c r="ES24" s="26"/>
      <c r="ET24" s="11"/>
      <c r="EU24" s="11"/>
      <c r="EV24" s="116" t="s">
        <v>279</v>
      </c>
      <c r="EW24" s="13">
        <v>0.5</v>
      </c>
      <c r="EX24" s="45">
        <v>5.381750231484391</v>
      </c>
      <c r="EY24" s="7"/>
      <c r="EZ24" s="7"/>
      <c r="FA24" s="7"/>
      <c r="FB24" s="7">
        <v>5.5632650267273185</v>
      </c>
      <c r="FC24" s="26">
        <v>5.0076942805847651</v>
      </c>
      <c r="FD24" s="11"/>
      <c r="FE24" s="11"/>
      <c r="FF24" s="116"/>
      <c r="FG24" s="13"/>
      <c r="FH24" s="45"/>
      <c r="FI24" s="7"/>
      <c r="FJ24" s="7"/>
      <c r="FK24" s="7"/>
      <c r="FL24" s="7"/>
      <c r="FM24" s="26"/>
      <c r="FN24" s="11"/>
      <c r="FO24" s="11"/>
      <c r="FP24" s="116" t="s">
        <v>362</v>
      </c>
      <c r="FQ24" s="13">
        <v>0</v>
      </c>
      <c r="FR24" s="45">
        <v>0.45841263007519534</v>
      </c>
      <c r="FS24" s="7"/>
      <c r="FT24" s="7"/>
      <c r="FU24" s="7"/>
      <c r="FV24" s="7">
        <v>0.45640034364261173</v>
      </c>
      <c r="FW24" s="26">
        <v>0.46382356656860801</v>
      </c>
      <c r="FX24" s="11"/>
      <c r="FY24" s="11"/>
      <c r="FZ24" s="116" t="s">
        <v>362</v>
      </c>
      <c r="GA24" s="13">
        <v>0</v>
      </c>
      <c r="GB24" s="45">
        <v>0.45132329743519833</v>
      </c>
      <c r="GC24" s="7"/>
      <c r="GD24" s="7"/>
      <c r="GE24" s="7"/>
      <c r="GF24" s="7">
        <v>0.44935078871123513</v>
      </c>
      <c r="GG24" s="26">
        <v>0.45654799971576776</v>
      </c>
      <c r="GH24" s="11"/>
      <c r="GI24" s="11"/>
      <c r="GJ24" s="125"/>
      <c r="GT24" s="125"/>
      <c r="HD24" s="125"/>
      <c r="HN24" s="125"/>
      <c r="HX24" s="125"/>
      <c r="IH24" s="125"/>
      <c r="IR24" s="125"/>
      <c r="JB24" s="125"/>
      <c r="JL24" s="125"/>
      <c r="JV24" s="125"/>
      <c r="KF24" s="125"/>
    </row>
    <row xmlns:x14ac="http://schemas.microsoft.com/office/spreadsheetml/2009/9/ac" r="25" s="2" customFormat="true" x14ac:dyDescent="0.25">
      <c r="A25" s="380" t="str">
        <f ca="true">IF(ISBLANK('Data Summary'!A27),"",'Data Summary'!A27)</f>
        <v/>
      </c>
      <c r="B25" s="116"/>
      <c r="C25" s="13"/>
      <c r="D25" s="7"/>
      <c r="E25" s="7"/>
      <c r="F25" s="7"/>
      <c r="G25" s="7"/>
      <c r="H25" s="7"/>
      <c r="I25" s="26"/>
      <c r="J25" s="11"/>
      <c r="K25" s="11"/>
      <c r="L25" s="116"/>
      <c r="M25" s="13"/>
      <c r="N25" s="7"/>
      <c r="O25" s="7"/>
      <c r="P25" s="7"/>
      <c r="Q25" s="7"/>
      <c r="R25" s="7"/>
      <c r="S25" s="26"/>
      <c r="T25" s="11"/>
      <c r="U25" s="11"/>
      <c r="V25" s="116"/>
      <c r="W25" s="13"/>
      <c r="X25" s="7"/>
      <c r="Y25" s="7"/>
      <c r="Z25" s="7"/>
      <c r="AA25" s="7"/>
      <c r="AB25" s="7"/>
      <c r="AC25" s="26"/>
      <c r="AD25" s="11"/>
      <c r="AE25" s="11"/>
      <c r="AF25" s="116"/>
      <c r="AG25" s="13"/>
      <c r="AH25" s="7"/>
      <c r="AI25" s="7"/>
      <c r="AJ25" s="7"/>
      <c r="AK25" s="7"/>
      <c r="AL25" s="7"/>
      <c r="AM25" s="26"/>
      <c r="AN25" s="11"/>
      <c r="AO25" s="11"/>
      <c r="AP25" s="116"/>
      <c r="AQ25" s="13"/>
      <c r="AR25" s="7"/>
      <c r="AS25" s="7"/>
      <c r="AT25" s="7"/>
      <c r="AU25" s="7"/>
      <c r="AV25" s="7"/>
      <c r="AW25" s="26"/>
      <c r="AX25" s="11"/>
      <c r="AY25" s="11"/>
      <c r="AZ25" s="116"/>
      <c r="BA25" s="13"/>
      <c r="BB25" s="7"/>
      <c r="BC25" s="7"/>
      <c r="BD25" s="7"/>
      <c r="BE25" s="7"/>
      <c r="BF25" s="7"/>
      <c r="BG25" s="26"/>
      <c r="BH25" s="11"/>
      <c r="BI25" s="11"/>
      <c r="BJ25" s="116"/>
      <c r="BK25" s="13"/>
      <c r="BL25" s="7"/>
      <c r="BM25" s="7"/>
      <c r="BN25" s="7"/>
      <c r="BO25" s="7"/>
      <c r="BP25" s="7"/>
      <c r="BQ25" s="26"/>
      <c r="BR25" s="11"/>
      <c r="BS25" s="11"/>
      <c r="BT25" s="116"/>
      <c r="BU25" s="13"/>
      <c r="BV25" s="7"/>
      <c r="BW25" s="7"/>
      <c r="BX25" s="7"/>
      <c r="BY25" s="7"/>
      <c r="BZ25" s="7"/>
      <c r="CA25" s="26"/>
      <c r="CB25" s="11"/>
      <c r="CC25" s="11"/>
      <c r="CD25" s="116"/>
      <c r="CE25" s="13"/>
      <c r="CF25" s="186"/>
      <c r="CG25" s="19"/>
      <c r="CH25" s="19"/>
      <c r="CI25" s="19"/>
      <c r="CJ25" s="19"/>
      <c r="CK25" s="187"/>
      <c r="CL25" s="11"/>
      <c r="CM25" s="11"/>
      <c r="CN25" s="116"/>
      <c r="CO25" s="13"/>
      <c r="CP25" s="7"/>
      <c r="CQ25" s="7"/>
      <c r="CR25" s="7"/>
      <c r="CS25" s="7"/>
      <c r="CT25" s="7"/>
      <c r="CU25" s="26"/>
      <c r="CV25" s="11"/>
      <c r="CW25" s="11"/>
      <c r="CX25" s="116"/>
      <c r="CY25" s="13"/>
      <c r="CZ25" s="7"/>
      <c r="DA25" s="7"/>
      <c r="DB25" s="7"/>
      <c r="DC25" s="7"/>
      <c r="DD25" s="7"/>
      <c r="DE25" s="26"/>
      <c r="DF25" s="11"/>
      <c r="DG25" s="11"/>
      <c r="DH25" s="116"/>
      <c r="DI25" s="13"/>
      <c r="DJ25" s="186"/>
      <c r="DK25" s="19"/>
      <c r="DL25" s="19"/>
      <c r="DM25" s="19"/>
      <c r="DN25" s="19"/>
      <c r="DO25" s="187"/>
      <c r="DP25" s="11"/>
      <c r="DQ25" s="11"/>
      <c r="DR25" s="116" t="s">
        <v>279</v>
      </c>
      <c r="DS25" s="13" t="s">
        <v>280</v>
      </c>
      <c r="DT25" s="7">
        <v>12.608243681903323</v>
      </c>
      <c r="DU25" s="7"/>
      <c r="DV25" s="7"/>
      <c r="DW25" s="7"/>
      <c r="DX25" s="7">
        <v>13.206410814066317</v>
      </c>
      <c r="DY25" s="26">
        <v>10.968203585123755</v>
      </c>
      <c r="DZ25" s="11"/>
      <c r="EA25" s="11"/>
      <c r="EB25" s="116"/>
      <c r="EC25" s="13"/>
      <c r="ED25" s="7"/>
      <c r="EE25" s="7"/>
      <c r="EF25" s="7"/>
      <c r="EG25" s="7"/>
      <c r="EH25" s="7"/>
      <c r="EI25" s="26"/>
      <c r="EJ25" s="11"/>
      <c r="EK25" s="11"/>
      <c r="EL25" s="116"/>
      <c r="EM25" s="13"/>
      <c r="EN25" s="7"/>
      <c r="EO25" s="7"/>
      <c r="EP25" s="7"/>
      <c r="EQ25" s="7"/>
      <c r="ER25" s="7"/>
      <c r="ES25" s="26"/>
      <c r="ET25" s="11"/>
      <c r="EU25" s="11"/>
      <c r="EV25" s="116"/>
      <c r="EW25" s="13"/>
      <c r="EX25" s="7"/>
      <c r="EY25" s="7"/>
      <c r="EZ25" s="7"/>
      <c r="FA25" s="7"/>
      <c r="FB25" s="7"/>
      <c r="FC25" s="26"/>
      <c r="FD25" s="11"/>
      <c r="FE25" s="11"/>
      <c r="FF25" s="116"/>
      <c r="FG25" s="13"/>
      <c r="FH25" s="7"/>
      <c r="FI25" s="7"/>
      <c r="FJ25" s="7"/>
      <c r="FK25" s="7"/>
      <c r="FL25" s="7"/>
      <c r="FM25" s="26"/>
      <c r="FN25" s="11"/>
      <c r="FO25" s="11"/>
      <c r="FP25" s="116"/>
      <c r="FQ25" s="13"/>
      <c r="FR25" s="7"/>
      <c r="FS25" s="7"/>
      <c r="FT25" s="7"/>
      <c r="FU25" s="7"/>
      <c r="FV25" s="7"/>
      <c r="FW25" s="26"/>
      <c r="FX25" s="11"/>
      <c r="FY25" s="11"/>
      <c r="FZ25" s="116"/>
      <c r="GA25" s="13"/>
      <c r="GB25" s="45"/>
      <c r="GC25" s="7"/>
      <c r="GD25" s="7"/>
      <c r="GE25" s="7"/>
      <c r="GF25" s="7"/>
      <c r="GG25" s="69"/>
      <c r="GH25" s="11"/>
      <c r="GI25" s="11"/>
      <c r="GJ25" s="125"/>
      <c r="GT25" s="125"/>
      <c r="HD25" s="125"/>
      <c r="HN25" s="125"/>
      <c r="HX25" s="125"/>
      <c r="IH25" s="125"/>
      <c r="IR25" s="125"/>
      <c r="JB25" s="125"/>
      <c r="JL25" s="125"/>
      <c r="JV25" s="125"/>
      <c r="KF25" s="125"/>
    </row>
    <row xmlns:x14ac="http://schemas.microsoft.com/office/spreadsheetml/2009/9/ac" r="26" s="2" customFormat="true" ht="89.25" customHeight="true" x14ac:dyDescent="0.25">
      <c r="A26" s="380" t="str">
        <f ca="true">IF(ISBLANK('Data Summary'!A28),"",'Data Summary'!A28)</f>
        <v/>
      </c>
      <c r="B26" s="117" t="s">
        <v>12</v>
      </c>
      <c r="C26" s="563" t="s">
        <v>254</v>
      </c>
      <c r="D26" s="563"/>
      <c r="E26" s="563"/>
      <c r="F26" s="563"/>
      <c r="G26" s="563"/>
      <c r="H26" s="563"/>
      <c r="I26" s="564"/>
      <c r="J26" s="11"/>
      <c r="K26" s="11"/>
      <c r="L26" s="117" t="s">
        <v>12</v>
      </c>
      <c r="M26" s="563" t="s">
        <v>254</v>
      </c>
      <c r="N26" s="563"/>
      <c r="O26" s="563"/>
      <c r="P26" s="563"/>
      <c r="Q26" s="563"/>
      <c r="R26" s="563"/>
      <c r="S26" s="564"/>
      <c r="T26" s="11"/>
      <c r="U26" s="11"/>
      <c r="V26" s="117" t="s">
        <v>12</v>
      </c>
      <c r="W26" s="563" t="s">
        <v>255</v>
      </c>
      <c r="X26" s="563"/>
      <c r="Y26" s="563"/>
      <c r="Z26" s="563"/>
      <c r="AA26" s="563"/>
      <c r="AB26" s="563"/>
      <c r="AC26" s="564"/>
      <c r="AD26" s="11"/>
      <c r="AE26" s="11"/>
      <c r="AF26" s="117" t="s">
        <v>12</v>
      </c>
      <c r="AG26" s="563" t="s">
        <v>298</v>
      </c>
      <c r="AH26" s="563"/>
      <c r="AI26" s="563"/>
      <c r="AJ26" s="563"/>
      <c r="AK26" s="563"/>
      <c r="AL26" s="563"/>
      <c r="AM26" s="564"/>
      <c r="AN26" s="11"/>
      <c r="AO26" s="11"/>
      <c r="AP26" s="117" t="s">
        <v>12</v>
      </c>
      <c r="AQ26" s="563" t="s">
        <v>205</v>
      </c>
      <c r="AR26" s="563"/>
      <c r="AS26" s="563"/>
      <c r="AT26" s="563"/>
      <c r="AU26" s="563"/>
      <c r="AV26" s="563"/>
      <c r="AW26" s="564"/>
      <c r="AX26" s="11"/>
      <c r="AY26" s="11"/>
      <c r="AZ26" s="117" t="s">
        <v>12</v>
      </c>
      <c r="BA26" s="563" t="s">
        <v>294</v>
      </c>
      <c r="BB26" s="563"/>
      <c r="BC26" s="563"/>
      <c r="BD26" s="563"/>
      <c r="BE26" s="563"/>
      <c r="BF26" s="563"/>
      <c r="BG26" s="564"/>
      <c r="BH26" s="11"/>
      <c r="BI26" s="11"/>
      <c r="BJ26" s="117" t="s">
        <v>12</v>
      </c>
      <c r="BK26" s="563" t="s">
        <v>263</v>
      </c>
      <c r="BL26" s="563"/>
      <c r="BM26" s="563"/>
      <c r="BN26" s="563"/>
      <c r="BO26" s="563"/>
      <c r="BP26" s="563"/>
      <c r="BQ26" s="564"/>
      <c r="BR26" s="11"/>
      <c r="BS26" s="11"/>
      <c r="BT26" s="117" t="s">
        <v>12</v>
      </c>
      <c r="BU26" s="563" t="s">
        <v>259</v>
      </c>
      <c r="BV26" s="563"/>
      <c r="BW26" s="563"/>
      <c r="BX26" s="563"/>
      <c r="BY26" s="563"/>
      <c r="BZ26" s="563"/>
      <c r="CA26" s="564"/>
      <c r="CB26" s="11"/>
      <c r="CC26" s="11"/>
      <c r="CD26" s="117" t="s">
        <v>12</v>
      </c>
      <c r="CE26" s="563" t="s">
        <v>296</v>
      </c>
      <c r="CF26" s="563"/>
      <c r="CG26" s="563"/>
      <c r="CH26" s="563"/>
      <c r="CI26" s="563"/>
      <c r="CJ26" s="563"/>
      <c r="CK26" s="564"/>
      <c r="CL26" s="11"/>
      <c r="CM26" s="11"/>
      <c r="CN26" s="117" t="s">
        <v>12</v>
      </c>
      <c r="CO26" s="563" t="s">
        <v>340</v>
      </c>
      <c r="CP26" s="563"/>
      <c r="CQ26" s="563"/>
      <c r="CR26" s="563"/>
      <c r="CS26" s="563"/>
      <c r="CT26" s="563"/>
      <c r="CU26" s="564"/>
      <c r="CV26" s="11"/>
      <c r="CW26" s="11"/>
      <c r="CX26" s="117" t="s">
        <v>12</v>
      </c>
      <c r="CY26" s="563" t="s">
        <v>340</v>
      </c>
      <c r="CZ26" s="563"/>
      <c r="DA26" s="563"/>
      <c r="DB26" s="563"/>
      <c r="DC26" s="563"/>
      <c r="DD26" s="563"/>
      <c r="DE26" s="564"/>
      <c r="DF26" s="11"/>
      <c r="DG26" s="11"/>
      <c r="DH26" s="117" t="s">
        <v>12</v>
      </c>
      <c r="DI26" s="563" t="s">
        <v>297</v>
      </c>
      <c r="DJ26" s="563"/>
      <c r="DK26" s="563"/>
      <c r="DL26" s="563"/>
      <c r="DM26" s="563"/>
      <c r="DN26" s="563"/>
      <c r="DO26" s="564"/>
      <c r="DP26" s="11"/>
      <c r="DQ26" s="11"/>
      <c r="DR26" s="117" t="s">
        <v>12</v>
      </c>
      <c r="DS26" s="566" t="s">
        <v>283</v>
      </c>
      <c r="DT26" s="567"/>
      <c r="DU26" s="567"/>
      <c r="DV26" s="567"/>
      <c r="DW26" s="567"/>
      <c r="DX26" s="567"/>
      <c r="DY26" s="568"/>
      <c r="DZ26" s="11"/>
      <c r="EA26" s="11"/>
      <c r="EB26" s="117" t="s">
        <v>12</v>
      </c>
      <c r="EC26" s="563" t="s">
        <v>366</v>
      </c>
      <c r="ED26" s="563"/>
      <c r="EE26" s="563"/>
      <c r="EF26" s="563"/>
      <c r="EG26" s="563"/>
      <c r="EH26" s="563"/>
      <c r="EI26" s="564"/>
      <c r="EJ26" s="11"/>
      <c r="EK26" s="11"/>
      <c r="EL26" s="117" t="s">
        <v>12</v>
      </c>
      <c r="EM26" s="563" t="s">
        <v>366</v>
      </c>
      <c r="EN26" s="563"/>
      <c r="EO26" s="563"/>
      <c r="EP26" s="563"/>
      <c r="EQ26" s="563"/>
      <c r="ER26" s="563"/>
      <c r="ES26" s="564"/>
      <c r="ET26" s="11"/>
      <c r="EU26" s="11"/>
      <c r="EV26" s="117" t="s">
        <v>12</v>
      </c>
      <c r="EW26" s="566" t="s">
        <v>337</v>
      </c>
      <c r="EX26" s="567"/>
      <c r="EY26" s="567"/>
      <c r="EZ26" s="567"/>
      <c r="FA26" s="567"/>
      <c r="FB26" s="567"/>
      <c r="FC26" s="568"/>
      <c r="FD26" s="11"/>
      <c r="FE26" s="11"/>
      <c r="FF26" s="117" t="s">
        <v>12</v>
      </c>
      <c r="FG26" s="563" t="s">
        <v>366</v>
      </c>
      <c r="FH26" s="563"/>
      <c r="FI26" s="563"/>
      <c r="FJ26" s="563"/>
      <c r="FK26" s="563"/>
      <c r="FL26" s="563"/>
      <c r="FM26" s="564"/>
      <c r="FN26" s="11"/>
      <c r="FO26" s="11"/>
      <c r="FP26" s="117" t="s">
        <v>12</v>
      </c>
      <c r="FQ26" s="566" t="s">
        <v>374</v>
      </c>
      <c r="FR26" s="567"/>
      <c r="FS26" s="567"/>
      <c r="FT26" s="567"/>
      <c r="FU26" s="567"/>
      <c r="FV26" s="567"/>
      <c r="FW26" s="568"/>
      <c r="FX26" s="11"/>
      <c r="FY26" s="11"/>
      <c r="FZ26" s="117" t="s">
        <v>12</v>
      </c>
      <c r="GA26" s="566" t="s">
        <v>374</v>
      </c>
      <c r="GB26" s="567"/>
      <c r="GC26" s="567"/>
      <c r="GD26" s="567"/>
      <c r="GE26" s="567"/>
      <c r="GF26" s="567"/>
      <c r="GG26" s="568"/>
      <c r="GH26" s="11"/>
      <c r="GI26" s="11"/>
      <c r="GJ26" s="125"/>
      <c r="GT26" s="125"/>
      <c r="HD26" s="125"/>
      <c r="HN26" s="125"/>
      <c r="HX26" s="125"/>
      <c r="IH26" s="125"/>
      <c r="IR26" s="125"/>
      <c r="JB26" s="125"/>
      <c r="JL26" s="125"/>
      <c r="JV26" s="125"/>
      <c r="KF26" s="125"/>
    </row>
    <row xmlns:x14ac="http://schemas.microsoft.com/office/spreadsheetml/2009/9/ac" r="27" s="2" customFormat="true" ht="15.75" customHeight="true" x14ac:dyDescent="0.25">
      <c r="A27" s="380" t="str">
        <f ca="true">IF(ISBLANK('Data Summary'!A29),"",'Data Summary'!A29)</f>
        <v/>
      </c>
      <c r="B27" s="117"/>
      <c r="C27" s="64" t="s">
        <v>120</v>
      </c>
      <c r="D27" s="52" t="s">
        <v>172</v>
      </c>
      <c r="E27" s="52" t="s">
        <v>172</v>
      </c>
      <c r="F27" s="52" t="s">
        <v>172</v>
      </c>
      <c r="G27" s="52"/>
      <c r="H27" s="52" t="s">
        <v>172</v>
      </c>
      <c r="I27" s="99" t="s">
        <v>172</v>
      </c>
      <c r="J27" s="11"/>
      <c r="K27" s="11"/>
      <c r="L27" s="117"/>
      <c r="M27" s="64" t="s">
        <v>120</v>
      </c>
      <c r="N27" s="52" t="s">
        <v>172</v>
      </c>
      <c r="O27" s="52" t="s">
        <v>172</v>
      </c>
      <c r="P27" s="52" t="s">
        <v>172</v>
      </c>
      <c r="Q27" s="52"/>
      <c r="R27" s="52" t="s">
        <v>172</v>
      </c>
      <c r="S27" s="99" t="s">
        <v>172</v>
      </c>
      <c r="T27" s="11"/>
      <c r="U27" s="11"/>
      <c r="V27" s="117"/>
      <c r="W27" s="64" t="s">
        <v>120</v>
      </c>
      <c r="X27" s="52" t="s">
        <v>172</v>
      </c>
      <c r="Y27" s="52" t="s">
        <v>172</v>
      </c>
      <c r="Z27" s="52" t="s">
        <v>172</v>
      </c>
      <c r="AA27" s="52"/>
      <c r="AB27" s="52" t="s">
        <v>172</v>
      </c>
      <c r="AC27" s="99" t="s">
        <v>172</v>
      </c>
      <c r="AD27" s="11"/>
      <c r="AE27" s="11"/>
      <c r="AF27" s="117"/>
      <c r="AG27" s="64" t="s">
        <v>120</v>
      </c>
      <c r="AH27" s="52" t="s">
        <v>172</v>
      </c>
      <c r="AI27" s="52"/>
      <c r="AJ27" s="52"/>
      <c r="AK27" s="52"/>
      <c r="AL27" s="52" t="s">
        <v>172</v>
      </c>
      <c r="AM27" s="99"/>
      <c r="AN27" s="11"/>
      <c r="AO27" s="11"/>
      <c r="AP27" s="117"/>
      <c r="AQ27" s="64" t="s">
        <v>120</v>
      </c>
      <c r="AR27" s="52"/>
      <c r="AS27" s="52"/>
      <c r="AT27" s="52"/>
      <c r="AU27" s="52"/>
      <c r="AV27" s="52"/>
      <c r="AW27" s="99"/>
      <c r="AX27" s="11"/>
      <c r="AY27" s="11"/>
      <c r="AZ27" s="117"/>
      <c r="BA27" s="64" t="s">
        <v>120</v>
      </c>
      <c r="BB27" s="52" t="s">
        <v>172</v>
      </c>
      <c r="BC27" s="52"/>
      <c r="BD27" s="52"/>
      <c r="BE27" s="52"/>
      <c r="BF27" s="52" t="s">
        <v>172</v>
      </c>
      <c r="BG27" s="99" t="s">
        <v>172</v>
      </c>
      <c r="BH27" s="11"/>
      <c r="BI27" s="11"/>
      <c r="BJ27" s="117"/>
      <c r="BK27" s="64" t="s">
        <v>120</v>
      </c>
      <c r="BL27" s="52"/>
      <c r="BM27" s="52"/>
      <c r="BN27" s="52"/>
      <c r="BO27" s="52"/>
      <c r="BP27" s="52"/>
      <c r="BQ27" s="99"/>
      <c r="BR27" s="11"/>
      <c r="BS27" s="11"/>
      <c r="BT27" s="117"/>
      <c r="BU27" s="64" t="s">
        <v>120</v>
      </c>
      <c r="BV27" s="52"/>
      <c r="BW27" s="52"/>
      <c r="BX27" s="52"/>
      <c r="BY27" s="52"/>
      <c r="BZ27" s="52"/>
      <c r="CA27" s="99"/>
      <c r="CB27" s="11"/>
      <c r="CC27" s="11"/>
      <c r="CD27" s="117"/>
      <c r="CE27" s="64" t="s">
        <v>120</v>
      </c>
      <c r="CF27" s="52" t="s">
        <v>172</v>
      </c>
      <c r="CG27" s="52"/>
      <c r="CH27" s="52"/>
      <c r="CI27" s="52"/>
      <c r="CJ27" s="52" t="s">
        <v>172</v>
      </c>
      <c r="CK27" s="99" t="s">
        <v>172</v>
      </c>
      <c r="CL27" s="11"/>
      <c r="CM27" s="11"/>
      <c r="CN27" s="117"/>
      <c r="CO27" s="64" t="s">
        <v>120</v>
      </c>
      <c r="CP27" s="52"/>
      <c r="CQ27" s="52"/>
      <c r="CR27" s="52"/>
      <c r="CS27" s="52"/>
      <c r="CT27" s="52"/>
      <c r="CU27" s="99"/>
      <c r="CV27" s="11"/>
      <c r="CW27" s="11"/>
      <c r="CX27" s="117"/>
      <c r="CY27" s="64" t="s">
        <v>120</v>
      </c>
      <c r="CZ27" s="52"/>
      <c r="DA27" s="52"/>
      <c r="DB27" s="52"/>
      <c r="DC27" s="52"/>
      <c r="DD27" s="52"/>
      <c r="DE27" s="99"/>
      <c r="DF27" s="11"/>
      <c r="DG27" s="11"/>
      <c r="DH27" s="117"/>
      <c r="DI27" s="64" t="s">
        <v>120</v>
      </c>
      <c r="DJ27" s="52" t="s">
        <v>172</v>
      </c>
      <c r="DK27" s="52"/>
      <c r="DL27" s="52"/>
      <c r="DM27" s="52"/>
      <c r="DN27" s="52" t="s">
        <v>172</v>
      </c>
      <c r="DO27" s="99" t="s">
        <v>172</v>
      </c>
      <c r="DP27" s="11"/>
      <c r="DQ27" s="11"/>
      <c r="DR27" s="117"/>
      <c r="DS27" s="64" t="s">
        <v>120</v>
      </c>
      <c r="DT27" s="52" t="s">
        <v>172</v>
      </c>
      <c r="DU27" s="52"/>
      <c r="DV27" s="52"/>
      <c r="DW27" s="52"/>
      <c r="DX27" s="52" t="s">
        <v>172</v>
      </c>
      <c r="DY27" s="99" t="s">
        <v>172</v>
      </c>
      <c r="DZ27" s="11"/>
      <c r="EA27" s="11"/>
      <c r="EB27" s="117"/>
      <c r="EC27" s="64" t="s">
        <v>120</v>
      </c>
      <c r="ED27" s="52"/>
      <c r="EE27" s="52"/>
      <c r="EF27" s="52"/>
      <c r="EG27" s="52"/>
      <c r="EH27" s="52"/>
      <c r="EI27" s="99"/>
      <c r="EJ27" s="11"/>
      <c r="EK27" s="11"/>
      <c r="EL27" s="117"/>
      <c r="EM27" s="64" t="s">
        <v>120</v>
      </c>
      <c r="EN27" s="52"/>
      <c r="EO27" s="52"/>
      <c r="EP27" s="52"/>
      <c r="EQ27" s="52"/>
      <c r="ER27" s="52"/>
      <c r="ES27" s="99"/>
      <c r="ET27" s="11"/>
      <c r="EU27" s="11"/>
      <c r="EV27" s="117"/>
      <c r="EW27" s="64" t="s">
        <v>120</v>
      </c>
      <c r="EX27" s="52" t="s">
        <v>171</v>
      </c>
      <c r="EY27" s="52"/>
      <c r="EZ27" s="52"/>
      <c r="FA27" s="52"/>
      <c r="FB27" s="52" t="s">
        <v>171</v>
      </c>
      <c r="FC27" s="99" t="s">
        <v>171</v>
      </c>
      <c r="FD27" s="11"/>
      <c r="FE27" s="11"/>
      <c r="FF27" s="117"/>
      <c r="FG27" s="64" t="s">
        <v>120</v>
      </c>
      <c r="FH27" s="52"/>
      <c r="FI27" s="52"/>
      <c r="FJ27" s="52"/>
      <c r="FK27" s="52"/>
      <c r="FL27" s="52"/>
      <c r="FM27" s="99"/>
      <c r="FN27" s="11"/>
      <c r="FO27" s="11"/>
      <c r="FP27" s="117"/>
      <c r="FQ27" s="64" t="s">
        <v>120</v>
      </c>
      <c r="FR27" s="52" t="s">
        <v>172</v>
      </c>
      <c r="FS27" s="52"/>
      <c r="FT27" s="52"/>
      <c r="FU27" s="52"/>
      <c r="FV27" s="52" t="s">
        <v>172</v>
      </c>
      <c r="FW27" s="99" t="s">
        <v>172</v>
      </c>
      <c r="FX27" s="11"/>
      <c r="FY27" s="11"/>
      <c r="FZ27" s="117"/>
      <c r="GA27" s="64" t="s">
        <v>120</v>
      </c>
      <c r="GB27" s="52" t="s">
        <v>172</v>
      </c>
      <c r="GC27" s="52"/>
      <c r="GD27" s="52"/>
      <c r="GE27" s="52"/>
      <c r="GF27" s="52" t="s">
        <v>172</v>
      </c>
      <c r="GG27" s="99" t="s">
        <v>172</v>
      </c>
      <c r="GH27" s="11"/>
      <c r="GI27" s="11"/>
      <c r="GJ27" s="125"/>
      <c r="GT27" s="125"/>
      <c r="HD27" s="125"/>
      <c r="HN27" s="125"/>
      <c r="HX27" s="125"/>
      <c r="IH27" s="125"/>
      <c r="IR27" s="125"/>
      <c r="JB27" s="125"/>
      <c r="JL27" s="125"/>
      <c r="JV27" s="125"/>
      <c r="KF27" s="125"/>
    </row>
    <row xmlns:x14ac="http://schemas.microsoft.com/office/spreadsheetml/2009/9/ac" r="28" s="2" customFormat="true" ht="15.75" customHeight="true" x14ac:dyDescent="0.25">
      <c r="A28" s="380" t="str">
        <f ca="true">IF(ISBLANK('Data Summary'!A30),"",'Data Summary'!A30)</f>
        <v/>
      </c>
      <c r="B28" s="117"/>
      <c r="C28" s="64" t="s">
        <v>102</v>
      </c>
      <c r="D28" s="52" t="s">
        <v>171</v>
      </c>
      <c r="E28" s="52" t="s">
        <v>171</v>
      </c>
      <c r="F28" s="52" t="s">
        <v>171</v>
      </c>
      <c r="G28" s="52"/>
      <c r="H28" s="52" t="s">
        <v>171</v>
      </c>
      <c r="I28" s="99" t="s">
        <v>171</v>
      </c>
      <c r="J28" s="11"/>
      <c r="K28" s="11"/>
      <c r="L28" s="117"/>
      <c r="M28" s="64" t="s">
        <v>102</v>
      </c>
      <c r="N28" s="52" t="s">
        <v>171</v>
      </c>
      <c r="O28" s="52" t="s">
        <v>171</v>
      </c>
      <c r="P28" s="52" t="s">
        <v>171</v>
      </c>
      <c r="Q28" s="52"/>
      <c r="R28" s="52" t="s">
        <v>171</v>
      </c>
      <c r="S28" s="99" t="s">
        <v>171</v>
      </c>
      <c r="T28" s="11"/>
      <c r="U28" s="11"/>
      <c r="V28" s="117"/>
      <c r="W28" s="64" t="s">
        <v>102</v>
      </c>
      <c r="X28" s="52" t="s">
        <v>171</v>
      </c>
      <c r="Y28" s="52" t="s">
        <v>171</v>
      </c>
      <c r="Z28" s="52" t="s">
        <v>171</v>
      </c>
      <c r="AA28" s="52"/>
      <c r="AB28" s="52" t="s">
        <v>171</v>
      </c>
      <c r="AC28" s="99" t="s">
        <v>171</v>
      </c>
      <c r="AD28" s="11"/>
      <c r="AE28" s="11"/>
      <c r="AF28" s="117"/>
      <c r="AG28" s="64" t="s">
        <v>102</v>
      </c>
      <c r="AH28" s="52" t="s">
        <v>172</v>
      </c>
      <c r="AI28" s="52"/>
      <c r="AJ28" s="52"/>
      <c r="AK28" s="52"/>
      <c r="AL28" s="52" t="s">
        <v>172</v>
      </c>
      <c r="AM28" s="99"/>
      <c r="AN28" s="11"/>
      <c r="AO28" s="11"/>
      <c r="AP28" s="117"/>
      <c r="AQ28" s="64" t="s">
        <v>102</v>
      </c>
      <c r="AR28" s="70"/>
      <c r="AS28" s="52"/>
      <c r="AT28" s="52"/>
      <c r="AU28" s="52"/>
      <c r="AV28" s="52"/>
      <c r="AW28" s="99"/>
      <c r="AX28" s="11"/>
      <c r="AY28" s="11"/>
      <c r="AZ28" s="117"/>
      <c r="BA28" s="64" t="s">
        <v>102</v>
      </c>
      <c r="BB28" s="70" t="s">
        <v>172</v>
      </c>
      <c r="BC28" s="52"/>
      <c r="BD28" s="52"/>
      <c r="BE28" s="52"/>
      <c r="BF28" s="52" t="s">
        <v>172</v>
      </c>
      <c r="BG28" s="99" t="s">
        <v>172</v>
      </c>
      <c r="BH28" s="11"/>
      <c r="BI28" s="11"/>
      <c r="BJ28" s="117"/>
      <c r="BK28" s="64" t="s">
        <v>102</v>
      </c>
      <c r="BL28" s="70"/>
      <c r="BM28" s="52"/>
      <c r="BN28" s="52"/>
      <c r="BO28" s="52"/>
      <c r="BP28" s="52"/>
      <c r="BQ28" s="99"/>
      <c r="BR28" s="11"/>
      <c r="BS28" s="11"/>
      <c r="BT28" s="117"/>
      <c r="BU28" s="64" t="s">
        <v>102</v>
      </c>
      <c r="BV28" s="70"/>
      <c r="BW28" s="52"/>
      <c r="BX28" s="52"/>
      <c r="BY28" s="52"/>
      <c r="BZ28" s="52"/>
      <c r="CA28" s="99"/>
      <c r="CB28" s="11"/>
      <c r="CC28" s="11"/>
      <c r="CD28" s="117"/>
      <c r="CE28" s="64" t="s">
        <v>102</v>
      </c>
      <c r="CF28" s="70" t="s">
        <v>172</v>
      </c>
      <c r="CG28" s="52"/>
      <c r="CH28" s="52"/>
      <c r="CI28" s="52"/>
      <c r="CJ28" s="52" t="s">
        <v>172</v>
      </c>
      <c r="CK28" s="99" t="s">
        <v>172</v>
      </c>
      <c r="CL28" s="11"/>
      <c r="CM28" s="11"/>
      <c r="CN28" s="117"/>
      <c r="CO28" s="64" t="s">
        <v>102</v>
      </c>
      <c r="CP28" s="70"/>
      <c r="CQ28" s="52"/>
      <c r="CR28" s="52"/>
      <c r="CS28" s="52"/>
      <c r="CT28" s="52"/>
      <c r="CU28" s="99"/>
      <c r="CV28" s="11"/>
      <c r="CW28" s="11"/>
      <c r="CX28" s="117"/>
      <c r="CY28" s="64" t="s">
        <v>102</v>
      </c>
      <c r="CZ28" s="70"/>
      <c r="DA28" s="52"/>
      <c r="DB28" s="52"/>
      <c r="DC28" s="52"/>
      <c r="DD28" s="52"/>
      <c r="DE28" s="99"/>
      <c r="DF28" s="11"/>
      <c r="DG28" s="11"/>
      <c r="DH28" s="117"/>
      <c r="DI28" s="64" t="s">
        <v>102</v>
      </c>
      <c r="DJ28" s="70" t="s">
        <v>172</v>
      </c>
      <c r="DK28" s="52"/>
      <c r="DL28" s="52"/>
      <c r="DM28" s="52"/>
      <c r="DN28" s="52" t="s">
        <v>172</v>
      </c>
      <c r="DO28" s="99" t="s">
        <v>172</v>
      </c>
      <c r="DP28" s="11"/>
      <c r="DQ28" s="11"/>
      <c r="DR28" s="117"/>
      <c r="DS28" s="64" t="s">
        <v>102</v>
      </c>
      <c r="DT28" s="70" t="s">
        <v>172</v>
      </c>
      <c r="DU28" s="52"/>
      <c r="DV28" s="52"/>
      <c r="DW28" s="52" t="s">
        <v>172</v>
      </c>
      <c r="DX28" s="52" t="s">
        <v>172</v>
      </c>
      <c r="DY28" s="99" t="s">
        <v>172</v>
      </c>
      <c r="DZ28" s="11"/>
      <c r="EA28" s="11"/>
      <c r="EB28" s="117"/>
      <c r="EC28" s="64" t="s">
        <v>102</v>
      </c>
      <c r="ED28" s="70"/>
      <c r="EE28" s="52"/>
      <c r="EF28" s="52"/>
      <c r="EG28" s="52"/>
      <c r="EH28" s="52"/>
      <c r="EI28" s="99"/>
      <c r="EJ28" s="11"/>
      <c r="EK28" s="11"/>
      <c r="EL28" s="117"/>
      <c r="EM28" s="64" t="s">
        <v>102</v>
      </c>
      <c r="EN28" s="70"/>
      <c r="EO28" s="52"/>
      <c r="EP28" s="52"/>
      <c r="EQ28" s="52"/>
      <c r="ER28" s="52"/>
      <c r="ES28" s="99"/>
      <c r="ET28" s="11"/>
      <c r="EU28" s="11"/>
      <c r="EV28" s="117"/>
      <c r="EW28" s="64" t="s">
        <v>102</v>
      </c>
      <c r="EX28" s="70" t="s">
        <v>171</v>
      </c>
      <c r="EY28" s="52"/>
      <c r="EZ28" s="52"/>
      <c r="FA28" s="52"/>
      <c r="FB28" s="52" t="s">
        <v>171</v>
      </c>
      <c r="FC28" s="99" t="s">
        <v>171</v>
      </c>
      <c r="FD28" s="11"/>
      <c r="FE28" s="11"/>
      <c r="FF28" s="117"/>
      <c r="FG28" s="64" t="s">
        <v>102</v>
      </c>
      <c r="FH28" s="70"/>
      <c r="FI28" s="52"/>
      <c r="FJ28" s="52"/>
      <c r="FK28" s="52"/>
      <c r="FL28" s="52"/>
      <c r="FM28" s="99"/>
      <c r="FN28" s="11"/>
      <c r="FO28" s="11"/>
      <c r="FP28" s="117"/>
      <c r="FQ28" s="64" t="s">
        <v>102</v>
      </c>
      <c r="FR28" s="52" t="s">
        <v>172</v>
      </c>
      <c r="FS28" s="52"/>
      <c r="FT28" s="52"/>
      <c r="FU28" s="52"/>
      <c r="FV28" s="52" t="s">
        <v>172</v>
      </c>
      <c r="FW28" s="99" t="s">
        <v>172</v>
      </c>
      <c r="FX28" s="11"/>
      <c r="FY28" s="11"/>
      <c r="FZ28" s="117"/>
      <c r="GA28" s="64" t="s">
        <v>102</v>
      </c>
      <c r="GB28" s="52" t="s">
        <v>172</v>
      </c>
      <c r="GC28" s="52"/>
      <c r="GD28" s="52"/>
      <c r="GE28" s="52"/>
      <c r="GF28" s="52" t="s">
        <v>172</v>
      </c>
      <c r="GG28" s="99" t="s">
        <v>172</v>
      </c>
      <c r="GH28" s="11"/>
      <c r="GI28" s="11"/>
      <c r="GJ28" s="125"/>
      <c r="GT28" s="125"/>
      <c r="HD28" s="125"/>
      <c r="HN28" s="125"/>
      <c r="HX28" s="125"/>
      <c r="IH28" s="125"/>
      <c r="IR28" s="125"/>
      <c r="JB28" s="125"/>
      <c r="JL28" s="125"/>
      <c r="JV28" s="125"/>
      <c r="KF28" s="125"/>
    </row>
    <row xmlns:x14ac="http://schemas.microsoft.com/office/spreadsheetml/2009/9/ac" r="29" ht="15.75" customHeight="true" x14ac:dyDescent="0.25">
      <c r="A29" s="380" t="str">
        <f ca="true">IF(ISBLANK('Data Summary'!A31),"",'Data Summary'!A31)</f>
        <v/>
      </c>
      <c r="B29" s="117"/>
      <c r="C29" s="64" t="s">
        <v>173</v>
      </c>
      <c r="D29" s="52"/>
      <c r="E29" s="52"/>
      <c r="F29" s="52"/>
      <c r="G29" s="52"/>
      <c r="H29" s="52"/>
      <c r="I29" s="99"/>
      <c r="J29" s="11"/>
      <c r="K29" s="11"/>
      <c r="L29" s="117"/>
      <c r="M29" s="64" t="s">
        <v>103</v>
      </c>
      <c r="N29" s="52"/>
      <c r="O29" s="52"/>
      <c r="P29" s="52"/>
      <c r="Q29" s="52"/>
      <c r="R29" s="52"/>
      <c r="S29" s="99"/>
      <c r="T29" s="11"/>
      <c r="U29" s="11"/>
      <c r="V29" s="117"/>
      <c r="W29" s="64" t="s">
        <v>103</v>
      </c>
      <c r="X29" s="52"/>
      <c r="Y29" s="52"/>
      <c r="Z29" s="52"/>
      <c r="AA29" s="52"/>
      <c r="AB29" s="52"/>
      <c r="AC29" s="99"/>
      <c r="AD29" s="11"/>
      <c r="AE29" s="11"/>
      <c r="AF29" s="117"/>
      <c r="AG29" s="64" t="s">
        <v>173</v>
      </c>
      <c r="AH29" s="52" t="s">
        <v>171</v>
      </c>
      <c r="AI29" s="52"/>
      <c r="AJ29" s="52"/>
      <c r="AK29" s="52"/>
      <c r="AL29" s="52" t="s">
        <v>171</v>
      </c>
      <c r="AM29" s="99"/>
      <c r="AN29" s="11"/>
      <c r="AO29" s="11"/>
      <c r="AP29" s="117"/>
      <c r="AQ29" s="64" t="s">
        <v>103</v>
      </c>
      <c r="AR29" s="52" t="s">
        <v>171</v>
      </c>
      <c r="AS29" s="52"/>
      <c r="AT29" s="52"/>
      <c r="AU29" s="52"/>
      <c r="AV29" s="52" t="s">
        <v>171</v>
      </c>
      <c r="AW29" s="99" t="s">
        <v>171</v>
      </c>
      <c r="AX29" s="11"/>
      <c r="AY29" s="11"/>
      <c r="AZ29" s="117"/>
      <c r="BA29" s="64" t="s">
        <v>103</v>
      </c>
      <c r="BB29" s="52" t="s">
        <v>172</v>
      </c>
      <c r="BC29" s="52"/>
      <c r="BD29" s="52"/>
      <c r="BE29" s="52"/>
      <c r="BF29" s="52" t="s">
        <v>172</v>
      </c>
      <c r="BG29" s="99" t="s">
        <v>172</v>
      </c>
      <c r="BH29" s="11"/>
      <c r="BI29" s="11"/>
      <c r="BJ29" s="117"/>
      <c r="BK29" s="64" t="s">
        <v>103</v>
      </c>
      <c r="BL29" s="52" t="s">
        <v>171</v>
      </c>
      <c r="BM29" s="52"/>
      <c r="BN29" s="52"/>
      <c r="BO29" s="52"/>
      <c r="BP29" s="52" t="s">
        <v>171</v>
      </c>
      <c r="BQ29" s="99" t="s">
        <v>171</v>
      </c>
      <c r="BR29" s="11"/>
      <c r="BS29" s="11"/>
      <c r="BT29" s="117"/>
      <c r="BU29" s="64" t="s">
        <v>103</v>
      </c>
      <c r="BV29" s="52" t="s">
        <v>171</v>
      </c>
      <c r="BW29" s="52"/>
      <c r="BX29" s="52"/>
      <c r="BY29" s="52"/>
      <c r="BZ29" s="52" t="s">
        <v>171</v>
      </c>
      <c r="CA29" s="99" t="s">
        <v>171</v>
      </c>
      <c r="CB29" s="11"/>
      <c r="CC29" s="11"/>
      <c r="CD29" s="117"/>
      <c r="CE29" s="64" t="s">
        <v>103</v>
      </c>
      <c r="CF29" s="52" t="s">
        <v>172</v>
      </c>
      <c r="CG29" s="52"/>
      <c r="CH29" s="52"/>
      <c r="CI29" s="52"/>
      <c r="CJ29" s="52" t="s">
        <v>172</v>
      </c>
      <c r="CK29" s="99" t="s">
        <v>172</v>
      </c>
      <c r="CL29" s="11"/>
      <c r="CM29" s="11"/>
      <c r="CN29" s="117"/>
      <c r="CO29" s="64" t="s">
        <v>103</v>
      </c>
      <c r="CP29" s="52"/>
      <c r="CQ29" s="52"/>
      <c r="CR29" s="52"/>
      <c r="CS29" s="52"/>
      <c r="CT29" s="52"/>
      <c r="CU29" s="99"/>
      <c r="CV29" s="11"/>
      <c r="CW29" s="11"/>
      <c r="CX29" s="117"/>
      <c r="CY29" s="64" t="s">
        <v>103</v>
      </c>
      <c r="CZ29" s="52"/>
      <c r="DA29" s="52"/>
      <c r="DB29" s="52"/>
      <c r="DC29" s="52"/>
      <c r="DD29" s="52"/>
      <c r="DE29" s="99"/>
      <c r="DF29" s="11"/>
      <c r="DG29" s="11"/>
      <c r="DH29" s="117"/>
      <c r="DI29" s="64" t="s">
        <v>103</v>
      </c>
      <c r="DJ29" s="52" t="s">
        <v>172</v>
      </c>
      <c r="DK29" s="52"/>
      <c r="DL29" s="52"/>
      <c r="DM29" s="52"/>
      <c r="DN29" s="52" t="s">
        <v>172</v>
      </c>
      <c r="DO29" s="99" t="s">
        <v>172</v>
      </c>
      <c r="DP29" s="11"/>
      <c r="DQ29" s="11"/>
      <c r="DR29" s="117"/>
      <c r="DS29" s="64" t="s">
        <v>103</v>
      </c>
      <c r="DT29" s="52" t="s">
        <v>172</v>
      </c>
      <c r="DU29" s="52"/>
      <c r="DV29" s="52"/>
      <c r="DW29" s="52" t="s">
        <v>172</v>
      </c>
      <c r="DX29" s="52" t="s">
        <v>172</v>
      </c>
      <c r="DY29" s="99" t="s">
        <v>172</v>
      </c>
      <c r="DZ29" s="11"/>
      <c r="EA29" s="11"/>
      <c r="EB29" s="117"/>
      <c r="EC29" s="64" t="s">
        <v>103</v>
      </c>
      <c r="ED29" s="52" t="s">
        <v>171</v>
      </c>
      <c r="EE29" s="52"/>
      <c r="EF29" s="52"/>
      <c r="EG29" s="52"/>
      <c r="EH29" s="52" t="s">
        <v>171</v>
      </c>
      <c r="EI29" s="99" t="s">
        <v>171</v>
      </c>
      <c r="EJ29" s="11"/>
      <c r="EK29" s="11"/>
      <c r="EL29" s="117"/>
      <c r="EM29" s="64" t="s">
        <v>103</v>
      </c>
      <c r="EN29" s="52" t="s">
        <v>171</v>
      </c>
      <c r="EO29" s="52"/>
      <c r="EP29" s="52"/>
      <c r="EQ29" s="52"/>
      <c r="ER29" s="52" t="s">
        <v>171</v>
      </c>
      <c r="ES29" s="99" t="s">
        <v>171</v>
      </c>
      <c r="ET29" s="11"/>
      <c r="EU29" s="11"/>
      <c r="EV29" s="117"/>
      <c r="EW29" s="64" t="s">
        <v>173</v>
      </c>
      <c r="EX29" s="52" t="s">
        <v>171</v>
      </c>
      <c r="EY29" s="52"/>
      <c r="EZ29" s="52"/>
      <c r="FA29" s="52"/>
      <c r="FB29" s="52" t="s">
        <v>171</v>
      </c>
      <c r="FC29" s="99" t="s">
        <v>171</v>
      </c>
      <c r="FD29" s="11"/>
      <c r="FE29" s="11"/>
      <c r="FF29" s="117"/>
      <c r="FG29" s="64" t="s">
        <v>103</v>
      </c>
      <c r="FH29" s="52" t="s">
        <v>171</v>
      </c>
      <c r="FI29" s="52"/>
      <c r="FJ29" s="52"/>
      <c r="FK29" s="52"/>
      <c r="FL29" s="52" t="s">
        <v>171</v>
      </c>
      <c r="FM29" s="99" t="s">
        <v>171</v>
      </c>
      <c r="FN29" s="11"/>
      <c r="FO29" s="11"/>
      <c r="FP29" s="117"/>
      <c r="FQ29" s="64" t="s">
        <v>173</v>
      </c>
      <c r="FR29" s="52" t="s">
        <v>172</v>
      </c>
      <c r="FS29" s="52"/>
      <c r="FT29" s="52"/>
      <c r="FU29" s="52"/>
      <c r="FV29" s="52" t="s">
        <v>172</v>
      </c>
      <c r="FW29" s="99"/>
      <c r="FX29" s="11"/>
      <c r="FY29" s="11"/>
      <c r="FZ29" s="117"/>
      <c r="GA29" s="64" t="s">
        <v>173</v>
      </c>
      <c r="GB29" s="52" t="s">
        <v>172</v>
      </c>
      <c r="GC29" s="52"/>
      <c r="GD29" s="52"/>
      <c r="GE29" s="52"/>
      <c r="GF29" s="52" t="s">
        <v>172</v>
      </c>
      <c r="GG29" s="99"/>
      <c r="GH29" s="11"/>
      <c r="GI29" s="11"/>
    </row>
    <row xmlns:x14ac="http://schemas.microsoft.com/office/spreadsheetml/2009/9/ac" r="30" ht="15.75" customHeight="true" x14ac:dyDescent="0.25">
      <c r="A30" s="380" t="str">
        <f ca="true">IF(ISBLANK('Data Summary'!A32),"",'Data Summary'!A32)</f>
        <v/>
      </c>
      <c r="B30" s="118"/>
      <c r="C30" s="12" t="s">
        <v>23</v>
      </c>
      <c r="D30" s="71"/>
      <c r="E30" s="71"/>
      <c r="F30" s="71"/>
      <c r="G30" s="72"/>
      <c r="H30" s="73"/>
      <c r="I30" s="74"/>
      <c r="J30" s="11"/>
      <c r="K30" s="11"/>
      <c r="L30" s="118"/>
      <c r="M30" s="12" t="s">
        <v>23</v>
      </c>
      <c r="N30" s="71"/>
      <c r="O30" s="71"/>
      <c r="P30" s="71"/>
      <c r="Q30" s="72"/>
      <c r="R30" s="73"/>
      <c r="S30" s="74"/>
      <c r="T30" s="11"/>
      <c r="U30" s="11"/>
      <c r="V30" s="118"/>
      <c r="W30" s="12" t="s">
        <v>23</v>
      </c>
      <c r="X30" s="71"/>
      <c r="Y30" s="71"/>
      <c r="Z30" s="71"/>
      <c r="AA30" s="72"/>
      <c r="AB30" s="73"/>
      <c r="AC30" s="74"/>
      <c r="AD30" s="11"/>
      <c r="AE30" s="11"/>
      <c r="AF30" s="118"/>
      <c r="AG30" s="12" t="s">
        <v>23</v>
      </c>
      <c r="AH30" s="71"/>
      <c r="AI30" s="71"/>
      <c r="AJ30" s="71"/>
      <c r="AK30" s="72"/>
      <c r="AL30" s="73"/>
      <c r="AM30" s="74"/>
      <c r="AN30" s="11"/>
      <c r="AO30" s="11"/>
      <c r="AP30" s="118"/>
      <c r="AQ30" s="12" t="s">
        <v>23</v>
      </c>
      <c r="AR30" s="71"/>
      <c r="AS30" s="71"/>
      <c r="AT30" s="71"/>
      <c r="AU30" s="72"/>
      <c r="AV30" s="73"/>
      <c r="AW30" s="74"/>
      <c r="AX30" s="11"/>
      <c r="AY30" s="11"/>
      <c r="AZ30" s="118"/>
      <c r="BA30" s="12" t="s">
        <v>23</v>
      </c>
      <c r="BB30" s="71"/>
      <c r="BC30" s="71"/>
      <c r="BD30" s="71"/>
      <c r="BE30" s="72"/>
      <c r="BF30" s="73"/>
      <c r="BG30" s="74"/>
      <c r="BH30" s="11"/>
      <c r="BI30" s="11"/>
      <c r="BJ30" s="118"/>
      <c r="BK30" s="12" t="s">
        <v>23</v>
      </c>
      <c r="BL30" s="71"/>
      <c r="BM30" s="71"/>
      <c r="BN30" s="71"/>
      <c r="BO30" s="72"/>
      <c r="BP30" s="73"/>
      <c r="BQ30" s="74"/>
      <c r="BR30" s="11"/>
      <c r="BS30" s="11"/>
      <c r="BT30" s="118"/>
      <c r="BU30" s="12" t="s">
        <v>23</v>
      </c>
      <c r="BV30" s="71"/>
      <c r="BW30" s="71"/>
      <c r="BX30" s="71"/>
      <c r="BY30" s="72"/>
      <c r="BZ30" s="73"/>
      <c r="CA30" s="74"/>
      <c r="CB30" s="11"/>
      <c r="CC30" s="11"/>
      <c r="CD30" s="118"/>
      <c r="CE30" s="12" t="s">
        <v>23</v>
      </c>
      <c r="CF30" s="71"/>
      <c r="CG30" s="71"/>
      <c r="CH30" s="71"/>
      <c r="CI30" s="72"/>
      <c r="CJ30" s="73"/>
      <c r="CK30" s="74"/>
      <c r="CL30" s="11"/>
      <c r="CM30" s="11"/>
      <c r="CN30" s="118"/>
      <c r="CO30" s="12" t="s">
        <v>23</v>
      </c>
      <c r="CP30" s="71"/>
      <c r="CQ30" s="71"/>
      <c r="CR30" s="71"/>
      <c r="CS30" s="72"/>
      <c r="CT30" s="73"/>
      <c r="CU30" s="74"/>
      <c r="CV30" s="11"/>
      <c r="CW30" s="11"/>
      <c r="CX30" s="118"/>
      <c r="CY30" s="12" t="s">
        <v>23</v>
      </c>
      <c r="CZ30" s="71"/>
      <c r="DA30" s="71"/>
      <c r="DB30" s="71"/>
      <c r="DC30" s="72"/>
      <c r="DD30" s="73"/>
      <c r="DE30" s="74"/>
      <c r="DF30" s="11"/>
      <c r="DG30" s="11"/>
      <c r="DH30" s="118"/>
      <c r="DI30" s="12" t="s">
        <v>23</v>
      </c>
      <c r="DJ30" s="71"/>
      <c r="DK30" s="71"/>
      <c r="DL30" s="71"/>
      <c r="DM30" s="72"/>
      <c r="DN30" s="73"/>
      <c r="DO30" s="74"/>
      <c r="DP30" s="11"/>
      <c r="DQ30" s="11"/>
      <c r="DR30" s="118"/>
      <c r="DS30" s="12" t="s">
        <v>23</v>
      </c>
      <c r="DT30" s="71"/>
      <c r="DU30" s="71"/>
      <c r="DV30" s="71"/>
      <c r="DW30" s="72"/>
      <c r="DX30" s="73">
        <v>175192</v>
      </c>
      <c r="DY30" s="74">
        <v>96132</v>
      </c>
      <c r="DZ30" s="11"/>
      <c r="EA30" s="11"/>
      <c r="EB30" s="118"/>
      <c r="EC30" s="12" t="s">
        <v>23</v>
      </c>
      <c r="ED30" s="71"/>
      <c r="EE30" s="71"/>
      <c r="EF30" s="71"/>
      <c r="EG30" s="72"/>
      <c r="EH30" s="73"/>
      <c r="EI30" s="74"/>
      <c r="EJ30" s="11"/>
      <c r="EK30" s="11"/>
      <c r="EL30" s="118"/>
      <c r="EM30" s="12" t="s">
        <v>23</v>
      </c>
      <c r="EN30" s="71"/>
      <c r="EO30" s="71"/>
      <c r="EP30" s="71"/>
      <c r="EQ30" s="72"/>
      <c r="ER30" s="73"/>
      <c r="ES30" s="74"/>
      <c r="ET30" s="11"/>
      <c r="EU30" s="11"/>
      <c r="EV30" s="118"/>
      <c r="EW30" s="12" t="s">
        <v>23</v>
      </c>
      <c r="EX30" s="71" t="s">
        <v>335</v>
      </c>
      <c r="EY30" s="71" t="s">
        <v>335</v>
      </c>
      <c r="EZ30" s="71" t="s">
        <v>335</v>
      </c>
      <c r="FA30" s="72" t="s">
        <v>335</v>
      </c>
      <c r="FB30" s="73" t="s">
        <v>335</v>
      </c>
      <c r="FC30" s="74" t="s">
        <v>335</v>
      </c>
      <c r="FD30" s="11"/>
      <c r="FE30" s="11"/>
      <c r="FF30" s="118"/>
      <c r="FG30" s="12" t="s">
        <v>23</v>
      </c>
      <c r="FH30" s="71"/>
      <c r="FI30" s="71"/>
      <c r="FJ30" s="71"/>
      <c r="FK30" s="72"/>
      <c r="FL30" s="73"/>
      <c r="FM30" s="74"/>
      <c r="FN30" s="11"/>
      <c r="FO30" s="11"/>
      <c r="FP30" s="118"/>
      <c r="FQ30" s="12" t="s">
        <v>23</v>
      </c>
      <c r="FR30" s="71" t="s">
        <v>335</v>
      </c>
      <c r="FS30" s="71" t="s">
        <v>335</v>
      </c>
      <c r="FT30" s="71" t="s">
        <v>335</v>
      </c>
      <c r="FU30" s="72" t="s">
        <v>335</v>
      </c>
      <c r="FV30" s="73" t="s">
        <v>335</v>
      </c>
      <c r="FW30" s="74" t="s">
        <v>335</v>
      </c>
      <c r="FX30" s="11"/>
      <c r="FY30" s="11"/>
      <c r="FZ30" s="118"/>
      <c r="GA30" s="12" t="s">
        <v>23</v>
      </c>
      <c r="GB30" s="71" t="s">
        <v>335</v>
      </c>
      <c r="GC30" s="71" t="s">
        <v>335</v>
      </c>
      <c r="GD30" s="71" t="s">
        <v>335</v>
      </c>
      <c r="GE30" s="72" t="s">
        <v>335</v>
      </c>
      <c r="GF30" s="73" t="s">
        <v>335</v>
      </c>
      <c r="GG30" s="74" t="s">
        <v>335</v>
      </c>
      <c r="GH30" s="11"/>
      <c r="GI30" s="11"/>
    </row>
    <row xmlns:x14ac="http://schemas.microsoft.com/office/spreadsheetml/2009/9/ac" r="31" s="3" customFormat="true" ht="16.5" thickBot="true" x14ac:dyDescent="0.3">
      <c r="A31" s="380" t="str">
        <f ca="true">IF(ISBLANK('Data Summary'!A33),"",'Data Summary'!A33)</f>
        <v/>
      </c>
      <c r="B31" s="119"/>
      <c r="C31" s="75" t="s">
        <v>20</v>
      </c>
      <c r="D31" s="76">
        <v>2529</v>
      </c>
      <c r="E31" s="76">
        <v>1608</v>
      </c>
      <c r="F31" s="76">
        <v>920</v>
      </c>
      <c r="G31" s="76"/>
      <c r="H31" s="76">
        <v>960</v>
      </c>
      <c r="I31" s="77">
        <v>1569</v>
      </c>
      <c r="J31" s="11"/>
      <c r="K31" s="11"/>
      <c r="L31" s="119"/>
      <c r="M31" s="75" t="s">
        <v>20</v>
      </c>
      <c r="N31" s="76">
        <v>2621</v>
      </c>
      <c r="O31" s="76">
        <v>1870</v>
      </c>
      <c r="P31" s="76">
        <v>751</v>
      </c>
      <c r="Q31" s="76"/>
      <c r="R31" s="76">
        <v>974</v>
      </c>
      <c r="S31" s="77">
        <v>1647</v>
      </c>
      <c r="T31" s="11"/>
      <c r="U31" s="11"/>
      <c r="V31" s="119"/>
      <c r="W31" s="75" t="s">
        <v>20</v>
      </c>
      <c r="X31" s="76">
        <v>2602</v>
      </c>
      <c r="Y31" s="76">
        <v>1924</v>
      </c>
      <c r="Z31" s="76">
        <v>677</v>
      </c>
      <c r="AA31" s="76"/>
      <c r="AB31" s="76">
        <v>967</v>
      </c>
      <c r="AC31" s="77">
        <v>1635</v>
      </c>
      <c r="AD31" s="11"/>
      <c r="AE31" s="11"/>
      <c r="AF31" s="119"/>
      <c r="AG31" s="75" t="s">
        <v>20</v>
      </c>
      <c r="AH31" s="76">
        <v>147947</v>
      </c>
      <c r="AI31" s="76"/>
      <c r="AJ31" s="76"/>
      <c r="AK31" s="76"/>
      <c r="AL31" s="76">
        <v>147947</v>
      </c>
      <c r="AM31" s="77"/>
      <c r="AN31" s="11"/>
      <c r="AO31" s="11"/>
      <c r="AP31" s="119"/>
      <c r="AQ31" s="75" t="s">
        <v>20</v>
      </c>
      <c r="AR31" s="76"/>
      <c r="AS31" s="76"/>
      <c r="AT31" s="76"/>
      <c r="AU31" s="76"/>
      <c r="AV31" s="76"/>
      <c r="AW31" s="77"/>
      <c r="AX31" s="11"/>
      <c r="AY31" s="11"/>
      <c r="AZ31" s="119"/>
      <c r="BA31" s="75" t="s">
        <v>20</v>
      </c>
      <c r="BB31" s="76">
        <f>BF31+BG31+1546</f>
        <v>213192</v>
      </c>
      <c r="BC31" s="76"/>
      <c r="BD31" s="76"/>
      <c r="BE31" s="76"/>
      <c r="BF31" s="76">
        <v>147503</v>
      </c>
      <c r="BG31" s="77">
        <f>37763+13144+13236</f>
        <v>64143</v>
      </c>
      <c r="BH31" s="11"/>
      <c r="BI31" s="11"/>
      <c r="BJ31" s="119"/>
      <c r="BK31" s="75" t="s">
        <v>20</v>
      </c>
      <c r="BL31" s="76"/>
      <c r="BM31" s="76"/>
      <c r="BN31" s="76"/>
      <c r="BO31" s="76"/>
      <c r="BP31" s="76"/>
      <c r="BQ31" s="77"/>
      <c r="BR31" s="11"/>
      <c r="BS31" s="11"/>
      <c r="BT31" s="119"/>
      <c r="BU31" s="75" t="s">
        <v>20</v>
      </c>
      <c r="BV31" s="76"/>
      <c r="BW31" s="76"/>
      <c r="BX31" s="76"/>
      <c r="BY31" s="76"/>
      <c r="BZ31" s="76"/>
      <c r="CA31" s="77"/>
      <c r="CB31" s="11"/>
      <c r="CC31" s="11"/>
      <c r="CD31" s="119"/>
      <c r="CE31" s="75" t="s">
        <v>20</v>
      </c>
      <c r="CF31" s="76"/>
      <c r="CG31" s="76"/>
      <c r="CH31" s="76"/>
      <c r="CI31" s="76"/>
      <c r="CJ31" s="76">
        <v>148244</v>
      </c>
      <c r="CK31" s="77">
        <v>66165</v>
      </c>
      <c r="CL31" s="11"/>
      <c r="CM31" s="11"/>
      <c r="CN31" s="119"/>
      <c r="CO31" s="75" t="s">
        <v>20</v>
      </c>
      <c r="CP31" s="76"/>
      <c r="CQ31" s="76"/>
      <c r="CR31" s="76"/>
      <c r="CS31" s="76"/>
      <c r="CT31" s="76"/>
      <c r="CU31" s="77"/>
      <c r="CV31" s="11"/>
      <c r="CW31" s="11"/>
      <c r="CX31" s="119"/>
      <c r="CY31" s="75" t="s">
        <v>20</v>
      </c>
      <c r="CZ31" s="76"/>
      <c r="DA31" s="76"/>
      <c r="DB31" s="76"/>
      <c r="DC31" s="76"/>
      <c r="DD31" s="76"/>
      <c r="DE31" s="77"/>
      <c r="DF31" s="11"/>
      <c r="DG31" s="11"/>
      <c r="DH31" s="119"/>
      <c r="DI31" s="75" t="s">
        <v>20</v>
      </c>
      <c r="DJ31" s="76"/>
      <c r="DK31" s="76"/>
      <c r="DL31" s="76"/>
      <c r="DM31" s="76"/>
      <c r="DN31" s="76">
        <v>148682</v>
      </c>
      <c r="DO31" s="77">
        <v>67402</v>
      </c>
      <c r="DP31" s="11"/>
      <c r="DQ31" s="11"/>
      <c r="DR31" s="119"/>
      <c r="DS31" s="75" t="s">
        <v>20</v>
      </c>
      <c r="DT31" s="76">
        <v>303743</v>
      </c>
      <c r="DU31" s="76"/>
      <c r="DV31" s="76"/>
      <c r="DW31" s="76">
        <v>30149</v>
      </c>
      <c r="DX31" s="76">
        <v>175192</v>
      </c>
      <c r="DY31" s="77">
        <v>96132</v>
      </c>
      <c r="DZ31" s="11"/>
      <c r="EA31" s="11"/>
      <c r="EB31" s="119"/>
      <c r="EC31" s="75" t="s">
        <v>20</v>
      </c>
      <c r="ED31" s="76"/>
      <c r="EE31" s="76"/>
      <c r="EF31" s="76"/>
      <c r="EG31" s="76"/>
      <c r="EH31" s="76"/>
      <c r="EI31" s="77"/>
      <c r="EJ31" s="11"/>
      <c r="EK31" s="11"/>
      <c r="EL31" s="119"/>
      <c r="EM31" s="75" t="s">
        <v>20</v>
      </c>
      <c r="EN31" s="76"/>
      <c r="EO31" s="76"/>
      <c r="EP31" s="76"/>
      <c r="EQ31" s="76"/>
      <c r="ER31" s="76"/>
      <c r="ES31" s="77"/>
      <c r="ET31" s="11"/>
      <c r="EU31" s="11"/>
      <c r="EV31" s="119"/>
      <c r="EW31" s="75" t="s">
        <v>20</v>
      </c>
      <c r="EX31" s="76">
        <v>238677</v>
      </c>
      <c r="EY31" s="76" t="s">
        <v>335</v>
      </c>
      <c r="EZ31" s="76" t="s">
        <v>335</v>
      </c>
      <c r="FA31" s="76" t="s">
        <v>335</v>
      </c>
      <c r="FB31" s="76">
        <v>160697</v>
      </c>
      <c r="FC31" s="77">
        <v>77980</v>
      </c>
      <c r="FD31" s="11"/>
      <c r="FE31" s="11"/>
      <c r="FF31" s="119"/>
      <c r="FG31" s="75" t="s">
        <v>20</v>
      </c>
      <c r="FH31" s="76"/>
      <c r="FI31" s="76"/>
      <c r="FJ31" s="76"/>
      <c r="FK31" s="76"/>
      <c r="FL31" s="76"/>
      <c r="FM31" s="77"/>
      <c r="FN31" s="11"/>
      <c r="FO31" s="11"/>
      <c r="FP31" s="119"/>
      <c r="FQ31" s="75" t="s">
        <v>20</v>
      </c>
      <c r="FR31" s="76">
        <v>238677</v>
      </c>
      <c r="FS31" s="76" t="s">
        <v>335</v>
      </c>
      <c r="FT31" s="76" t="s">
        <v>335</v>
      </c>
      <c r="FU31" s="76" t="s">
        <v>335</v>
      </c>
      <c r="FV31" s="76">
        <v>160697</v>
      </c>
      <c r="FW31" s="77">
        <v>77980</v>
      </c>
      <c r="FX31" s="11"/>
      <c r="FY31" s="11"/>
      <c r="FZ31" s="119"/>
      <c r="GA31" s="75" t="s">
        <v>20</v>
      </c>
      <c r="GB31" s="76">
        <v>238677</v>
      </c>
      <c r="GC31" s="76" t="s">
        <v>335</v>
      </c>
      <c r="GD31" s="76" t="s">
        <v>335</v>
      </c>
      <c r="GE31" s="76" t="s">
        <v>335</v>
      </c>
      <c r="GF31" s="76">
        <v>160697</v>
      </c>
      <c r="GG31" s="77">
        <v>77980</v>
      </c>
      <c r="GH31" s="11"/>
      <c r="GI31" s="11"/>
      <c r="GJ31" s="120"/>
      <c r="GT31" s="120"/>
      <c r="HD31" s="120"/>
      <c r="HN31" s="120"/>
      <c r="HX31" s="120"/>
      <c r="IH31" s="120"/>
      <c r="IR31" s="120"/>
      <c r="JB31" s="120"/>
      <c r="JL31" s="120"/>
      <c r="JV31" s="120"/>
      <c r="KF31" s="120"/>
    </row>
    <row xmlns:x14ac="http://schemas.microsoft.com/office/spreadsheetml/2009/9/ac" r="32" s="3" customFormat="true" x14ac:dyDescent="0.25">
      <c r="A32" s="380"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c r="IH32" s="120"/>
      <c r="IR32" s="120"/>
      <c r="JB32" s="120"/>
      <c r="JL32" s="120"/>
      <c r="JV32" s="120"/>
      <c r="KF32" s="120"/>
    </row>
    <row xmlns:x14ac="http://schemas.microsoft.com/office/spreadsheetml/2009/9/ac" r="33" s="3" customFormat="true" x14ac:dyDescent="0.25">
      <c r="A33" s="380"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c r="IH33" s="120"/>
      <c r="IR33" s="120"/>
      <c r="JB33" s="120"/>
      <c r="JL33" s="120"/>
      <c r="JV33" s="120"/>
      <c r="KF33" s="120"/>
    </row>
    <row xmlns:x14ac="http://schemas.microsoft.com/office/spreadsheetml/2009/9/ac" r="34" s="3" customFormat="true" x14ac:dyDescent="0.25">
      <c r="A34" s="380"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c r="IH34" s="120"/>
      <c r="IR34" s="120"/>
      <c r="JB34" s="120"/>
      <c r="JL34" s="120"/>
      <c r="JV34" s="120"/>
      <c r="KF34" s="120"/>
    </row>
    <row xmlns:x14ac="http://schemas.microsoft.com/office/spreadsheetml/2009/9/ac" r="35" s="3" customFormat="true" x14ac:dyDescent="0.25">
      <c r="A35" s="380"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c r="IH35" s="120"/>
      <c r="IR35" s="120"/>
      <c r="JB35" s="120"/>
      <c r="JL35" s="120"/>
      <c r="JV35" s="120"/>
      <c r="KF35" s="120"/>
    </row>
    <row xmlns:x14ac="http://schemas.microsoft.com/office/spreadsheetml/2009/9/ac" r="36" s="3" customFormat="true" x14ac:dyDescent="0.25">
      <c r="A36" s="380"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c r="IH36" s="120"/>
      <c r="IR36" s="120"/>
      <c r="JB36" s="120"/>
      <c r="JL36" s="120"/>
      <c r="JV36" s="120"/>
      <c r="KF36" s="120"/>
    </row>
    <row xmlns:x14ac="http://schemas.microsoft.com/office/spreadsheetml/2009/9/ac" r="37" s="3" customFormat="true" x14ac:dyDescent="0.25">
      <c r="A37" s="380"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c r="IH37" s="120"/>
      <c r="IR37" s="120"/>
      <c r="JB37" s="120"/>
      <c r="JL37" s="120"/>
      <c r="JV37" s="120"/>
      <c r="KF37" s="120"/>
    </row>
    <row xmlns:x14ac="http://schemas.microsoft.com/office/spreadsheetml/2009/9/ac" r="38" s="3" customFormat="true" x14ac:dyDescent="0.25">
      <c r="A38" s="380"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c r="IH38" s="120"/>
      <c r="IR38" s="120"/>
      <c r="JB38" s="120"/>
      <c r="JL38" s="120"/>
      <c r="JV38" s="120"/>
      <c r="KF38" s="120"/>
    </row>
    <row xmlns:x14ac="http://schemas.microsoft.com/office/spreadsheetml/2009/9/ac" r="39" s="3" customFormat="true" x14ac:dyDescent="0.25">
      <c r="A39" s="380"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c r="IH39" s="120"/>
      <c r="IR39" s="120"/>
      <c r="JB39" s="120"/>
      <c r="JL39" s="120"/>
      <c r="JV39" s="120"/>
      <c r="KF39" s="120"/>
    </row>
    <row xmlns:x14ac="http://schemas.microsoft.com/office/spreadsheetml/2009/9/ac" r="40" s="3" customFormat="true" x14ac:dyDescent="0.25">
      <c r="A40" s="380"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c r="IH40" s="120"/>
      <c r="IR40" s="120"/>
      <c r="JB40" s="120"/>
      <c r="JL40" s="120"/>
      <c r="JV40" s="120"/>
      <c r="KF40" s="120"/>
    </row>
    <row xmlns:x14ac="http://schemas.microsoft.com/office/spreadsheetml/2009/9/ac" r="41" s="3" customFormat="true" x14ac:dyDescent="0.25">
      <c r="A41" s="380"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c r="IH41" s="120"/>
      <c r="IR41" s="120"/>
      <c r="JB41" s="120"/>
      <c r="JL41" s="120"/>
      <c r="JV41" s="120"/>
      <c r="KF41" s="120"/>
    </row>
    <row xmlns:x14ac="http://schemas.microsoft.com/office/spreadsheetml/2009/9/ac" r="42" s="3" customFormat="true" x14ac:dyDescent="0.25">
      <c r="A42" s="380"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c r="IH42" s="120"/>
      <c r="IR42" s="120"/>
      <c r="JB42" s="120"/>
      <c r="JL42" s="120"/>
      <c r="JV42" s="120"/>
      <c r="KF42" s="120"/>
    </row>
    <row xmlns:x14ac="http://schemas.microsoft.com/office/spreadsheetml/2009/9/ac" r="43" s="3" customFormat="true" x14ac:dyDescent="0.25">
      <c r="A43" s="380"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c r="IH43" s="120"/>
      <c r="IR43" s="120"/>
      <c r="JB43" s="120"/>
      <c r="JL43" s="120"/>
      <c r="JV43" s="120"/>
      <c r="KF43" s="120"/>
    </row>
    <row xmlns:x14ac="http://schemas.microsoft.com/office/spreadsheetml/2009/9/ac" r="44" s="3" customFormat="true" x14ac:dyDescent="0.25">
      <c r="A44" s="380"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c r="IH44" s="120"/>
      <c r="IR44" s="120"/>
      <c r="JB44" s="120"/>
      <c r="JL44" s="120"/>
      <c r="JV44" s="120"/>
      <c r="KF44" s="120"/>
    </row>
    <row xmlns:x14ac="http://schemas.microsoft.com/office/spreadsheetml/2009/9/ac" r="45" s="3" customFormat="true" x14ac:dyDescent="0.25">
      <c r="A45" s="380"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c r="IH45" s="120"/>
      <c r="IR45" s="120"/>
      <c r="JB45" s="120"/>
      <c r="JL45" s="120"/>
      <c r="JV45" s="120"/>
      <c r="KF45" s="120"/>
    </row>
    <row xmlns:x14ac="http://schemas.microsoft.com/office/spreadsheetml/2009/9/ac" r="46" s="3" customFormat="true" x14ac:dyDescent="0.25">
      <c r="A46" s="380"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c r="IH46" s="120"/>
      <c r="IR46" s="120"/>
      <c r="JB46" s="120"/>
      <c r="JL46" s="120"/>
      <c r="JV46" s="120"/>
      <c r="KF46" s="120"/>
    </row>
    <row xmlns:x14ac="http://schemas.microsoft.com/office/spreadsheetml/2009/9/ac" r="47" s="3" customFormat="true" x14ac:dyDescent="0.25">
      <c r="A47" s="380"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c r="IH47" s="120"/>
      <c r="IR47" s="120"/>
      <c r="JB47" s="120"/>
      <c r="JL47" s="120"/>
      <c r="JV47" s="120"/>
      <c r="KF47" s="120"/>
    </row>
    <row xmlns:x14ac="http://schemas.microsoft.com/office/spreadsheetml/2009/9/ac" r="48" s="3" customFormat="true" x14ac:dyDescent="0.25">
      <c r="A48" s="380"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c r="IH48" s="120"/>
      <c r="IR48" s="120"/>
      <c r="JB48" s="120"/>
      <c r="JL48" s="120"/>
      <c r="JV48" s="120"/>
      <c r="KF48" s="120"/>
    </row>
    <row xmlns:x14ac="http://schemas.microsoft.com/office/spreadsheetml/2009/9/ac" r="49" s="3" customFormat="true" x14ac:dyDescent="0.25">
      <c r="A49" s="380"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c r="IH49" s="120"/>
      <c r="IR49" s="120"/>
      <c r="JB49" s="120"/>
      <c r="JL49" s="120"/>
      <c r="JV49" s="120"/>
      <c r="KF49" s="120"/>
    </row>
    <row xmlns:x14ac="http://schemas.microsoft.com/office/spreadsheetml/2009/9/ac" r="50" s="3" customFormat="true" x14ac:dyDescent="0.25">
      <c r="A50" s="380"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c r="IH50" s="120"/>
      <c r="IR50" s="120"/>
      <c r="JB50" s="120"/>
      <c r="JL50" s="120"/>
      <c r="JV50" s="120"/>
      <c r="KF50" s="120"/>
    </row>
    <row xmlns:x14ac="http://schemas.microsoft.com/office/spreadsheetml/2009/9/ac" r="51" s="3" customFormat="true" x14ac:dyDescent="0.25">
      <c r="A51" s="380"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c r="IH51" s="120"/>
      <c r="IR51" s="120"/>
      <c r="JB51" s="120"/>
      <c r="JL51" s="120"/>
      <c r="JV51" s="120"/>
      <c r="KF51" s="120"/>
    </row>
    <row xmlns:x14ac="http://schemas.microsoft.com/office/spreadsheetml/2009/9/ac" r="52" s="3" customFormat="true" x14ac:dyDescent="0.25">
      <c r="A52" s="380"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c r="IH52" s="120"/>
      <c r="IR52" s="120"/>
      <c r="JB52" s="120"/>
      <c r="JL52" s="120"/>
      <c r="JV52" s="120"/>
      <c r="KF52" s="120"/>
    </row>
    <row xmlns:x14ac="http://schemas.microsoft.com/office/spreadsheetml/2009/9/ac" r="53" s="3" customFormat="true" x14ac:dyDescent="0.25">
      <c r="A53" s="380"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c r="IH53" s="120"/>
      <c r="IR53" s="120"/>
      <c r="JB53" s="120"/>
      <c r="JL53" s="120"/>
      <c r="JV53" s="120"/>
      <c r="KF53" s="120"/>
    </row>
    <row xmlns:x14ac="http://schemas.microsoft.com/office/spreadsheetml/2009/9/ac" r="54" s="3" customFormat="true" x14ac:dyDescent="0.25">
      <c r="A54" s="380"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c r="IH54" s="120"/>
      <c r="IR54" s="120"/>
      <c r="JB54" s="120"/>
      <c r="JL54" s="120"/>
      <c r="JV54" s="120"/>
      <c r="KF54" s="120"/>
    </row>
    <row xmlns:x14ac="http://schemas.microsoft.com/office/spreadsheetml/2009/9/ac" r="55" s="3" customFormat="true" x14ac:dyDescent="0.25">
      <c r="A55" s="380"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c r="IH55" s="120"/>
      <c r="IR55" s="120"/>
      <c r="JB55" s="120"/>
      <c r="JL55" s="120"/>
      <c r="JV55" s="120"/>
      <c r="KF55" s="120"/>
    </row>
    <row xmlns:x14ac="http://schemas.microsoft.com/office/spreadsheetml/2009/9/ac" r="56" s="3" customFormat="true" x14ac:dyDescent="0.25">
      <c r="A56" s="380"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c r="IH56" s="120"/>
      <c r="IR56" s="120"/>
      <c r="JB56" s="120"/>
      <c r="JL56" s="120"/>
      <c r="JV56" s="120"/>
      <c r="KF56" s="120"/>
    </row>
    <row xmlns:x14ac="http://schemas.microsoft.com/office/spreadsheetml/2009/9/ac" r="57" s="3" customFormat="true" x14ac:dyDescent="0.25">
      <c r="A57" s="380"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c r="IH57" s="120"/>
      <c r="IR57" s="120"/>
      <c r="JB57" s="120"/>
      <c r="JL57" s="120"/>
      <c r="JV57" s="120"/>
      <c r="KF57" s="120"/>
    </row>
    <row xmlns:x14ac="http://schemas.microsoft.com/office/spreadsheetml/2009/9/ac" r="58" s="3" customFormat="true" x14ac:dyDescent="0.25">
      <c r="A58" s="380"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c r="IH58" s="120"/>
      <c r="IR58" s="120"/>
      <c r="JB58" s="120"/>
      <c r="JL58" s="120"/>
      <c r="JV58" s="120"/>
      <c r="KF58" s="120"/>
    </row>
    <row xmlns:x14ac="http://schemas.microsoft.com/office/spreadsheetml/2009/9/ac" r="59" s="3" customFormat="true" x14ac:dyDescent="0.25">
      <c r="A59" s="380"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c r="IH59" s="120"/>
      <c r="IR59" s="120"/>
      <c r="JB59" s="120"/>
      <c r="JL59" s="120"/>
      <c r="JV59" s="120"/>
      <c r="KF59" s="120"/>
    </row>
    <row xmlns:x14ac="http://schemas.microsoft.com/office/spreadsheetml/2009/9/ac" r="60" s="3" customFormat="true" x14ac:dyDescent="0.25">
      <c r="A60" s="380"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c r="IH60" s="120"/>
      <c r="IR60" s="120"/>
      <c r="JB60" s="120"/>
      <c r="JL60" s="120"/>
      <c r="JV60" s="120"/>
      <c r="KF60" s="120"/>
    </row>
    <row xmlns:x14ac="http://schemas.microsoft.com/office/spreadsheetml/2009/9/ac" r="61" s="3" customFormat="true" x14ac:dyDescent="0.25">
      <c r="A61" s="380"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c r="IH61" s="120"/>
      <c r="IR61" s="120"/>
      <c r="JB61" s="120"/>
      <c r="JL61" s="120"/>
      <c r="JV61" s="120"/>
      <c r="KF61" s="120"/>
    </row>
    <row xmlns:x14ac="http://schemas.microsoft.com/office/spreadsheetml/2009/9/ac" r="62" s="3" customFormat="true" x14ac:dyDescent="0.25">
      <c r="A62" s="380"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c r="IH62" s="120"/>
      <c r="IR62" s="120"/>
      <c r="JB62" s="120"/>
      <c r="JL62" s="120"/>
      <c r="JV62" s="120"/>
      <c r="KF62" s="120"/>
    </row>
    <row xmlns:x14ac="http://schemas.microsoft.com/office/spreadsheetml/2009/9/ac" r="63" s="3" customFormat="true" x14ac:dyDescent="0.25">
      <c r="A63" s="380"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c r="IH63" s="120"/>
      <c r="IR63" s="120"/>
      <c r="JB63" s="120"/>
      <c r="JL63" s="120"/>
      <c r="JV63" s="120"/>
      <c r="KF63" s="120"/>
    </row>
    <row xmlns:x14ac="http://schemas.microsoft.com/office/spreadsheetml/2009/9/ac" r="64" s="3" customFormat="true" x14ac:dyDescent="0.25">
      <c r="A64" s="380"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c r="IH64" s="120"/>
      <c r="IR64" s="120"/>
      <c r="JB64" s="120"/>
      <c r="JL64" s="120"/>
      <c r="JV64" s="120"/>
      <c r="KF64" s="120"/>
    </row>
    <row xmlns:x14ac="http://schemas.microsoft.com/office/spreadsheetml/2009/9/ac" r="65" s="3" customFormat="true" x14ac:dyDescent="0.25">
      <c r="A65" s="380"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c r="IH65" s="120"/>
      <c r="IR65" s="120"/>
      <c r="JB65" s="120"/>
      <c r="JL65" s="120"/>
      <c r="JV65" s="120"/>
      <c r="KF65" s="120"/>
    </row>
    <row xmlns:x14ac="http://schemas.microsoft.com/office/spreadsheetml/2009/9/ac" r="66" s="3" customFormat="true" x14ac:dyDescent="0.25">
      <c r="A66" s="380"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c r="IH66" s="120"/>
      <c r="IR66" s="120"/>
      <c r="JB66" s="120"/>
      <c r="JL66" s="120"/>
      <c r="JV66" s="120"/>
      <c r="KF66" s="120"/>
    </row>
    <row xmlns:x14ac="http://schemas.microsoft.com/office/spreadsheetml/2009/9/ac" r="67" s="3" customFormat="true" x14ac:dyDescent="0.25">
      <c r="A67" s="380"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c r="IH67" s="120"/>
      <c r="IR67" s="120"/>
      <c r="JB67" s="120"/>
      <c r="JL67" s="120"/>
      <c r="JV67" s="120"/>
      <c r="KF67" s="120"/>
    </row>
    <row xmlns:x14ac="http://schemas.microsoft.com/office/spreadsheetml/2009/9/ac" r="68" s="3" customFormat="true" x14ac:dyDescent="0.25">
      <c r="A68" s="380"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c r="IH68" s="120"/>
      <c r="IR68" s="120"/>
      <c r="JB68" s="120"/>
      <c r="JL68" s="120"/>
      <c r="JV68" s="120"/>
      <c r="KF68" s="120"/>
    </row>
    <row xmlns:x14ac="http://schemas.microsoft.com/office/spreadsheetml/2009/9/ac" r="69" s="3" customFormat="true" x14ac:dyDescent="0.25">
      <c r="A69" s="380"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c r="IH69" s="120"/>
      <c r="IR69" s="120"/>
      <c r="JB69" s="120"/>
      <c r="JL69" s="120"/>
      <c r="JV69" s="120"/>
      <c r="KF69" s="120"/>
    </row>
    <row xmlns:x14ac="http://schemas.microsoft.com/office/spreadsheetml/2009/9/ac" r="70" s="3" customFormat="true" x14ac:dyDescent="0.25">
      <c r="A70" s="380"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c r="IH70" s="120"/>
      <c r="IR70" s="120"/>
      <c r="JB70" s="120"/>
      <c r="JL70" s="120"/>
      <c r="JV70" s="120"/>
      <c r="KF70" s="120"/>
    </row>
    <row xmlns:x14ac="http://schemas.microsoft.com/office/spreadsheetml/2009/9/ac" r="71" s="3" customFormat="true" x14ac:dyDescent="0.25">
      <c r="A71" s="380"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c r="IH71" s="120"/>
      <c r="IR71" s="120"/>
      <c r="JB71" s="120"/>
      <c r="JL71" s="120"/>
      <c r="JV71" s="120"/>
      <c r="KF71" s="120"/>
    </row>
    <row xmlns:x14ac="http://schemas.microsoft.com/office/spreadsheetml/2009/9/ac" r="72" s="3" customFormat="true" x14ac:dyDescent="0.25">
      <c r="A72" s="380"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c r="IH72" s="120"/>
      <c r="IR72" s="120"/>
      <c r="JB72" s="120"/>
      <c r="JL72" s="120"/>
      <c r="JV72" s="120"/>
      <c r="KF72" s="120"/>
    </row>
    <row xmlns:x14ac="http://schemas.microsoft.com/office/spreadsheetml/2009/9/ac" r="73" s="3" customFormat="true" x14ac:dyDescent="0.25">
      <c r="A73" s="380"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c r="IH73" s="120"/>
      <c r="IR73" s="120"/>
      <c r="JB73" s="120"/>
      <c r="JL73" s="120"/>
      <c r="JV73" s="120"/>
      <c r="KF73" s="120"/>
    </row>
    <row xmlns:x14ac="http://schemas.microsoft.com/office/spreadsheetml/2009/9/ac" r="74" s="3" customFormat="true" x14ac:dyDescent="0.25">
      <c r="A74" s="380"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c r="IH74" s="120"/>
      <c r="IR74" s="120"/>
      <c r="JB74" s="120"/>
      <c r="JL74" s="120"/>
      <c r="JV74" s="120"/>
      <c r="KF74" s="120"/>
    </row>
    <row xmlns:x14ac="http://schemas.microsoft.com/office/spreadsheetml/2009/9/ac" r="75" s="3" customFormat="true" x14ac:dyDescent="0.25">
      <c r="A75" s="380"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c r="IH75" s="120"/>
      <c r="IR75" s="120"/>
      <c r="JB75" s="120"/>
      <c r="JL75" s="120"/>
      <c r="JV75" s="120"/>
      <c r="KF75" s="120"/>
    </row>
    <row xmlns:x14ac="http://schemas.microsoft.com/office/spreadsheetml/2009/9/ac" r="76" s="3" customFormat="true" x14ac:dyDescent="0.25">
      <c r="A76" s="380"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c r="IH76" s="120"/>
      <c r="IR76" s="120"/>
      <c r="JB76" s="120"/>
      <c r="JL76" s="120"/>
      <c r="JV76" s="120"/>
      <c r="KF76" s="120"/>
    </row>
    <row xmlns:x14ac="http://schemas.microsoft.com/office/spreadsheetml/2009/9/ac" r="77" s="3" customFormat="true" x14ac:dyDescent="0.25">
      <c r="A77" s="380"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c r="IH77" s="120"/>
      <c r="IR77" s="120"/>
      <c r="JB77" s="120"/>
      <c r="JL77" s="120"/>
      <c r="JV77" s="120"/>
      <c r="KF77" s="120"/>
    </row>
    <row xmlns:x14ac="http://schemas.microsoft.com/office/spreadsheetml/2009/9/ac" r="78" s="3" customFormat="true" x14ac:dyDescent="0.25">
      <c r="A78" s="380"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c r="IH78" s="120"/>
      <c r="IR78" s="120"/>
      <c r="JB78" s="120"/>
      <c r="JL78" s="120"/>
      <c r="JV78" s="120"/>
      <c r="KF78" s="120"/>
    </row>
    <row xmlns:x14ac="http://schemas.microsoft.com/office/spreadsheetml/2009/9/ac" r="79" s="3" customFormat="true" x14ac:dyDescent="0.25">
      <c r="A79" s="380"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c r="IH79" s="120"/>
      <c r="IR79" s="120"/>
      <c r="JB79" s="120"/>
      <c r="JL79" s="120"/>
      <c r="JV79" s="120"/>
      <c r="KF79" s="120"/>
    </row>
    <row xmlns:x14ac="http://schemas.microsoft.com/office/spreadsheetml/2009/9/ac" r="80" s="3" customFormat="true" x14ac:dyDescent="0.25">
      <c r="A80" s="380"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c r="IH80" s="120"/>
      <c r="IR80" s="120"/>
      <c r="JB80" s="120"/>
      <c r="JL80" s="120"/>
      <c r="JV80" s="120"/>
      <c r="KF80" s="120"/>
    </row>
    <row xmlns:x14ac="http://schemas.microsoft.com/office/spreadsheetml/2009/9/ac" r="81" s="3" customFormat="true" x14ac:dyDescent="0.25">
      <c r="A81" s="380"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c r="IH81" s="120"/>
      <c r="IR81" s="120"/>
      <c r="JB81" s="120"/>
      <c r="JL81" s="120"/>
      <c r="JV81" s="120"/>
      <c r="KF81" s="120"/>
    </row>
    <row xmlns:x14ac="http://schemas.microsoft.com/office/spreadsheetml/2009/9/ac" r="82" s="3" customFormat="true" x14ac:dyDescent="0.25">
      <c r="A82" s="380"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c r="IH82" s="120"/>
      <c r="IR82" s="120"/>
      <c r="JB82" s="120"/>
      <c r="JL82" s="120"/>
      <c r="JV82" s="120"/>
      <c r="KF82" s="120"/>
    </row>
    <row xmlns:x14ac="http://schemas.microsoft.com/office/spreadsheetml/2009/9/ac" r="83" s="3" customFormat="true" x14ac:dyDescent="0.25">
      <c r="A83" s="380"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c r="IH83" s="120"/>
      <c r="IR83" s="120"/>
      <c r="JB83" s="120"/>
      <c r="JL83" s="120"/>
      <c r="JV83" s="120"/>
      <c r="KF83" s="120"/>
    </row>
    <row xmlns:x14ac="http://schemas.microsoft.com/office/spreadsheetml/2009/9/ac" r="84" s="3" customFormat="true" x14ac:dyDescent="0.25">
      <c r="A84" s="380"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c r="IH84" s="120"/>
      <c r="IR84" s="120"/>
      <c r="JB84" s="120"/>
      <c r="JL84" s="120"/>
      <c r="JV84" s="120"/>
      <c r="KF84" s="120"/>
    </row>
    <row xmlns:x14ac="http://schemas.microsoft.com/office/spreadsheetml/2009/9/ac" r="85" s="3" customFormat="true" x14ac:dyDescent="0.25">
      <c r="A85" s="380"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c r="IH85" s="120"/>
      <c r="IR85" s="120"/>
      <c r="JB85" s="120"/>
      <c r="JL85" s="120"/>
      <c r="JV85" s="120"/>
      <c r="KF85" s="120"/>
    </row>
    <row xmlns:x14ac="http://schemas.microsoft.com/office/spreadsheetml/2009/9/ac" r="86" s="3" customFormat="true" x14ac:dyDescent="0.25">
      <c r="A86" s="380"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c r="IH86" s="120"/>
      <c r="IR86" s="120"/>
      <c r="JB86" s="120"/>
      <c r="JL86" s="120"/>
      <c r="JV86" s="120"/>
      <c r="KF86" s="120"/>
    </row>
    <row xmlns:x14ac="http://schemas.microsoft.com/office/spreadsheetml/2009/9/ac" r="87" s="3" customFormat="true" x14ac:dyDescent="0.25">
      <c r="A87" s="380"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c r="IH87" s="120"/>
      <c r="IR87" s="120"/>
      <c r="JB87" s="120"/>
      <c r="JL87" s="120"/>
      <c r="JV87" s="120"/>
      <c r="KF87" s="120"/>
    </row>
    <row xmlns:x14ac="http://schemas.microsoft.com/office/spreadsheetml/2009/9/ac" r="88" s="3" customFormat="true" x14ac:dyDescent="0.25">
      <c r="A88" s="380"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c r="IH88" s="120"/>
      <c r="IR88" s="120"/>
      <c r="JB88" s="120"/>
      <c r="JL88" s="120"/>
      <c r="JV88" s="120"/>
      <c r="KF88" s="120"/>
    </row>
    <row xmlns:x14ac="http://schemas.microsoft.com/office/spreadsheetml/2009/9/ac" r="89" s="3" customFormat="true" x14ac:dyDescent="0.25">
      <c r="A89" s="380"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c r="IH89" s="120"/>
      <c r="IR89" s="120"/>
      <c r="JB89" s="120"/>
      <c r="JL89" s="120"/>
      <c r="JV89" s="120"/>
      <c r="KF89" s="120"/>
    </row>
    <row xmlns:x14ac="http://schemas.microsoft.com/office/spreadsheetml/2009/9/ac" r="90" s="3" customFormat="true" x14ac:dyDescent="0.25">
      <c r="A90" s="380"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c r="IH90" s="120"/>
      <c r="IR90" s="120"/>
      <c r="JB90" s="120"/>
      <c r="JL90" s="120"/>
      <c r="JV90" s="120"/>
      <c r="KF90" s="120"/>
    </row>
    <row xmlns:x14ac="http://schemas.microsoft.com/office/spreadsheetml/2009/9/ac" r="91" s="3" customFormat="true" x14ac:dyDescent="0.25">
      <c r="A91" s="380"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c r="IH91" s="120"/>
      <c r="IR91" s="120"/>
      <c r="JB91" s="120"/>
      <c r="JL91" s="120"/>
      <c r="JV91" s="120"/>
      <c r="KF91" s="120"/>
    </row>
    <row xmlns:x14ac="http://schemas.microsoft.com/office/spreadsheetml/2009/9/ac" r="92" s="3" customFormat="true" x14ac:dyDescent="0.25">
      <c r="A92" s="380"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c r="IH92" s="120"/>
      <c r="IR92" s="120"/>
      <c r="JB92" s="120"/>
      <c r="JL92" s="120"/>
      <c r="JV92" s="120"/>
      <c r="KF92" s="120"/>
    </row>
    <row xmlns:x14ac="http://schemas.microsoft.com/office/spreadsheetml/2009/9/ac" r="93" s="3" customFormat="true" x14ac:dyDescent="0.25">
      <c r="A93" s="380"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c r="IH93" s="120"/>
      <c r="IR93" s="120"/>
      <c r="JB93" s="120"/>
      <c r="JL93" s="120"/>
      <c r="JV93" s="120"/>
      <c r="KF93" s="120"/>
    </row>
    <row xmlns:x14ac="http://schemas.microsoft.com/office/spreadsheetml/2009/9/ac" r="94" s="3" customFormat="true" x14ac:dyDescent="0.25">
      <c r="A94" s="380"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c r="IH94" s="120"/>
      <c r="IR94" s="120"/>
      <c r="JB94" s="120"/>
      <c r="JL94" s="120"/>
      <c r="JV94" s="120"/>
      <c r="KF94" s="120"/>
    </row>
    <row xmlns:x14ac="http://schemas.microsoft.com/office/spreadsheetml/2009/9/ac" r="95" s="3" customFormat="true" x14ac:dyDescent="0.25">
      <c r="A95" s="380"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c r="IH95" s="120"/>
      <c r="IR95" s="120"/>
      <c r="JB95" s="120"/>
      <c r="JL95" s="120"/>
      <c r="JV95" s="120"/>
      <c r="KF95" s="120"/>
    </row>
    <row xmlns:x14ac="http://schemas.microsoft.com/office/spreadsheetml/2009/9/ac" r="96" s="3" customFormat="true" x14ac:dyDescent="0.25">
      <c r="A96" s="380"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c r="IH96" s="120"/>
      <c r="IR96" s="120"/>
      <c r="JB96" s="120"/>
      <c r="JL96" s="120"/>
      <c r="JV96" s="120"/>
      <c r="KF96" s="120"/>
    </row>
    <row xmlns:x14ac="http://schemas.microsoft.com/office/spreadsheetml/2009/9/ac" r="97" s="3" customFormat="true" x14ac:dyDescent="0.25">
      <c r="A97" s="380"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c r="IH97" s="120"/>
      <c r="IR97" s="120"/>
      <c r="JB97" s="120"/>
      <c r="JL97" s="120"/>
      <c r="JV97" s="120"/>
      <c r="KF97" s="120"/>
    </row>
    <row xmlns:x14ac="http://schemas.microsoft.com/office/spreadsheetml/2009/9/ac" r="98" s="3" customFormat="true" x14ac:dyDescent="0.25">
      <c r="A98" s="380"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c r="IH98" s="120"/>
      <c r="IR98" s="120"/>
      <c r="JB98" s="120"/>
      <c r="JL98" s="120"/>
      <c r="JV98" s="120"/>
      <c r="KF98" s="120"/>
    </row>
    <row xmlns:x14ac="http://schemas.microsoft.com/office/spreadsheetml/2009/9/ac" r="99" s="3" customFormat="true" x14ac:dyDescent="0.25">
      <c r="A99" s="380"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c r="IH99" s="120"/>
      <c r="IR99" s="120"/>
      <c r="JB99" s="120"/>
      <c r="JL99" s="120"/>
      <c r="JV99" s="120"/>
      <c r="KF99" s="120"/>
    </row>
    <row xmlns:x14ac="http://schemas.microsoft.com/office/spreadsheetml/2009/9/ac" r="100" s="3" customFormat="true" x14ac:dyDescent="0.25">
      <c r="A100" s="380"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c r="IH100" s="120"/>
      <c r="IR100" s="120"/>
      <c r="JB100" s="120"/>
      <c r="JL100" s="120"/>
      <c r="JV100" s="120"/>
      <c r="KF100" s="120"/>
    </row>
    <row xmlns:x14ac="http://schemas.microsoft.com/office/spreadsheetml/2009/9/ac" r="101" s="3" customFormat="true" x14ac:dyDescent="0.25">
      <c r="A101" s="380"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c r="IH101" s="120"/>
      <c r="IR101" s="120"/>
      <c r="JB101" s="120"/>
      <c r="JL101" s="120"/>
      <c r="JV101" s="120"/>
      <c r="KF101" s="120"/>
    </row>
    <row xmlns:x14ac="http://schemas.microsoft.com/office/spreadsheetml/2009/9/ac" r="102" s="3" customFormat="true" x14ac:dyDescent="0.25">
      <c r="A102" s="380"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c r="IH102" s="120"/>
      <c r="IR102" s="120"/>
      <c r="JB102" s="120"/>
      <c r="JL102" s="120"/>
      <c r="JV102" s="120"/>
      <c r="KF102" s="120"/>
    </row>
    <row xmlns:x14ac="http://schemas.microsoft.com/office/spreadsheetml/2009/9/ac" r="103" s="3" customFormat="true" x14ac:dyDescent="0.25">
      <c r="A103" s="380"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c r="IH103" s="120"/>
      <c r="IR103" s="120"/>
      <c r="JB103" s="120"/>
      <c r="JL103" s="120"/>
      <c r="JV103" s="120"/>
      <c r="KF103" s="120"/>
    </row>
    <row xmlns:x14ac="http://schemas.microsoft.com/office/spreadsheetml/2009/9/ac" r="104" s="3" customFormat="true" x14ac:dyDescent="0.25">
      <c r="A104" s="380"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c r="IH104" s="120"/>
      <c r="IR104" s="120"/>
      <c r="JB104" s="120"/>
      <c r="JL104" s="120"/>
      <c r="JV104" s="120"/>
      <c r="KF104" s="120"/>
    </row>
    <row xmlns:x14ac="http://schemas.microsoft.com/office/spreadsheetml/2009/9/ac" r="105" s="3" customFormat="true" x14ac:dyDescent="0.25">
      <c r="A105" s="380"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c r="IH105" s="120"/>
      <c r="IR105" s="120"/>
      <c r="JB105" s="120"/>
      <c r="JL105" s="120"/>
      <c r="JV105" s="120"/>
      <c r="KF105" s="120"/>
    </row>
    <row xmlns:x14ac="http://schemas.microsoft.com/office/spreadsheetml/2009/9/ac" r="106" s="3" customFormat="true" x14ac:dyDescent="0.25">
      <c r="A106" s="380"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c r="IH106" s="120"/>
      <c r="IR106" s="120"/>
      <c r="JB106" s="120"/>
      <c r="JL106" s="120"/>
      <c r="JV106" s="120"/>
      <c r="KF106" s="120"/>
    </row>
    <row xmlns:x14ac="http://schemas.microsoft.com/office/spreadsheetml/2009/9/ac" r="107" s="3" customFormat="true" x14ac:dyDescent="0.25">
      <c r="A107" s="380"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c r="IH107" s="120"/>
      <c r="IR107" s="120"/>
      <c r="JB107" s="120"/>
      <c r="JL107" s="120"/>
      <c r="JV107" s="120"/>
      <c r="KF107" s="120"/>
    </row>
    <row xmlns:x14ac="http://schemas.microsoft.com/office/spreadsheetml/2009/9/ac" r="108" s="3" customFormat="true" x14ac:dyDescent="0.25">
      <c r="A108" s="380"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c r="IH108" s="120"/>
      <c r="IR108" s="120"/>
      <c r="JB108" s="120"/>
      <c r="JL108" s="120"/>
      <c r="JV108" s="120"/>
      <c r="KF108" s="120"/>
    </row>
    <row xmlns:x14ac="http://schemas.microsoft.com/office/spreadsheetml/2009/9/ac" r="109" s="3" customFormat="true" x14ac:dyDescent="0.25">
      <c r="A109" s="380"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c r="IH109" s="120"/>
      <c r="IR109" s="120"/>
      <c r="JB109" s="120"/>
      <c r="JL109" s="120"/>
      <c r="JV109" s="120"/>
      <c r="KF109" s="120"/>
    </row>
    <row xmlns:x14ac="http://schemas.microsoft.com/office/spreadsheetml/2009/9/ac" r="110" s="3" customFormat="true" x14ac:dyDescent="0.25">
      <c r="A110" s="380"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c r="IH110" s="120"/>
      <c r="IR110" s="120"/>
      <c r="JB110" s="120"/>
      <c r="JL110" s="120"/>
      <c r="JV110" s="120"/>
      <c r="KF110" s="120"/>
    </row>
    <row xmlns:x14ac="http://schemas.microsoft.com/office/spreadsheetml/2009/9/ac" r="111" s="3" customFormat="true" x14ac:dyDescent="0.25">
      <c r="A111" s="380"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c r="IH111" s="120"/>
      <c r="IR111" s="120"/>
      <c r="JB111" s="120"/>
      <c r="JL111" s="120"/>
      <c r="JV111" s="120"/>
      <c r="KF111" s="120"/>
    </row>
    <row xmlns:x14ac="http://schemas.microsoft.com/office/spreadsheetml/2009/9/ac" r="112" s="3" customFormat="true" x14ac:dyDescent="0.25">
      <c r="A112" s="380"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c r="IH112" s="120"/>
      <c r="IR112" s="120"/>
      <c r="JB112" s="120"/>
      <c r="JL112" s="120"/>
      <c r="JV112" s="120"/>
      <c r="KF112" s="120"/>
    </row>
    <row xmlns:x14ac="http://schemas.microsoft.com/office/spreadsheetml/2009/9/ac" r="113" s="3" customFormat="true" x14ac:dyDescent="0.25">
      <c r="A113" s="380"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c r="IH113" s="120"/>
      <c r="IR113" s="120"/>
      <c r="JB113" s="120"/>
      <c r="JL113" s="120"/>
      <c r="JV113" s="120"/>
      <c r="KF113" s="120"/>
    </row>
    <row xmlns:x14ac="http://schemas.microsoft.com/office/spreadsheetml/2009/9/ac" r="114" s="3" customFormat="true" x14ac:dyDescent="0.25">
      <c r="A114" s="380"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c r="IH114" s="120"/>
      <c r="IR114" s="120"/>
      <c r="JB114" s="120"/>
      <c r="JL114" s="120"/>
      <c r="JV114" s="120"/>
      <c r="KF114" s="120"/>
    </row>
    <row xmlns:x14ac="http://schemas.microsoft.com/office/spreadsheetml/2009/9/ac" r="115" s="3" customFormat="true" x14ac:dyDescent="0.25">
      <c r="A115" s="380"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c r="IH115" s="120"/>
      <c r="IR115" s="120"/>
      <c r="JB115" s="120"/>
      <c r="JL115" s="120"/>
      <c r="JV115" s="120"/>
      <c r="KF115" s="120"/>
    </row>
    <row xmlns:x14ac="http://schemas.microsoft.com/office/spreadsheetml/2009/9/ac" r="116" s="3" customFormat="true" x14ac:dyDescent="0.25">
      <c r="A116" s="380"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c r="IH116" s="120"/>
      <c r="IR116" s="120"/>
      <c r="JB116" s="120"/>
      <c r="JL116" s="120"/>
      <c r="JV116" s="120"/>
      <c r="KF116" s="120"/>
    </row>
    <row xmlns:x14ac="http://schemas.microsoft.com/office/spreadsheetml/2009/9/ac" r="117" s="3" customFormat="true" x14ac:dyDescent="0.25">
      <c r="A117" s="380"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c r="IH117" s="120"/>
      <c r="IR117" s="120"/>
      <c r="JB117" s="120"/>
      <c r="JL117" s="120"/>
      <c r="JV117" s="120"/>
      <c r="KF117" s="120"/>
    </row>
    <row xmlns:x14ac="http://schemas.microsoft.com/office/spreadsheetml/2009/9/ac" r="118" s="3" customFormat="true" x14ac:dyDescent="0.25">
      <c r="A118" s="380"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c r="IH118" s="120"/>
      <c r="IR118" s="120"/>
      <c r="JB118" s="120"/>
      <c r="JL118" s="120"/>
      <c r="JV118" s="120"/>
      <c r="KF118" s="120"/>
    </row>
    <row xmlns:x14ac="http://schemas.microsoft.com/office/spreadsheetml/2009/9/ac" r="119" s="3" customFormat="true" x14ac:dyDescent="0.25">
      <c r="A119" s="380"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c r="IH119" s="120"/>
      <c r="IR119" s="120"/>
      <c r="JB119" s="120"/>
      <c r="JL119" s="120"/>
      <c r="JV119" s="120"/>
      <c r="KF119" s="120"/>
    </row>
    <row xmlns:x14ac="http://schemas.microsoft.com/office/spreadsheetml/2009/9/ac" r="120" s="3" customFormat="true" x14ac:dyDescent="0.25">
      <c r="A120" s="380"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c r="IH120" s="120"/>
      <c r="IR120" s="120"/>
      <c r="JB120" s="120"/>
      <c r="JL120" s="120"/>
      <c r="JV120" s="120"/>
      <c r="KF120" s="120"/>
    </row>
    <row xmlns:x14ac="http://schemas.microsoft.com/office/spreadsheetml/2009/9/ac" r="121" s="3" customFormat="true" x14ac:dyDescent="0.25">
      <c r="A121" s="380"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c r="IH121" s="120"/>
      <c r="IR121" s="120"/>
      <c r="JB121" s="120"/>
      <c r="JL121" s="120"/>
      <c r="JV121" s="120"/>
      <c r="KF121" s="120"/>
    </row>
    <row xmlns:x14ac="http://schemas.microsoft.com/office/spreadsheetml/2009/9/ac" r="122" s="3" customFormat="true" x14ac:dyDescent="0.25">
      <c r="A122" s="380"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c r="IH122" s="120"/>
      <c r="IR122" s="120"/>
      <c r="JB122" s="120"/>
      <c r="JL122" s="120"/>
      <c r="JV122" s="120"/>
      <c r="KF122" s="120"/>
    </row>
    <row xmlns:x14ac="http://schemas.microsoft.com/office/spreadsheetml/2009/9/ac" r="123" s="3" customFormat="true" x14ac:dyDescent="0.25">
      <c r="A123" s="380"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c r="IH123" s="120"/>
      <c r="IR123" s="120"/>
      <c r="JB123" s="120"/>
      <c r="JL123" s="120"/>
      <c r="JV123" s="120"/>
      <c r="KF123" s="120"/>
    </row>
    <row xmlns:x14ac="http://schemas.microsoft.com/office/spreadsheetml/2009/9/ac" r="124" s="3" customFormat="true" x14ac:dyDescent="0.25">
      <c r="A124" s="380"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c r="IH124" s="120"/>
      <c r="IR124" s="120"/>
      <c r="JB124" s="120"/>
      <c r="JL124" s="120"/>
      <c r="JV124" s="120"/>
      <c r="KF124" s="120"/>
    </row>
    <row xmlns:x14ac="http://schemas.microsoft.com/office/spreadsheetml/2009/9/ac" r="125" s="3" customFormat="true" x14ac:dyDescent="0.25">
      <c r="A125" s="380"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c r="IH125" s="120"/>
      <c r="IR125" s="120"/>
      <c r="JB125" s="120"/>
      <c r="JL125" s="120"/>
      <c r="JV125" s="120"/>
      <c r="KF125" s="120"/>
    </row>
    <row xmlns:x14ac="http://schemas.microsoft.com/office/spreadsheetml/2009/9/ac" r="126" s="3" customFormat="true" x14ac:dyDescent="0.25">
      <c r="A126" s="380"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c r="IH126" s="120"/>
      <c r="IR126" s="120"/>
      <c r="JB126" s="120"/>
      <c r="JL126" s="120"/>
      <c r="JV126" s="120"/>
      <c r="KF126" s="120"/>
    </row>
    <row xmlns:x14ac="http://schemas.microsoft.com/office/spreadsheetml/2009/9/ac" r="127" s="3" customFormat="true" x14ac:dyDescent="0.25">
      <c r="A127" s="380"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c r="IH127" s="120"/>
      <c r="IR127" s="120"/>
      <c r="JB127" s="120"/>
      <c r="JL127" s="120"/>
      <c r="JV127" s="120"/>
      <c r="KF127" s="120"/>
    </row>
    <row xmlns:x14ac="http://schemas.microsoft.com/office/spreadsheetml/2009/9/ac" r="128" s="3" customFormat="true" x14ac:dyDescent="0.25">
      <c r="A128" s="380"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c r="IH128" s="120"/>
      <c r="IR128" s="120"/>
      <c r="JB128" s="120"/>
      <c r="JL128" s="120"/>
      <c r="JV128" s="120"/>
      <c r="KF128" s="120"/>
    </row>
    <row xmlns:x14ac="http://schemas.microsoft.com/office/spreadsheetml/2009/9/ac" r="129" s="3" customFormat="true" x14ac:dyDescent="0.25">
      <c r="A129" s="380"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c r="IH129" s="120"/>
      <c r="IR129" s="120"/>
      <c r="JB129" s="120"/>
      <c r="JL129" s="120"/>
      <c r="JV129" s="120"/>
      <c r="KF129" s="120"/>
    </row>
    <row xmlns:x14ac="http://schemas.microsoft.com/office/spreadsheetml/2009/9/ac" r="130" s="3" customFormat="true" x14ac:dyDescent="0.25">
      <c r="A130" s="380"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c r="IH130" s="120"/>
      <c r="IR130" s="120"/>
      <c r="JB130" s="120"/>
      <c r="JL130" s="120"/>
      <c r="JV130" s="120"/>
      <c r="KF130" s="120"/>
    </row>
    <row xmlns:x14ac="http://schemas.microsoft.com/office/spreadsheetml/2009/9/ac" r="131" s="3" customFormat="true" x14ac:dyDescent="0.25">
      <c r="A131" s="380"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c r="IH131" s="120"/>
      <c r="IR131" s="120"/>
      <c r="JB131" s="120"/>
      <c r="JL131" s="120"/>
      <c r="JV131" s="120"/>
      <c r="KF131" s="120"/>
    </row>
    <row xmlns:x14ac="http://schemas.microsoft.com/office/spreadsheetml/2009/9/ac" r="132" s="3" customFormat="true" x14ac:dyDescent="0.25">
      <c r="A132" s="380"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c r="IH132" s="120"/>
      <c r="IR132" s="120"/>
      <c r="JB132" s="120"/>
      <c r="JL132" s="120"/>
      <c r="JV132" s="120"/>
      <c r="KF132" s="120"/>
    </row>
    <row xmlns:x14ac="http://schemas.microsoft.com/office/spreadsheetml/2009/9/ac" r="133" s="3" customFormat="true" x14ac:dyDescent="0.25">
      <c r="A133" s="380"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c r="IH133" s="120"/>
      <c r="IR133" s="120"/>
      <c r="JB133" s="120"/>
      <c r="JL133" s="120"/>
      <c r="JV133" s="120"/>
      <c r="KF133" s="120"/>
    </row>
    <row xmlns:x14ac="http://schemas.microsoft.com/office/spreadsheetml/2009/9/ac" r="134" s="3" customFormat="true" x14ac:dyDescent="0.25">
      <c r="A134" s="380"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c r="IH134" s="120"/>
      <c r="IR134" s="120"/>
      <c r="JB134" s="120"/>
      <c r="JL134" s="120"/>
      <c r="JV134" s="120"/>
      <c r="KF134" s="120"/>
    </row>
    <row xmlns:x14ac="http://schemas.microsoft.com/office/spreadsheetml/2009/9/ac" r="135" s="3" customFormat="true" x14ac:dyDescent="0.25">
      <c r="A135" s="380"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c r="IH135" s="120"/>
      <c r="IR135" s="120"/>
      <c r="JB135" s="120"/>
      <c r="JL135" s="120"/>
      <c r="JV135" s="120"/>
      <c r="KF135" s="120"/>
    </row>
    <row xmlns:x14ac="http://schemas.microsoft.com/office/spreadsheetml/2009/9/ac" r="136" s="3" customFormat="true" x14ac:dyDescent="0.25">
      <c r="A136" s="380"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c r="IH136" s="120"/>
      <c r="IR136" s="120"/>
      <c r="JB136" s="120"/>
      <c r="JL136" s="120"/>
      <c r="JV136" s="120"/>
      <c r="KF136" s="120"/>
    </row>
    <row xmlns:x14ac="http://schemas.microsoft.com/office/spreadsheetml/2009/9/ac" r="137" s="3" customFormat="true" x14ac:dyDescent="0.25">
      <c r="A137" s="380"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c r="IH137" s="120"/>
      <c r="IR137" s="120"/>
      <c r="JB137" s="120"/>
      <c r="JL137" s="120"/>
      <c r="JV137" s="120"/>
      <c r="KF137" s="120"/>
    </row>
    <row xmlns:x14ac="http://schemas.microsoft.com/office/spreadsheetml/2009/9/ac" r="138" s="3" customFormat="true" x14ac:dyDescent="0.25">
      <c r="A138" s="380"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c r="IH138" s="120"/>
      <c r="IR138" s="120"/>
      <c r="JB138" s="120"/>
      <c r="JL138" s="120"/>
      <c r="JV138" s="120"/>
      <c r="KF138" s="120"/>
    </row>
    <row xmlns:x14ac="http://schemas.microsoft.com/office/spreadsheetml/2009/9/ac" r="139" s="3" customFormat="true" x14ac:dyDescent="0.25">
      <c r="A139" s="380"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c r="IH139" s="120"/>
      <c r="IR139" s="120"/>
      <c r="JB139" s="120"/>
      <c r="JL139" s="120"/>
      <c r="JV139" s="120"/>
      <c r="KF139" s="120"/>
    </row>
    <row xmlns:x14ac="http://schemas.microsoft.com/office/spreadsheetml/2009/9/ac" r="140" s="3" customFormat="true" x14ac:dyDescent="0.25">
      <c r="A140" s="380"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c r="IH140" s="120"/>
      <c r="IR140" s="120"/>
      <c r="JB140" s="120"/>
      <c r="JL140" s="120"/>
      <c r="JV140" s="120"/>
      <c r="KF140" s="120"/>
    </row>
    <row xmlns:x14ac="http://schemas.microsoft.com/office/spreadsheetml/2009/9/ac" r="141" s="3" customFormat="true" x14ac:dyDescent="0.25">
      <c r="A141" s="380"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c r="IH141" s="120"/>
      <c r="IR141" s="120"/>
      <c r="JB141" s="120"/>
      <c r="JL141" s="120"/>
      <c r="JV141" s="120"/>
      <c r="KF141" s="120"/>
    </row>
    <row xmlns:x14ac="http://schemas.microsoft.com/office/spreadsheetml/2009/9/ac" r="142" s="3" customFormat="true" x14ac:dyDescent="0.25">
      <c r="A142" s="380"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c r="IH142" s="120"/>
      <c r="IR142" s="120"/>
      <c r="JB142" s="120"/>
      <c r="JL142" s="120"/>
      <c r="JV142" s="120"/>
      <c r="KF142" s="120"/>
    </row>
    <row xmlns:x14ac="http://schemas.microsoft.com/office/spreadsheetml/2009/9/ac" r="143" s="3" customFormat="true" x14ac:dyDescent="0.25">
      <c r="A143" s="380"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c r="IH143" s="120"/>
      <c r="IR143" s="120"/>
      <c r="JB143" s="120"/>
      <c r="JL143" s="120"/>
      <c r="JV143" s="120"/>
      <c r="KF143" s="120"/>
    </row>
    <row xmlns:x14ac="http://schemas.microsoft.com/office/spreadsheetml/2009/9/ac" r="144" s="3" customFormat="true" x14ac:dyDescent="0.25">
      <c r="A144" s="380"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c r="IH144" s="120"/>
      <c r="IR144" s="120"/>
      <c r="JB144" s="120"/>
      <c r="JL144" s="120"/>
      <c r="JV144" s="120"/>
      <c r="KF144" s="120"/>
    </row>
    <row xmlns:x14ac="http://schemas.microsoft.com/office/spreadsheetml/2009/9/ac" r="145" s="3" customFormat="true" x14ac:dyDescent="0.25">
      <c r="A145" s="380"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c r="IH145" s="120"/>
      <c r="IR145" s="120"/>
      <c r="JB145" s="120"/>
      <c r="JL145" s="120"/>
      <c r="JV145" s="120"/>
      <c r="KF145" s="120"/>
    </row>
    <row xmlns:x14ac="http://schemas.microsoft.com/office/spreadsheetml/2009/9/ac" r="146" s="3" customFormat="true" x14ac:dyDescent="0.25">
      <c r="A146" s="380"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c r="IH146" s="120"/>
      <c r="IR146" s="120"/>
      <c r="JB146" s="120"/>
      <c r="JL146" s="120"/>
      <c r="JV146" s="120"/>
      <c r="KF146" s="120"/>
    </row>
    <row xmlns:x14ac="http://schemas.microsoft.com/office/spreadsheetml/2009/9/ac" r="147" s="3" customFormat="true" x14ac:dyDescent="0.25">
      <c r="A147" s="380"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c r="IH147" s="120"/>
      <c r="IR147" s="120"/>
      <c r="JB147" s="120"/>
      <c r="JL147" s="120"/>
      <c r="JV147" s="120"/>
      <c r="KF147" s="120"/>
    </row>
    <row xmlns:x14ac="http://schemas.microsoft.com/office/spreadsheetml/2009/9/ac" r="148" s="3" customFormat="true" x14ac:dyDescent="0.25">
      <c r="A148" s="380"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c r="IH148" s="120"/>
      <c r="IR148" s="120"/>
      <c r="JB148" s="120"/>
      <c r="JL148" s="120"/>
      <c r="JV148" s="120"/>
      <c r="KF148" s="120"/>
    </row>
    <row xmlns:x14ac="http://schemas.microsoft.com/office/spreadsheetml/2009/9/ac" r="149" s="3" customFormat="true" x14ac:dyDescent="0.25">
      <c r="A149" s="380"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c r="IH149" s="120"/>
      <c r="IR149" s="120"/>
      <c r="JB149" s="120"/>
      <c r="JL149" s="120"/>
      <c r="JV149" s="120"/>
      <c r="KF149" s="120"/>
    </row>
    <row xmlns:x14ac="http://schemas.microsoft.com/office/spreadsheetml/2009/9/ac" r="150" s="3" customFormat="true" x14ac:dyDescent="0.25">
      <c r="A150" s="380"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c r="IH150" s="120"/>
      <c r="IR150" s="120"/>
      <c r="JB150" s="120"/>
      <c r="JL150" s="120"/>
      <c r="JV150" s="120"/>
      <c r="KF150" s="120"/>
    </row>
    <row xmlns:x14ac="http://schemas.microsoft.com/office/spreadsheetml/2009/9/ac" r="151" s="3" customFormat="true" x14ac:dyDescent="0.25">
      <c r="A151" s="380"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c r="IH151" s="120"/>
      <c r="IR151" s="120"/>
      <c r="JB151" s="120"/>
      <c r="JL151" s="120"/>
      <c r="JV151" s="120"/>
      <c r="KF151" s="120"/>
    </row>
    <row xmlns:x14ac="http://schemas.microsoft.com/office/spreadsheetml/2009/9/ac" r="152" s="3" customFormat="true" x14ac:dyDescent="0.25">
      <c r="A152" s="378"/>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c r="IH152" s="120"/>
      <c r="IR152" s="120"/>
      <c r="JB152" s="120"/>
      <c r="JL152" s="120"/>
      <c r="JV152" s="120"/>
      <c r="KF152" s="120"/>
    </row>
    <row xmlns:x14ac="http://schemas.microsoft.com/office/spreadsheetml/2009/9/ac" r="153" s="3" customFormat="true" x14ac:dyDescent="0.25">
      <c r="A153" s="378"/>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c r="IH153" s="120"/>
      <c r="IR153" s="120"/>
      <c r="JB153" s="120"/>
      <c r="JL153" s="120"/>
      <c r="JV153" s="120"/>
      <c r="KF153" s="120"/>
    </row>
    <row xmlns:x14ac="http://schemas.microsoft.com/office/spreadsheetml/2009/9/ac" r="154" s="3" customFormat="true" x14ac:dyDescent="0.25">
      <c r="A154" s="378"/>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c r="IH154" s="120"/>
      <c r="IR154" s="120"/>
      <c r="JB154" s="120"/>
      <c r="JL154" s="120"/>
      <c r="JV154" s="120"/>
      <c r="KF154" s="120"/>
    </row>
    <row xmlns:x14ac="http://schemas.microsoft.com/office/spreadsheetml/2009/9/ac" r="155" s="3" customFormat="true" x14ac:dyDescent="0.25">
      <c r="A155" s="378"/>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c r="IH155" s="120"/>
      <c r="IR155" s="120"/>
      <c r="JB155" s="120"/>
      <c r="JL155" s="120"/>
      <c r="JV155" s="120"/>
      <c r="KF155" s="120"/>
    </row>
    <row xmlns:x14ac="http://schemas.microsoft.com/office/spreadsheetml/2009/9/ac" r="156" s="3" customFormat="true" x14ac:dyDescent="0.25">
      <c r="A156" s="378"/>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c r="IH156" s="120"/>
      <c r="IR156" s="120"/>
      <c r="JB156" s="120"/>
      <c r="JL156" s="120"/>
      <c r="JV156" s="120"/>
      <c r="KF156" s="120"/>
    </row>
    <row xmlns:x14ac="http://schemas.microsoft.com/office/spreadsheetml/2009/9/ac" r="157" s="3" customFormat="true" x14ac:dyDescent="0.25">
      <c r="A157" s="378"/>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c r="IH157" s="120"/>
      <c r="IR157" s="120"/>
      <c r="JB157" s="120"/>
      <c r="JL157" s="120"/>
      <c r="JV157" s="120"/>
      <c r="KF157" s="120"/>
    </row>
    <row xmlns:x14ac="http://schemas.microsoft.com/office/spreadsheetml/2009/9/ac" r="158" s="3" customFormat="true" x14ac:dyDescent="0.25">
      <c r="A158" s="378"/>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c r="IH158" s="120"/>
      <c r="IR158" s="120"/>
      <c r="JB158" s="120"/>
      <c r="JL158" s="120"/>
      <c r="JV158" s="120"/>
      <c r="KF158" s="120"/>
    </row>
    <row xmlns:x14ac="http://schemas.microsoft.com/office/spreadsheetml/2009/9/ac" r="159" s="3" customFormat="true" x14ac:dyDescent="0.25">
      <c r="A159" s="378"/>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c r="IH159" s="120"/>
      <c r="IR159" s="120"/>
      <c r="JB159" s="120"/>
      <c r="JL159" s="120"/>
      <c r="JV159" s="120"/>
      <c r="KF159" s="120"/>
    </row>
    <row xmlns:x14ac="http://schemas.microsoft.com/office/spreadsheetml/2009/9/ac" r="160" s="3" customFormat="true" x14ac:dyDescent="0.25">
      <c r="A160" s="378"/>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c r="IH160" s="120"/>
      <c r="IR160" s="120"/>
      <c r="JB160" s="120"/>
      <c r="JL160" s="120"/>
      <c r="JV160" s="120"/>
      <c r="KF160" s="120"/>
    </row>
    <row xmlns:x14ac="http://schemas.microsoft.com/office/spreadsheetml/2009/9/ac" r="161" s="3" customFormat="true" x14ac:dyDescent="0.25">
      <c r="A161" s="378"/>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c r="IH161" s="120"/>
      <c r="IR161" s="120"/>
      <c r="JB161" s="120"/>
      <c r="JL161" s="120"/>
      <c r="JV161" s="120"/>
      <c r="KF161" s="120"/>
    </row>
    <row xmlns:x14ac="http://schemas.microsoft.com/office/spreadsheetml/2009/9/ac" r="162" s="3" customFormat="true" x14ac:dyDescent="0.25">
      <c r="A162" s="378"/>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c r="IH162" s="120"/>
      <c r="IR162" s="120"/>
      <c r="JB162" s="120"/>
      <c r="JL162" s="120"/>
      <c r="JV162" s="120"/>
      <c r="KF162" s="120"/>
    </row>
    <row xmlns:x14ac="http://schemas.microsoft.com/office/spreadsheetml/2009/9/ac" r="163" s="3" customFormat="true" x14ac:dyDescent="0.25">
      <c r="A163" s="378"/>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c r="IH163" s="120"/>
      <c r="IR163" s="120"/>
      <c r="JB163" s="120"/>
      <c r="JL163" s="120"/>
      <c r="JV163" s="120"/>
      <c r="KF163" s="120"/>
    </row>
    <row xmlns:x14ac="http://schemas.microsoft.com/office/spreadsheetml/2009/9/ac" r="164" s="3" customFormat="true" x14ac:dyDescent="0.25">
      <c r="A164" s="378"/>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c r="IH164" s="120"/>
      <c r="IR164" s="120"/>
      <c r="JB164" s="120"/>
      <c r="JL164" s="120"/>
      <c r="JV164" s="120"/>
      <c r="KF164" s="120"/>
    </row>
    <row xmlns:x14ac="http://schemas.microsoft.com/office/spreadsheetml/2009/9/ac" r="165" s="3" customFormat="true" x14ac:dyDescent="0.25">
      <c r="A165" s="378"/>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c r="IH165" s="120"/>
      <c r="IR165" s="120"/>
      <c r="JB165" s="120"/>
      <c r="JL165" s="120"/>
      <c r="JV165" s="120"/>
      <c r="KF165" s="120"/>
    </row>
    <row xmlns:x14ac="http://schemas.microsoft.com/office/spreadsheetml/2009/9/ac" r="166" s="3" customFormat="true" x14ac:dyDescent="0.25">
      <c r="A166" s="378"/>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c r="IH166" s="120"/>
      <c r="IR166" s="120"/>
      <c r="JB166" s="120"/>
      <c r="JL166" s="120"/>
      <c r="JV166" s="120"/>
      <c r="KF166" s="120"/>
    </row>
    <row xmlns:x14ac="http://schemas.microsoft.com/office/spreadsheetml/2009/9/ac" r="167" s="3" customFormat="true" x14ac:dyDescent="0.25">
      <c r="A167" s="378"/>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c r="IH167" s="120"/>
      <c r="IR167" s="120"/>
      <c r="JB167" s="120"/>
      <c r="JL167" s="120"/>
      <c r="JV167" s="120"/>
      <c r="KF167" s="120"/>
    </row>
    <row xmlns:x14ac="http://schemas.microsoft.com/office/spreadsheetml/2009/9/ac" r="168" s="3" customFormat="true" x14ac:dyDescent="0.25">
      <c r="A168" s="378"/>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c r="IH168" s="120"/>
      <c r="IR168" s="120"/>
      <c r="JB168" s="120"/>
      <c r="JL168" s="120"/>
      <c r="JV168" s="120"/>
      <c r="KF168" s="120"/>
    </row>
    <row xmlns:x14ac="http://schemas.microsoft.com/office/spreadsheetml/2009/9/ac" r="169" s="3" customFormat="true" x14ac:dyDescent="0.25">
      <c r="A169" s="378"/>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c r="IH169" s="120"/>
      <c r="IR169" s="120"/>
      <c r="JB169" s="120"/>
      <c r="JL169" s="120"/>
      <c r="JV169" s="120"/>
      <c r="KF169" s="120"/>
    </row>
    <row xmlns:x14ac="http://schemas.microsoft.com/office/spreadsheetml/2009/9/ac" r="170" s="3" customFormat="true" x14ac:dyDescent="0.25">
      <c r="A170" s="378"/>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c r="IH170" s="120"/>
      <c r="IR170" s="120"/>
      <c r="JB170" s="120"/>
      <c r="JL170" s="120"/>
      <c r="JV170" s="120"/>
      <c r="KF170" s="120"/>
    </row>
    <row xmlns:x14ac="http://schemas.microsoft.com/office/spreadsheetml/2009/9/ac" r="171" s="3" customFormat="true" x14ac:dyDescent="0.25">
      <c r="A171" s="378"/>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c r="IH171" s="120"/>
      <c r="IR171" s="120"/>
      <c r="JB171" s="120"/>
      <c r="JL171" s="120"/>
      <c r="JV171" s="120"/>
      <c r="KF171" s="120"/>
    </row>
    <row xmlns:x14ac="http://schemas.microsoft.com/office/spreadsheetml/2009/9/ac" r="172" s="3" customFormat="true" x14ac:dyDescent="0.25">
      <c r="A172" s="378"/>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c r="IH172" s="120"/>
      <c r="IR172" s="120"/>
      <c r="JB172" s="120"/>
      <c r="JL172" s="120"/>
      <c r="JV172" s="120"/>
      <c r="KF172" s="120"/>
    </row>
    <row xmlns:x14ac="http://schemas.microsoft.com/office/spreadsheetml/2009/9/ac" r="173" s="3" customFormat="true" x14ac:dyDescent="0.25">
      <c r="A173" s="378"/>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c r="IH173" s="120"/>
      <c r="IR173" s="120"/>
      <c r="JB173" s="120"/>
      <c r="JL173" s="120"/>
      <c r="JV173" s="120"/>
      <c r="KF173" s="120"/>
    </row>
    <row xmlns:x14ac="http://schemas.microsoft.com/office/spreadsheetml/2009/9/ac" r="174" s="3" customFormat="true" x14ac:dyDescent="0.25">
      <c r="A174" s="378"/>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c r="IH174" s="120"/>
      <c r="IR174" s="120"/>
      <c r="JB174" s="120"/>
      <c r="JL174" s="120"/>
      <c r="JV174" s="120"/>
      <c r="KF174" s="120"/>
    </row>
    <row xmlns:x14ac="http://schemas.microsoft.com/office/spreadsheetml/2009/9/ac" r="175" s="3" customFormat="true" x14ac:dyDescent="0.25">
      <c r="A175" s="378"/>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c r="IH175" s="120"/>
      <c r="IR175" s="120"/>
      <c r="JB175" s="120"/>
      <c r="JL175" s="120"/>
      <c r="JV175" s="120"/>
      <c r="KF175" s="120"/>
    </row>
    <row xmlns:x14ac="http://schemas.microsoft.com/office/spreadsheetml/2009/9/ac" r="176" s="3" customFormat="true" x14ac:dyDescent="0.25">
      <c r="A176" s="378"/>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c r="IH176" s="120"/>
      <c r="IR176" s="120"/>
      <c r="JB176" s="120"/>
      <c r="JL176" s="120"/>
      <c r="JV176" s="120"/>
      <c r="KF176" s="120"/>
    </row>
    <row xmlns:x14ac="http://schemas.microsoft.com/office/spreadsheetml/2009/9/ac" r="177" s="3" customFormat="true" x14ac:dyDescent="0.25">
      <c r="A177" s="378"/>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c r="IH177" s="120"/>
      <c r="IR177" s="120"/>
      <c r="JB177" s="120"/>
      <c r="JL177" s="120"/>
      <c r="JV177" s="120"/>
      <c r="KF177" s="120"/>
    </row>
    <row xmlns:x14ac="http://schemas.microsoft.com/office/spreadsheetml/2009/9/ac" r="178" s="3" customFormat="true" x14ac:dyDescent="0.25">
      <c r="A178" s="378"/>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c r="IH178" s="120"/>
      <c r="IR178" s="120"/>
      <c r="JB178" s="120"/>
      <c r="JL178" s="120"/>
      <c r="JV178" s="120"/>
      <c r="KF178" s="120"/>
    </row>
    <row xmlns:x14ac="http://schemas.microsoft.com/office/spreadsheetml/2009/9/ac" r="179" s="3" customFormat="true" x14ac:dyDescent="0.25">
      <c r="A179" s="378"/>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c r="IH179" s="120"/>
      <c r="IR179" s="120"/>
      <c r="JB179" s="120"/>
      <c r="JL179" s="120"/>
      <c r="JV179" s="120"/>
      <c r="KF179" s="120"/>
    </row>
    <row xmlns:x14ac="http://schemas.microsoft.com/office/spreadsheetml/2009/9/ac" r="180" s="3" customFormat="true" x14ac:dyDescent="0.25">
      <c r="A180" s="378"/>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c r="IH180" s="120"/>
      <c r="IR180" s="120"/>
      <c r="JB180" s="120"/>
      <c r="JL180" s="120"/>
      <c r="JV180" s="120"/>
      <c r="KF180" s="120"/>
    </row>
    <row xmlns:x14ac="http://schemas.microsoft.com/office/spreadsheetml/2009/9/ac" r="181" s="3" customFormat="true" x14ac:dyDescent="0.25">
      <c r="A181" s="378"/>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c r="IH181" s="120"/>
      <c r="IR181" s="120"/>
      <c r="JB181" s="120"/>
      <c r="JL181" s="120"/>
      <c r="JV181" s="120"/>
      <c r="KF181" s="120"/>
    </row>
    <row xmlns:x14ac="http://schemas.microsoft.com/office/spreadsheetml/2009/9/ac" r="182" s="3" customFormat="true" x14ac:dyDescent="0.25">
      <c r="A182" s="378"/>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c r="IH182" s="120"/>
      <c r="IR182" s="120"/>
      <c r="JB182" s="120"/>
      <c r="JL182" s="120"/>
      <c r="JV182" s="120"/>
      <c r="KF182" s="120"/>
    </row>
    <row xmlns:x14ac="http://schemas.microsoft.com/office/spreadsheetml/2009/9/ac" r="183" s="3" customFormat="true" x14ac:dyDescent="0.25">
      <c r="A183" s="378"/>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c r="IH183" s="120"/>
      <c r="IR183" s="120"/>
      <c r="JB183" s="120"/>
      <c r="JL183" s="120"/>
      <c r="JV183" s="120"/>
      <c r="KF183" s="120"/>
    </row>
    <row xmlns:x14ac="http://schemas.microsoft.com/office/spreadsheetml/2009/9/ac" r="184" s="3" customFormat="true" x14ac:dyDescent="0.25">
      <c r="A184" s="378"/>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c r="IH184" s="120"/>
      <c r="IR184" s="120"/>
      <c r="JB184" s="120"/>
      <c r="JL184" s="120"/>
      <c r="JV184" s="120"/>
      <c r="KF184" s="120"/>
    </row>
    <row xmlns:x14ac="http://schemas.microsoft.com/office/spreadsheetml/2009/9/ac" r="185" s="3" customFormat="true" x14ac:dyDescent="0.25">
      <c r="A185" s="378"/>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c r="IH185" s="120"/>
      <c r="IR185" s="120"/>
      <c r="JB185" s="120"/>
      <c r="JL185" s="120"/>
      <c r="JV185" s="120"/>
      <c r="KF185" s="120"/>
    </row>
    <row xmlns:x14ac="http://schemas.microsoft.com/office/spreadsheetml/2009/9/ac" r="186" s="3" customFormat="true" x14ac:dyDescent="0.25">
      <c r="A186" s="378"/>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c r="IH186" s="120"/>
      <c r="IR186" s="120"/>
      <c r="JB186" s="120"/>
      <c r="JL186" s="120"/>
      <c r="JV186" s="120"/>
      <c r="KF186" s="120"/>
    </row>
    <row xmlns:x14ac="http://schemas.microsoft.com/office/spreadsheetml/2009/9/ac" r="187" s="3" customFormat="true" x14ac:dyDescent="0.25">
      <c r="A187" s="378"/>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c r="IH187" s="120"/>
      <c r="IR187" s="120"/>
      <c r="JB187" s="120"/>
      <c r="JL187" s="120"/>
      <c r="JV187" s="120"/>
      <c r="KF187" s="120"/>
    </row>
    <row xmlns:x14ac="http://schemas.microsoft.com/office/spreadsheetml/2009/9/ac" r="188" s="3" customFormat="true" x14ac:dyDescent="0.25">
      <c r="A188" s="378"/>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c r="IH188" s="120"/>
      <c r="IR188" s="120"/>
      <c r="JB188" s="120"/>
      <c r="JL188" s="120"/>
      <c r="JV188" s="120"/>
      <c r="KF188" s="120"/>
    </row>
    <row xmlns:x14ac="http://schemas.microsoft.com/office/spreadsheetml/2009/9/ac" r="189" s="3" customFormat="true" x14ac:dyDescent="0.25">
      <c r="A189" s="378"/>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c r="IH189" s="120"/>
      <c r="IR189" s="120"/>
      <c r="JB189" s="120"/>
      <c r="JL189" s="120"/>
      <c r="JV189" s="120"/>
      <c r="KF189" s="120"/>
    </row>
    <row xmlns:x14ac="http://schemas.microsoft.com/office/spreadsheetml/2009/9/ac" r="190" s="3" customFormat="true" x14ac:dyDescent="0.25">
      <c r="A190" s="378"/>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c r="IH190" s="120"/>
      <c r="IR190" s="120"/>
      <c r="JB190" s="120"/>
      <c r="JL190" s="120"/>
      <c r="JV190" s="120"/>
      <c r="KF190" s="120"/>
    </row>
    <row xmlns:x14ac="http://schemas.microsoft.com/office/spreadsheetml/2009/9/ac" r="191" s="3" customFormat="true" x14ac:dyDescent="0.25">
      <c r="A191" s="378"/>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c r="IH191" s="120"/>
      <c r="IR191" s="120"/>
      <c r="JB191" s="120"/>
      <c r="JL191" s="120"/>
      <c r="JV191" s="120"/>
      <c r="KF191" s="120"/>
    </row>
    <row xmlns:x14ac="http://schemas.microsoft.com/office/spreadsheetml/2009/9/ac" r="192" s="3" customFormat="true" x14ac:dyDescent="0.25">
      <c r="A192" s="378"/>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c r="IH192" s="120"/>
      <c r="IR192" s="120"/>
      <c r="JB192" s="120"/>
      <c r="JL192" s="120"/>
      <c r="JV192" s="120"/>
      <c r="KF192" s="120"/>
    </row>
    <row xmlns:x14ac="http://schemas.microsoft.com/office/spreadsheetml/2009/9/ac" r="193" s="3" customFormat="true" x14ac:dyDescent="0.25">
      <c r="A193" s="378"/>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c r="IH193" s="120"/>
      <c r="IR193" s="120"/>
      <c r="JB193" s="120"/>
      <c r="JL193" s="120"/>
      <c r="JV193" s="120"/>
      <c r="KF193" s="120"/>
    </row>
    <row xmlns:x14ac="http://schemas.microsoft.com/office/spreadsheetml/2009/9/ac" r="194" s="3" customFormat="true" x14ac:dyDescent="0.25">
      <c r="A194" s="378"/>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c r="IH194" s="120"/>
      <c r="IR194" s="120"/>
      <c r="JB194" s="120"/>
      <c r="JL194" s="120"/>
      <c r="JV194" s="120"/>
      <c r="KF194" s="120"/>
    </row>
    <row xmlns:x14ac="http://schemas.microsoft.com/office/spreadsheetml/2009/9/ac" r="195" s="3" customFormat="true" x14ac:dyDescent="0.25">
      <c r="A195" s="378"/>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c r="IH195" s="120"/>
      <c r="IR195" s="120"/>
      <c r="JB195" s="120"/>
      <c r="JL195" s="120"/>
      <c r="JV195" s="120"/>
      <c r="KF195" s="120"/>
    </row>
    <row xmlns:x14ac="http://schemas.microsoft.com/office/spreadsheetml/2009/9/ac" r="196" s="3" customFormat="true" x14ac:dyDescent="0.25">
      <c r="A196" s="378"/>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c r="IH196" s="120"/>
      <c r="IR196" s="120"/>
      <c r="JB196" s="120"/>
      <c r="JL196" s="120"/>
      <c r="JV196" s="120"/>
      <c r="KF196" s="120"/>
    </row>
    <row xmlns:x14ac="http://schemas.microsoft.com/office/spreadsheetml/2009/9/ac" r="197" s="3" customFormat="true" x14ac:dyDescent="0.25">
      <c r="A197" s="378"/>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c r="IH197" s="120"/>
      <c r="IR197" s="120"/>
      <c r="JB197" s="120"/>
      <c r="JL197" s="120"/>
      <c r="JV197" s="120"/>
      <c r="KF197" s="120"/>
    </row>
    <row xmlns:x14ac="http://schemas.microsoft.com/office/spreadsheetml/2009/9/ac" r="198" s="3" customFormat="true" x14ac:dyDescent="0.25">
      <c r="A198" s="378"/>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c r="IH198" s="120"/>
      <c r="IR198" s="120"/>
      <c r="JB198" s="120"/>
      <c r="JL198" s="120"/>
      <c r="JV198" s="120"/>
      <c r="KF198" s="120"/>
    </row>
    <row xmlns:x14ac="http://schemas.microsoft.com/office/spreadsheetml/2009/9/ac" r="199" s="3" customFormat="true" x14ac:dyDescent="0.25">
      <c r="A199" s="378"/>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c r="IH199" s="120"/>
      <c r="IR199" s="120"/>
      <c r="JB199" s="120"/>
      <c r="JL199" s="120"/>
      <c r="JV199" s="120"/>
      <c r="KF199" s="120"/>
    </row>
    <row xmlns:x14ac="http://schemas.microsoft.com/office/spreadsheetml/2009/9/ac" r="200" s="3" customFormat="true" x14ac:dyDescent="0.25">
      <c r="A200" s="378"/>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c r="IH200" s="120"/>
      <c r="IR200" s="120"/>
      <c r="JB200" s="120"/>
      <c r="JL200" s="120"/>
      <c r="JV200" s="120"/>
      <c r="KF200" s="120"/>
    </row>
    <row xmlns:x14ac="http://schemas.microsoft.com/office/spreadsheetml/2009/9/ac" r="201" s="3" customFormat="true" x14ac:dyDescent="0.25">
      <c r="A201" s="378"/>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c r="IH201" s="120"/>
      <c r="IR201" s="120"/>
      <c r="JB201" s="120"/>
      <c r="JL201" s="120"/>
      <c r="JV201" s="120"/>
      <c r="KF201" s="120"/>
    </row>
    <row xmlns:x14ac="http://schemas.microsoft.com/office/spreadsheetml/2009/9/ac" r="202" s="3" customFormat="true" x14ac:dyDescent="0.25">
      <c r="A202" s="378"/>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c r="IH202" s="120"/>
      <c r="IR202" s="120"/>
      <c r="JB202" s="120"/>
      <c r="JL202" s="120"/>
      <c r="JV202" s="120"/>
      <c r="KF202" s="120"/>
    </row>
    <row xmlns:x14ac="http://schemas.microsoft.com/office/spreadsheetml/2009/9/ac" r="203" s="3" customFormat="true" x14ac:dyDescent="0.25">
      <c r="A203" s="378"/>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c r="IH203" s="120"/>
      <c r="IR203" s="120"/>
      <c r="JB203" s="120"/>
      <c r="JL203" s="120"/>
      <c r="JV203" s="120"/>
      <c r="KF203" s="120"/>
    </row>
    <row xmlns:x14ac="http://schemas.microsoft.com/office/spreadsheetml/2009/9/ac" r="204" s="3" customFormat="true" x14ac:dyDescent="0.25">
      <c r="A204" s="378"/>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c r="IH204" s="120"/>
      <c r="IR204" s="120"/>
      <c r="JB204" s="120"/>
      <c r="JL204" s="120"/>
      <c r="JV204" s="120"/>
      <c r="KF204" s="120"/>
    </row>
    <row xmlns:x14ac="http://schemas.microsoft.com/office/spreadsheetml/2009/9/ac" r="205" s="3" customFormat="true" x14ac:dyDescent="0.25">
      <c r="A205" s="378"/>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c r="IH205" s="120"/>
      <c r="IR205" s="120"/>
      <c r="JB205" s="120"/>
      <c r="JL205" s="120"/>
      <c r="JV205" s="120"/>
      <c r="KF205" s="120"/>
    </row>
    <row xmlns:x14ac="http://schemas.microsoft.com/office/spreadsheetml/2009/9/ac" r="206" s="3" customFormat="true" x14ac:dyDescent="0.25">
      <c r="A206" s="378"/>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c r="IH206" s="120"/>
      <c r="IR206" s="120"/>
      <c r="JB206" s="120"/>
      <c r="JL206" s="120"/>
      <c r="JV206" s="120"/>
      <c r="KF206" s="120"/>
    </row>
    <row xmlns:x14ac="http://schemas.microsoft.com/office/spreadsheetml/2009/9/ac" r="207" s="3" customFormat="true" x14ac:dyDescent="0.25">
      <c r="A207" s="378"/>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c r="IH207" s="120"/>
      <c r="IR207" s="120"/>
      <c r="JB207" s="120"/>
      <c r="JL207" s="120"/>
      <c r="JV207" s="120"/>
      <c r="KF207" s="120"/>
    </row>
    <row xmlns:x14ac="http://schemas.microsoft.com/office/spreadsheetml/2009/9/ac" r="208" s="3" customFormat="true" x14ac:dyDescent="0.25">
      <c r="A208" s="378"/>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c r="IH208" s="120"/>
      <c r="IR208" s="120"/>
      <c r="JB208" s="120"/>
      <c r="JL208" s="120"/>
      <c r="JV208" s="120"/>
      <c r="KF208" s="120"/>
    </row>
    <row xmlns:x14ac="http://schemas.microsoft.com/office/spreadsheetml/2009/9/ac" r="209" s="3" customFormat="true" x14ac:dyDescent="0.25">
      <c r="A209" s="378"/>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c r="IH209" s="120"/>
      <c r="IR209" s="120"/>
      <c r="JB209" s="120"/>
      <c r="JL209" s="120"/>
      <c r="JV209" s="120"/>
      <c r="KF209" s="120"/>
    </row>
    <row xmlns:x14ac="http://schemas.microsoft.com/office/spreadsheetml/2009/9/ac" r="210" s="3" customFormat="true" x14ac:dyDescent="0.25">
      <c r="A210" s="378"/>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c r="IH210" s="120"/>
      <c r="IR210" s="120"/>
      <c r="JB210" s="120"/>
      <c r="JL210" s="120"/>
      <c r="JV210" s="120"/>
      <c r="KF210" s="120"/>
    </row>
    <row xmlns:x14ac="http://schemas.microsoft.com/office/spreadsheetml/2009/9/ac" r="211" s="3" customFormat="true" x14ac:dyDescent="0.25">
      <c r="A211" s="378"/>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c r="IH211" s="120"/>
      <c r="IR211" s="120"/>
      <c r="JB211" s="120"/>
      <c r="JL211" s="120"/>
      <c r="JV211" s="120"/>
      <c r="KF211" s="120"/>
    </row>
    <row xmlns:x14ac="http://schemas.microsoft.com/office/spreadsheetml/2009/9/ac" r="212" s="3" customFormat="true" x14ac:dyDescent="0.25">
      <c r="A212" s="378"/>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c r="IH212" s="120"/>
      <c r="IR212" s="120"/>
      <c r="JB212" s="120"/>
      <c r="JL212" s="120"/>
      <c r="JV212" s="120"/>
      <c r="KF212" s="120"/>
    </row>
    <row xmlns:x14ac="http://schemas.microsoft.com/office/spreadsheetml/2009/9/ac" r="213" s="3" customFormat="true" x14ac:dyDescent="0.25">
      <c r="A213" s="378"/>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c r="IH213" s="120"/>
      <c r="IR213" s="120"/>
      <c r="JB213" s="120"/>
      <c r="JL213" s="120"/>
      <c r="JV213" s="120"/>
      <c r="KF213" s="120"/>
    </row>
    <row xmlns:x14ac="http://schemas.microsoft.com/office/spreadsheetml/2009/9/ac" r="214" s="3" customFormat="true" x14ac:dyDescent="0.25">
      <c r="A214" s="378"/>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c r="IH214" s="120"/>
      <c r="IR214" s="120"/>
      <c r="JB214" s="120"/>
      <c r="JL214" s="120"/>
      <c r="JV214" s="120"/>
      <c r="KF214" s="120"/>
    </row>
    <row xmlns:x14ac="http://schemas.microsoft.com/office/spreadsheetml/2009/9/ac" r="215" s="3" customFormat="true" x14ac:dyDescent="0.25">
      <c r="A215" s="378"/>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c r="IH215" s="120"/>
      <c r="IR215" s="120"/>
      <c r="JB215" s="120"/>
      <c r="JL215" s="120"/>
      <c r="JV215" s="120"/>
      <c r="KF215" s="120"/>
    </row>
    <row xmlns:x14ac="http://schemas.microsoft.com/office/spreadsheetml/2009/9/ac" r="216" s="3" customFormat="true" x14ac:dyDescent="0.25">
      <c r="A216" s="378"/>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c r="IH216" s="120"/>
      <c r="IR216" s="120"/>
      <c r="JB216" s="120"/>
      <c r="JL216" s="120"/>
      <c r="JV216" s="120"/>
      <c r="KF216" s="120"/>
    </row>
    <row xmlns:x14ac="http://schemas.microsoft.com/office/spreadsheetml/2009/9/ac" r="217" s="3" customFormat="true" x14ac:dyDescent="0.25">
      <c r="A217" s="378"/>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c r="IH217" s="120"/>
      <c r="IR217" s="120"/>
      <c r="JB217" s="120"/>
      <c r="JL217" s="120"/>
      <c r="JV217" s="120"/>
      <c r="KF217" s="120"/>
    </row>
    <row xmlns:x14ac="http://schemas.microsoft.com/office/spreadsheetml/2009/9/ac" r="218" s="3" customFormat="true" x14ac:dyDescent="0.25">
      <c r="A218" s="378"/>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c r="IH218" s="120"/>
      <c r="IR218" s="120"/>
      <c r="JB218" s="120"/>
      <c r="JL218" s="120"/>
      <c r="JV218" s="120"/>
      <c r="KF218" s="120"/>
    </row>
    <row xmlns:x14ac="http://schemas.microsoft.com/office/spreadsheetml/2009/9/ac" r="219" s="3" customFormat="true" x14ac:dyDescent="0.25">
      <c r="A219" s="378"/>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c r="IH219" s="120"/>
      <c r="IR219" s="120"/>
      <c r="JB219" s="120"/>
      <c r="JL219" s="120"/>
      <c r="JV219" s="120"/>
      <c r="KF219" s="120"/>
    </row>
    <row xmlns:x14ac="http://schemas.microsoft.com/office/spreadsheetml/2009/9/ac" r="220" s="3" customFormat="true" x14ac:dyDescent="0.25">
      <c r="A220" s="378"/>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c r="IH220" s="120"/>
      <c r="IR220" s="120"/>
      <c r="JB220" s="120"/>
      <c r="JL220" s="120"/>
      <c r="JV220" s="120"/>
      <c r="KF220" s="120"/>
    </row>
    <row xmlns:x14ac="http://schemas.microsoft.com/office/spreadsheetml/2009/9/ac" r="221" s="3" customFormat="true" x14ac:dyDescent="0.25">
      <c r="A221" s="378"/>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c r="IH221" s="120"/>
      <c r="IR221" s="120"/>
      <c r="JB221" s="120"/>
      <c r="JL221" s="120"/>
      <c r="JV221" s="120"/>
      <c r="KF221" s="120"/>
    </row>
    <row xmlns:x14ac="http://schemas.microsoft.com/office/spreadsheetml/2009/9/ac" r="222" s="3" customFormat="true" x14ac:dyDescent="0.25">
      <c r="A222" s="378"/>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c r="IH222" s="120"/>
      <c r="IR222" s="120"/>
      <c r="JB222" s="120"/>
      <c r="JL222" s="120"/>
      <c r="JV222" s="120"/>
      <c r="KF222" s="120"/>
    </row>
    <row xmlns:x14ac="http://schemas.microsoft.com/office/spreadsheetml/2009/9/ac" r="223" s="3" customFormat="true" x14ac:dyDescent="0.25">
      <c r="A223" s="378"/>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c r="IH223" s="120"/>
      <c r="IR223" s="120"/>
      <c r="JB223" s="120"/>
      <c r="JL223" s="120"/>
      <c r="JV223" s="120"/>
      <c r="KF223" s="120"/>
    </row>
    <row xmlns:x14ac="http://schemas.microsoft.com/office/spreadsheetml/2009/9/ac" r="224" s="3" customFormat="true" x14ac:dyDescent="0.25">
      <c r="A224" s="378"/>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c r="IH224" s="120"/>
      <c r="IR224" s="120"/>
      <c r="JB224" s="120"/>
      <c r="JL224" s="120"/>
      <c r="JV224" s="120"/>
      <c r="KF224" s="120"/>
    </row>
    <row xmlns:x14ac="http://schemas.microsoft.com/office/spreadsheetml/2009/9/ac" r="225" s="3" customFormat="true" x14ac:dyDescent="0.25">
      <c r="A225" s="378"/>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c r="IH225" s="120"/>
      <c r="IR225" s="120"/>
      <c r="JB225" s="120"/>
      <c r="JL225" s="120"/>
      <c r="JV225" s="120"/>
      <c r="KF225" s="120"/>
    </row>
    <row xmlns:x14ac="http://schemas.microsoft.com/office/spreadsheetml/2009/9/ac" r="226" s="3" customFormat="true" x14ac:dyDescent="0.25">
      <c r="A226" s="378"/>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c r="IH226" s="120"/>
      <c r="IR226" s="120"/>
      <c r="JB226" s="120"/>
      <c r="JL226" s="120"/>
      <c r="JV226" s="120"/>
      <c r="KF226" s="120"/>
    </row>
    <row xmlns:x14ac="http://schemas.microsoft.com/office/spreadsheetml/2009/9/ac" r="227" s="3" customFormat="true" x14ac:dyDescent="0.25">
      <c r="A227" s="378"/>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c r="IH227" s="120"/>
      <c r="IR227" s="120"/>
      <c r="JB227" s="120"/>
      <c r="JL227" s="120"/>
      <c r="JV227" s="120"/>
      <c r="KF227" s="120"/>
    </row>
    <row xmlns:x14ac="http://schemas.microsoft.com/office/spreadsheetml/2009/9/ac" r="228" s="3" customFormat="true" x14ac:dyDescent="0.25">
      <c r="A228" s="378"/>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c r="IH228" s="120"/>
      <c r="IR228" s="120"/>
      <c r="JB228" s="120"/>
      <c r="JL228" s="120"/>
      <c r="JV228" s="120"/>
      <c r="KF228" s="120"/>
    </row>
    <row xmlns:x14ac="http://schemas.microsoft.com/office/spreadsheetml/2009/9/ac" r="229" s="3" customFormat="true" x14ac:dyDescent="0.25">
      <c r="A229" s="378"/>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c r="IH229" s="120"/>
      <c r="IR229" s="120"/>
      <c r="JB229" s="120"/>
      <c r="JL229" s="120"/>
      <c r="JV229" s="120"/>
      <c r="KF229" s="120"/>
    </row>
    <row xmlns:x14ac="http://schemas.microsoft.com/office/spreadsheetml/2009/9/ac" r="230" s="3" customFormat="true" x14ac:dyDescent="0.25">
      <c r="A230" s="378"/>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c r="IH230" s="120"/>
      <c r="IR230" s="120"/>
      <c r="JB230" s="120"/>
      <c r="JL230" s="120"/>
      <c r="JV230" s="120"/>
      <c r="KF230" s="120"/>
    </row>
    <row xmlns:x14ac="http://schemas.microsoft.com/office/spreadsheetml/2009/9/ac" r="231" s="3" customFormat="true" x14ac:dyDescent="0.25">
      <c r="A231" s="378"/>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c r="IH231" s="120"/>
      <c r="IR231" s="120"/>
      <c r="JB231" s="120"/>
      <c r="JL231" s="120"/>
      <c r="JV231" s="120"/>
      <c r="KF231" s="120"/>
    </row>
    <row xmlns:x14ac="http://schemas.microsoft.com/office/spreadsheetml/2009/9/ac" r="232" s="3" customFormat="true" x14ac:dyDescent="0.25">
      <c r="A232" s="378"/>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c r="IH232" s="120"/>
      <c r="IR232" s="120"/>
      <c r="JB232" s="120"/>
      <c r="JL232" s="120"/>
      <c r="JV232" s="120"/>
      <c r="KF232" s="120"/>
    </row>
    <row xmlns:x14ac="http://schemas.microsoft.com/office/spreadsheetml/2009/9/ac" r="233" s="3" customFormat="true" x14ac:dyDescent="0.25">
      <c r="A233" s="378"/>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c r="IH233" s="120"/>
      <c r="IR233" s="120"/>
      <c r="JB233" s="120"/>
      <c r="JL233" s="120"/>
      <c r="JV233" s="120"/>
      <c r="KF233" s="120"/>
    </row>
    <row xmlns:x14ac="http://schemas.microsoft.com/office/spreadsheetml/2009/9/ac" r="234" s="3" customFormat="true" x14ac:dyDescent="0.25">
      <c r="A234" s="378"/>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c r="IH234" s="120"/>
      <c r="IR234" s="120"/>
      <c r="JB234" s="120"/>
      <c r="JL234" s="120"/>
      <c r="JV234" s="120"/>
      <c r="KF234" s="120"/>
    </row>
    <row xmlns:x14ac="http://schemas.microsoft.com/office/spreadsheetml/2009/9/ac" r="235" s="3" customFormat="true" x14ac:dyDescent="0.25">
      <c r="A235" s="378"/>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c r="IH235" s="120"/>
      <c r="IR235" s="120"/>
      <c r="JB235" s="120"/>
      <c r="JL235" s="120"/>
      <c r="JV235" s="120"/>
      <c r="KF235" s="120"/>
    </row>
    <row xmlns:x14ac="http://schemas.microsoft.com/office/spreadsheetml/2009/9/ac" r="236" s="3" customFormat="true" x14ac:dyDescent="0.25">
      <c r="A236" s="378"/>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c r="IH236" s="120"/>
      <c r="IR236" s="120"/>
      <c r="JB236" s="120"/>
      <c r="JL236" s="120"/>
      <c r="JV236" s="120"/>
      <c r="KF236" s="120"/>
    </row>
    <row xmlns:x14ac="http://schemas.microsoft.com/office/spreadsheetml/2009/9/ac" r="237" s="3" customFormat="true" x14ac:dyDescent="0.25">
      <c r="A237" s="378"/>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c r="IH237" s="120"/>
      <c r="IR237" s="120"/>
      <c r="JB237" s="120"/>
      <c r="JL237" s="120"/>
      <c r="JV237" s="120"/>
      <c r="KF237" s="120"/>
    </row>
    <row xmlns:x14ac="http://schemas.microsoft.com/office/spreadsheetml/2009/9/ac" r="238" s="3" customFormat="true" x14ac:dyDescent="0.25">
      <c r="A238" s="378"/>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c r="IH238" s="120"/>
      <c r="IR238" s="120"/>
      <c r="JB238" s="120"/>
      <c r="JL238" s="120"/>
      <c r="JV238" s="120"/>
      <c r="KF238" s="120"/>
    </row>
    <row xmlns:x14ac="http://schemas.microsoft.com/office/spreadsheetml/2009/9/ac" r="239" s="3" customFormat="true" x14ac:dyDescent="0.25">
      <c r="A239" s="378"/>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c r="IH239" s="120"/>
      <c r="IR239" s="120"/>
      <c r="JB239" s="120"/>
      <c r="JL239" s="120"/>
      <c r="JV239" s="120"/>
      <c r="KF239" s="120"/>
    </row>
    <row xmlns:x14ac="http://schemas.microsoft.com/office/spreadsheetml/2009/9/ac" r="240" s="3" customFormat="true" x14ac:dyDescent="0.25">
      <c r="A240" s="378"/>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c r="IH240" s="120"/>
      <c r="IR240" s="120"/>
      <c r="JB240" s="120"/>
      <c r="JL240" s="120"/>
      <c r="JV240" s="120"/>
      <c r="KF240" s="120"/>
    </row>
    <row xmlns:x14ac="http://schemas.microsoft.com/office/spreadsheetml/2009/9/ac" r="241" s="3" customFormat="true" x14ac:dyDescent="0.25">
      <c r="A241" s="378"/>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c r="IH241" s="120"/>
      <c r="IR241" s="120"/>
      <c r="JB241" s="120"/>
      <c r="JL241" s="120"/>
      <c r="JV241" s="120"/>
      <c r="KF241" s="120"/>
    </row>
    <row xmlns:x14ac="http://schemas.microsoft.com/office/spreadsheetml/2009/9/ac" r="242" s="3" customFormat="true" x14ac:dyDescent="0.25">
      <c r="A242" s="378"/>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c r="IH242" s="120"/>
      <c r="IR242" s="120"/>
      <c r="JB242" s="120"/>
      <c r="JL242" s="120"/>
      <c r="JV242" s="120"/>
      <c r="KF242" s="120"/>
    </row>
    <row xmlns:x14ac="http://schemas.microsoft.com/office/spreadsheetml/2009/9/ac" r="243" s="3" customFormat="true" x14ac:dyDescent="0.25">
      <c r="A243" s="378"/>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c r="IH243" s="120"/>
      <c r="IR243" s="120"/>
      <c r="JB243" s="120"/>
      <c r="JL243" s="120"/>
      <c r="JV243" s="120"/>
      <c r="KF243" s="120"/>
    </row>
    <row xmlns:x14ac="http://schemas.microsoft.com/office/spreadsheetml/2009/9/ac" r="244" s="3" customFormat="true" x14ac:dyDescent="0.25">
      <c r="A244" s="378"/>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c r="IH244" s="120"/>
      <c r="IR244" s="120"/>
      <c r="JB244" s="120"/>
      <c r="JL244" s="120"/>
      <c r="JV244" s="120"/>
      <c r="KF244" s="120"/>
    </row>
    <row xmlns:x14ac="http://schemas.microsoft.com/office/spreadsheetml/2009/9/ac" r="245" s="3" customFormat="true" x14ac:dyDescent="0.25">
      <c r="A245" s="378"/>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c r="IH245" s="120"/>
      <c r="IR245" s="120"/>
      <c r="JB245" s="120"/>
      <c r="JL245" s="120"/>
      <c r="JV245" s="120"/>
      <c r="KF245" s="120"/>
    </row>
    <row xmlns:x14ac="http://schemas.microsoft.com/office/spreadsheetml/2009/9/ac" r="246" s="3" customFormat="true" x14ac:dyDescent="0.25">
      <c r="A246" s="378"/>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c r="IH246" s="120"/>
      <c r="IR246" s="120"/>
      <c r="JB246" s="120"/>
      <c r="JL246" s="120"/>
      <c r="JV246" s="120"/>
      <c r="KF246" s="120"/>
    </row>
    <row xmlns:x14ac="http://schemas.microsoft.com/office/spreadsheetml/2009/9/ac" r="247" s="3" customFormat="true" x14ac:dyDescent="0.25">
      <c r="A247" s="378"/>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c r="IH247" s="120"/>
      <c r="IR247" s="120"/>
      <c r="JB247" s="120"/>
      <c r="JL247" s="120"/>
      <c r="JV247" s="120"/>
      <c r="KF247" s="120"/>
    </row>
    <row xmlns:x14ac="http://schemas.microsoft.com/office/spreadsheetml/2009/9/ac" r="248" s="3" customFormat="true" x14ac:dyDescent="0.25">
      <c r="A248" s="378"/>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c r="IH248" s="120"/>
      <c r="IR248" s="120"/>
      <c r="JB248" s="120"/>
      <c r="JL248" s="120"/>
      <c r="JV248" s="120"/>
      <c r="KF248" s="120"/>
    </row>
    <row xmlns:x14ac="http://schemas.microsoft.com/office/spreadsheetml/2009/9/ac" r="249" s="3" customFormat="true" x14ac:dyDescent="0.25">
      <c r="A249" s="378"/>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c r="IH249" s="120"/>
      <c r="IR249" s="120"/>
      <c r="JB249" s="120"/>
      <c r="JL249" s="120"/>
      <c r="JV249" s="120"/>
      <c r="KF249" s="120"/>
    </row>
    <row xmlns:x14ac="http://schemas.microsoft.com/office/spreadsheetml/2009/9/ac" r="250" s="3" customFormat="true" x14ac:dyDescent="0.25">
      <c r="A250" s="378"/>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c r="IH250" s="120"/>
      <c r="IR250" s="120"/>
      <c r="JB250" s="120"/>
      <c r="JL250" s="120"/>
      <c r="JV250" s="120"/>
      <c r="KF250" s="120"/>
    </row>
    <row xmlns:x14ac="http://schemas.microsoft.com/office/spreadsheetml/2009/9/ac" r="251" s="3" customFormat="true" x14ac:dyDescent="0.25">
      <c r="A251" s="378"/>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c r="IH251" s="120"/>
      <c r="IR251" s="120"/>
      <c r="JB251" s="120"/>
      <c r="JL251" s="120"/>
      <c r="JV251" s="120"/>
      <c r="KF251" s="120"/>
    </row>
    <row xmlns:x14ac="http://schemas.microsoft.com/office/spreadsheetml/2009/9/ac" r="252" s="3" customFormat="true" x14ac:dyDescent="0.25">
      <c r="A252" s="378"/>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c r="IH252" s="120"/>
      <c r="IR252" s="120"/>
      <c r="JB252" s="120"/>
      <c r="JL252" s="120"/>
      <c r="JV252" s="120"/>
      <c r="KF252" s="120"/>
    </row>
    <row xmlns:x14ac="http://schemas.microsoft.com/office/spreadsheetml/2009/9/ac" r="253" s="3" customFormat="true" x14ac:dyDescent="0.25">
      <c r="A253" s="378"/>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c r="IH253" s="120"/>
      <c r="IR253" s="120"/>
      <c r="JB253" s="120"/>
      <c r="JL253" s="120"/>
      <c r="JV253" s="120"/>
      <c r="KF253" s="120"/>
    </row>
    <row xmlns:x14ac="http://schemas.microsoft.com/office/spreadsheetml/2009/9/ac" r="254" s="3" customFormat="true" x14ac:dyDescent="0.25">
      <c r="A254" s="378"/>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c r="IH254" s="120"/>
      <c r="IR254" s="120"/>
      <c r="JB254" s="120"/>
      <c r="JL254" s="120"/>
      <c r="JV254" s="120"/>
      <c r="KF254" s="120"/>
    </row>
    <row xmlns:x14ac="http://schemas.microsoft.com/office/spreadsheetml/2009/9/ac" r="255" s="3" customFormat="true" x14ac:dyDescent="0.25">
      <c r="A255" s="378"/>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c r="IH255" s="120"/>
      <c r="IR255" s="120"/>
      <c r="JB255" s="120"/>
      <c r="JL255" s="120"/>
      <c r="JV255" s="120"/>
      <c r="KF255" s="120"/>
    </row>
    <row xmlns:x14ac="http://schemas.microsoft.com/office/spreadsheetml/2009/9/ac" r="256" s="3" customFormat="true" x14ac:dyDescent="0.25">
      <c r="A256" s="378"/>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c r="IH256" s="120"/>
      <c r="IR256" s="120"/>
      <c r="JB256" s="120"/>
      <c r="JL256" s="120"/>
      <c r="JV256" s="120"/>
      <c r="KF256" s="120"/>
    </row>
    <row xmlns:x14ac="http://schemas.microsoft.com/office/spreadsheetml/2009/9/ac" r="257" s="3" customFormat="true" x14ac:dyDescent="0.25">
      <c r="A257" s="378"/>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c r="IH257" s="120"/>
      <c r="IR257" s="120"/>
      <c r="JB257" s="120"/>
      <c r="JL257" s="120"/>
      <c r="JV257" s="120"/>
      <c r="KF257" s="120"/>
    </row>
    <row xmlns:x14ac="http://schemas.microsoft.com/office/spreadsheetml/2009/9/ac" r="258" s="3" customFormat="true" x14ac:dyDescent="0.25">
      <c r="A258" s="378"/>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c r="IH258" s="120"/>
      <c r="IR258" s="120"/>
      <c r="JB258" s="120"/>
      <c r="JL258" s="120"/>
      <c r="JV258" s="120"/>
      <c r="KF258" s="120"/>
    </row>
    <row xmlns:x14ac="http://schemas.microsoft.com/office/spreadsheetml/2009/9/ac" r="259" s="3" customFormat="true" x14ac:dyDescent="0.25">
      <c r="A259" s="378"/>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c r="IH259" s="120"/>
      <c r="IR259" s="120"/>
      <c r="JB259" s="120"/>
      <c r="JL259" s="120"/>
      <c r="JV259" s="120"/>
      <c r="KF259" s="120"/>
    </row>
    <row xmlns:x14ac="http://schemas.microsoft.com/office/spreadsheetml/2009/9/ac" r="260" s="3" customFormat="true" x14ac:dyDescent="0.25">
      <c r="A260" s="378"/>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c r="IH260" s="120"/>
      <c r="IR260" s="120"/>
      <c r="JB260" s="120"/>
      <c r="JL260" s="120"/>
      <c r="JV260" s="120"/>
      <c r="KF260" s="120"/>
    </row>
    <row xmlns:x14ac="http://schemas.microsoft.com/office/spreadsheetml/2009/9/ac" r="261" s="3" customFormat="true" x14ac:dyDescent="0.25">
      <c r="A261" s="378"/>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c r="IH261" s="120"/>
      <c r="IR261" s="120"/>
      <c r="JB261" s="120"/>
      <c r="JL261" s="120"/>
      <c r="JV261" s="120"/>
      <c r="KF261" s="120"/>
    </row>
    <row xmlns:x14ac="http://schemas.microsoft.com/office/spreadsheetml/2009/9/ac" r="262" s="3" customFormat="true" x14ac:dyDescent="0.25">
      <c r="A262" s="378"/>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c r="IH262" s="120"/>
      <c r="IR262" s="120"/>
      <c r="JB262" s="120"/>
      <c r="JL262" s="120"/>
      <c r="JV262" s="120"/>
      <c r="KF262" s="120"/>
    </row>
    <row xmlns:x14ac="http://schemas.microsoft.com/office/spreadsheetml/2009/9/ac" r="263" s="3" customFormat="true" x14ac:dyDescent="0.25">
      <c r="A263" s="378"/>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c r="IH263" s="120"/>
      <c r="IR263" s="120"/>
      <c r="JB263" s="120"/>
      <c r="JL263" s="120"/>
      <c r="JV263" s="120"/>
      <c r="KF263" s="120"/>
    </row>
    <row xmlns:x14ac="http://schemas.microsoft.com/office/spreadsheetml/2009/9/ac" r="264" s="3" customFormat="true" x14ac:dyDescent="0.25">
      <c r="A264" s="378"/>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c r="IH264" s="120"/>
      <c r="IR264" s="120"/>
      <c r="JB264" s="120"/>
      <c r="JL264" s="120"/>
      <c r="JV264" s="120"/>
      <c r="KF264" s="120"/>
    </row>
    <row xmlns:x14ac="http://schemas.microsoft.com/office/spreadsheetml/2009/9/ac" r="265" s="3" customFormat="true" x14ac:dyDescent="0.25">
      <c r="A265" s="378"/>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c r="IH265" s="120"/>
      <c r="IR265" s="120"/>
      <c r="JB265" s="120"/>
      <c r="JL265" s="120"/>
      <c r="JV265" s="120"/>
      <c r="KF265" s="120"/>
    </row>
    <row xmlns:x14ac="http://schemas.microsoft.com/office/spreadsheetml/2009/9/ac" r="266" s="3" customFormat="true" x14ac:dyDescent="0.25">
      <c r="A266" s="378"/>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c r="IH266" s="120"/>
      <c r="IR266" s="120"/>
      <c r="JB266" s="120"/>
      <c r="JL266" s="120"/>
      <c r="JV266" s="120"/>
      <c r="KF266" s="120"/>
    </row>
    <row xmlns:x14ac="http://schemas.microsoft.com/office/spreadsheetml/2009/9/ac" r="267" s="3" customFormat="true" x14ac:dyDescent="0.25">
      <c r="A267" s="378"/>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c r="IH267" s="120"/>
      <c r="IR267" s="120"/>
      <c r="JB267" s="120"/>
      <c r="JL267" s="120"/>
      <c r="JV267" s="120"/>
      <c r="KF267" s="120"/>
    </row>
    <row xmlns:x14ac="http://schemas.microsoft.com/office/spreadsheetml/2009/9/ac" r="268" s="3" customFormat="true" x14ac:dyDescent="0.25">
      <c r="A268" s="378"/>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c r="IH268" s="120"/>
      <c r="IR268" s="120"/>
      <c r="JB268" s="120"/>
      <c r="JL268" s="120"/>
      <c r="JV268" s="120"/>
      <c r="KF268" s="120"/>
    </row>
    <row xmlns:x14ac="http://schemas.microsoft.com/office/spreadsheetml/2009/9/ac" r="269" s="3" customFormat="true" x14ac:dyDescent="0.25">
      <c r="A269" s="378"/>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c r="IH269" s="120"/>
      <c r="IR269" s="120"/>
      <c r="JB269" s="120"/>
      <c r="JL269" s="120"/>
      <c r="JV269" s="120"/>
      <c r="KF269" s="120"/>
    </row>
    <row xmlns:x14ac="http://schemas.microsoft.com/office/spreadsheetml/2009/9/ac" r="270" s="3" customFormat="true" x14ac:dyDescent="0.25">
      <c r="A270" s="378"/>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c r="IH270" s="120"/>
      <c r="IR270" s="120"/>
      <c r="JB270" s="120"/>
      <c r="JL270" s="120"/>
      <c r="JV270" s="120"/>
      <c r="KF270" s="120"/>
    </row>
    <row xmlns:x14ac="http://schemas.microsoft.com/office/spreadsheetml/2009/9/ac" r="271" s="3" customFormat="true" x14ac:dyDescent="0.25">
      <c r="A271" s="378"/>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c r="IH271" s="120"/>
      <c r="IR271" s="120"/>
      <c r="JB271" s="120"/>
      <c r="JL271" s="120"/>
      <c r="JV271" s="120"/>
      <c r="KF271" s="120"/>
    </row>
    <row xmlns:x14ac="http://schemas.microsoft.com/office/spreadsheetml/2009/9/ac" r="272" s="3" customFormat="true" x14ac:dyDescent="0.25">
      <c r="A272" s="378"/>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c r="IH272" s="120"/>
      <c r="IR272" s="120"/>
      <c r="JB272" s="120"/>
      <c r="JL272" s="120"/>
      <c r="JV272" s="120"/>
      <c r="KF272" s="120"/>
    </row>
    <row xmlns:x14ac="http://schemas.microsoft.com/office/spreadsheetml/2009/9/ac" r="273" s="3" customFormat="true" x14ac:dyDescent="0.25">
      <c r="A273" s="378"/>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c r="IH273" s="120"/>
      <c r="IR273" s="120"/>
      <c r="JB273" s="120"/>
      <c r="JL273" s="120"/>
      <c r="JV273" s="120"/>
      <c r="KF273" s="120"/>
    </row>
    <row xmlns:x14ac="http://schemas.microsoft.com/office/spreadsheetml/2009/9/ac" r="274" s="3" customFormat="true" x14ac:dyDescent="0.25">
      <c r="A274" s="378"/>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c r="IH274" s="120"/>
      <c r="IR274" s="120"/>
      <c r="JB274" s="120"/>
      <c r="JL274" s="120"/>
      <c r="JV274" s="120"/>
      <c r="KF274" s="120"/>
    </row>
    <row xmlns:x14ac="http://schemas.microsoft.com/office/spreadsheetml/2009/9/ac" r="275" s="3" customFormat="true" x14ac:dyDescent="0.25">
      <c r="A275" s="378"/>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c r="IH275" s="120"/>
      <c r="IR275" s="120"/>
      <c r="JB275" s="120"/>
      <c r="JL275" s="120"/>
      <c r="JV275" s="120"/>
      <c r="KF275" s="120"/>
    </row>
    <row xmlns:x14ac="http://schemas.microsoft.com/office/spreadsheetml/2009/9/ac" r="276" s="3" customFormat="true" x14ac:dyDescent="0.25">
      <c r="A276" s="378"/>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c r="IH276" s="120"/>
      <c r="IR276" s="120"/>
      <c r="JB276" s="120"/>
      <c r="JL276" s="120"/>
      <c r="JV276" s="120"/>
      <c r="KF276" s="120"/>
    </row>
    <row xmlns:x14ac="http://schemas.microsoft.com/office/spreadsheetml/2009/9/ac" r="277" s="3" customFormat="true" x14ac:dyDescent="0.25">
      <c r="A277" s="378"/>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c r="IH277" s="120"/>
      <c r="IR277" s="120"/>
      <c r="JB277" s="120"/>
      <c r="JL277" s="120"/>
      <c r="JV277" s="120"/>
      <c r="KF277" s="120"/>
    </row>
    <row xmlns:x14ac="http://schemas.microsoft.com/office/spreadsheetml/2009/9/ac" r="278" s="3" customFormat="true" x14ac:dyDescent="0.25">
      <c r="A278" s="378"/>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c r="IH278" s="120"/>
      <c r="IR278" s="120"/>
      <c r="JB278" s="120"/>
      <c r="JL278" s="120"/>
      <c r="JV278" s="120"/>
      <c r="KF278" s="120"/>
    </row>
    <row xmlns:x14ac="http://schemas.microsoft.com/office/spreadsheetml/2009/9/ac" r="279" s="3" customFormat="true" x14ac:dyDescent="0.25">
      <c r="A279" s="378"/>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c r="IH279" s="120"/>
      <c r="IR279" s="120"/>
      <c r="JB279" s="120"/>
      <c r="JL279" s="120"/>
      <c r="JV279" s="120"/>
      <c r="KF279" s="120"/>
    </row>
    <row xmlns:x14ac="http://schemas.microsoft.com/office/spreadsheetml/2009/9/ac" r="280" s="3" customFormat="true" x14ac:dyDescent="0.25">
      <c r="A280" s="378"/>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c r="IH280" s="120"/>
      <c r="IR280" s="120"/>
      <c r="JB280" s="120"/>
      <c r="JL280" s="120"/>
      <c r="JV280" s="120"/>
      <c r="KF280" s="120"/>
    </row>
    <row xmlns:x14ac="http://schemas.microsoft.com/office/spreadsheetml/2009/9/ac" r="281" s="3" customFormat="true" x14ac:dyDescent="0.25">
      <c r="A281" s="378"/>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c r="IH281" s="120"/>
      <c r="IR281" s="120"/>
      <c r="JB281" s="120"/>
      <c r="JL281" s="120"/>
      <c r="JV281" s="120"/>
      <c r="KF281" s="120"/>
    </row>
    <row xmlns:x14ac="http://schemas.microsoft.com/office/spreadsheetml/2009/9/ac" r="282" s="3" customFormat="true" x14ac:dyDescent="0.25">
      <c r="A282" s="378"/>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c r="IH282" s="120"/>
      <c r="IR282" s="120"/>
      <c r="JB282" s="120"/>
      <c r="JL282" s="120"/>
      <c r="JV282" s="120"/>
      <c r="KF282" s="120"/>
    </row>
    <row xmlns:x14ac="http://schemas.microsoft.com/office/spreadsheetml/2009/9/ac" r="283" s="3" customFormat="true" x14ac:dyDescent="0.25">
      <c r="A283" s="378"/>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c r="IH283" s="120"/>
      <c r="IR283" s="120"/>
      <c r="JB283" s="120"/>
      <c r="JL283" s="120"/>
      <c r="JV283" s="120"/>
      <c r="KF283" s="120"/>
    </row>
    <row xmlns:x14ac="http://schemas.microsoft.com/office/spreadsheetml/2009/9/ac" r="284" s="3" customFormat="true" x14ac:dyDescent="0.25">
      <c r="A284" s="378"/>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c r="IH284" s="120"/>
      <c r="IR284" s="120"/>
      <c r="JB284" s="120"/>
      <c r="JL284" s="120"/>
      <c r="JV284" s="120"/>
      <c r="KF284" s="120"/>
    </row>
    <row xmlns:x14ac="http://schemas.microsoft.com/office/spreadsheetml/2009/9/ac" r="285" s="3" customFormat="true" x14ac:dyDescent="0.25">
      <c r="A285" s="378"/>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c r="IH285" s="120"/>
      <c r="IR285" s="120"/>
      <c r="JB285" s="120"/>
      <c r="JL285" s="120"/>
      <c r="JV285" s="120"/>
      <c r="KF285" s="120"/>
    </row>
    <row xmlns:x14ac="http://schemas.microsoft.com/office/spreadsheetml/2009/9/ac" r="286" s="3" customFormat="true" x14ac:dyDescent="0.25">
      <c r="A286" s="378"/>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c r="IH286" s="120"/>
      <c r="IR286" s="120"/>
      <c r="JB286" s="120"/>
      <c r="JL286" s="120"/>
      <c r="JV286" s="120"/>
      <c r="KF286" s="120"/>
    </row>
    <row xmlns:x14ac="http://schemas.microsoft.com/office/spreadsheetml/2009/9/ac" r="287" s="3" customFormat="true" x14ac:dyDescent="0.25">
      <c r="A287" s="378"/>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c r="IH287" s="120"/>
      <c r="IR287" s="120"/>
      <c r="JB287" s="120"/>
      <c r="JL287" s="120"/>
      <c r="JV287" s="120"/>
      <c r="KF287" s="120"/>
    </row>
    <row xmlns:x14ac="http://schemas.microsoft.com/office/spreadsheetml/2009/9/ac" r="288" s="3" customFormat="true" x14ac:dyDescent="0.25">
      <c r="A288" s="378"/>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c r="IH288" s="120"/>
      <c r="IR288" s="120"/>
      <c r="JB288" s="120"/>
      <c r="JL288" s="120"/>
      <c r="JV288" s="120"/>
      <c r="KF288" s="120"/>
    </row>
    <row xmlns:x14ac="http://schemas.microsoft.com/office/spreadsheetml/2009/9/ac" r="289" s="3" customFormat="true" x14ac:dyDescent="0.25">
      <c r="A289" s="378"/>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c r="IH289" s="120"/>
      <c r="IR289" s="120"/>
      <c r="JB289" s="120"/>
      <c r="JL289" s="120"/>
      <c r="JV289" s="120"/>
      <c r="KF289" s="120"/>
    </row>
    <row xmlns:x14ac="http://schemas.microsoft.com/office/spreadsheetml/2009/9/ac" r="290" s="3" customFormat="true" x14ac:dyDescent="0.25">
      <c r="A290" s="378"/>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c r="IH290" s="120"/>
      <c r="IR290" s="120"/>
      <c r="JB290" s="120"/>
      <c r="JL290" s="120"/>
      <c r="JV290" s="120"/>
      <c r="KF290" s="120"/>
    </row>
    <row xmlns:x14ac="http://schemas.microsoft.com/office/spreadsheetml/2009/9/ac" r="291" s="3" customFormat="true" x14ac:dyDescent="0.25">
      <c r="A291" s="378"/>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c r="IH291" s="120"/>
      <c r="IR291" s="120"/>
      <c r="JB291" s="120"/>
      <c r="JL291" s="120"/>
      <c r="JV291" s="120"/>
      <c r="KF291" s="120"/>
    </row>
    <row xmlns:x14ac="http://schemas.microsoft.com/office/spreadsheetml/2009/9/ac" r="292" s="3" customFormat="true" x14ac:dyDescent="0.25">
      <c r="A292" s="378"/>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c r="IH292" s="120"/>
      <c r="IR292" s="120"/>
      <c r="JB292" s="120"/>
      <c r="JL292" s="120"/>
      <c r="JV292" s="120"/>
      <c r="KF292" s="120"/>
    </row>
    <row xmlns:x14ac="http://schemas.microsoft.com/office/spreadsheetml/2009/9/ac" r="293" s="3" customFormat="true" x14ac:dyDescent="0.25">
      <c r="A293" s="378"/>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c r="IH293" s="120"/>
      <c r="IR293" s="120"/>
      <c r="JB293" s="120"/>
      <c r="JL293" s="120"/>
      <c r="JV293" s="120"/>
      <c r="KF293" s="120"/>
    </row>
    <row xmlns:x14ac="http://schemas.microsoft.com/office/spreadsheetml/2009/9/ac" r="294" s="3" customFormat="true" x14ac:dyDescent="0.25">
      <c r="A294" s="378"/>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c r="IH294" s="120"/>
      <c r="IR294" s="120"/>
      <c r="JB294" s="120"/>
      <c r="JL294" s="120"/>
      <c r="JV294" s="120"/>
      <c r="KF294" s="120"/>
    </row>
    <row xmlns:x14ac="http://schemas.microsoft.com/office/spreadsheetml/2009/9/ac" r="295" s="3" customFormat="true" x14ac:dyDescent="0.25">
      <c r="A295" s="378"/>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c r="IH295" s="120"/>
      <c r="IR295" s="120"/>
      <c r="JB295" s="120"/>
      <c r="JL295" s="120"/>
      <c r="JV295" s="120"/>
      <c r="KF295" s="120"/>
    </row>
    <row xmlns:x14ac="http://schemas.microsoft.com/office/spreadsheetml/2009/9/ac" r="296" s="3" customFormat="true" x14ac:dyDescent="0.25">
      <c r="A296" s="378"/>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c r="IH296" s="120"/>
      <c r="IR296" s="120"/>
      <c r="JB296" s="120"/>
      <c r="JL296" s="120"/>
      <c r="JV296" s="120"/>
      <c r="KF296" s="120"/>
    </row>
    <row xmlns:x14ac="http://schemas.microsoft.com/office/spreadsheetml/2009/9/ac" r="297" s="3" customFormat="true" x14ac:dyDescent="0.25">
      <c r="A297" s="378"/>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c r="IH297" s="120"/>
      <c r="IR297" s="120"/>
      <c r="JB297" s="120"/>
      <c r="JL297" s="120"/>
      <c r="JV297" s="120"/>
      <c r="KF297" s="120"/>
    </row>
    <row xmlns:x14ac="http://schemas.microsoft.com/office/spreadsheetml/2009/9/ac" r="298" s="3" customFormat="true" x14ac:dyDescent="0.25">
      <c r="A298" s="378"/>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c r="IH298" s="120"/>
      <c r="IR298" s="120"/>
      <c r="JB298" s="120"/>
      <c r="JL298" s="120"/>
      <c r="JV298" s="120"/>
      <c r="KF298" s="120"/>
    </row>
    <row xmlns:x14ac="http://schemas.microsoft.com/office/spreadsheetml/2009/9/ac" r="299" s="3" customFormat="true" x14ac:dyDescent="0.25">
      <c r="A299" s="378"/>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c r="IH299" s="120"/>
      <c r="IR299" s="120"/>
      <c r="JB299" s="120"/>
      <c r="JL299" s="120"/>
      <c r="JV299" s="120"/>
      <c r="KF299" s="120"/>
    </row>
    <row xmlns:x14ac="http://schemas.microsoft.com/office/spreadsheetml/2009/9/ac" r="300" s="3" customFormat="true" x14ac:dyDescent="0.25">
      <c r="A300" s="378"/>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c r="IH300" s="120"/>
      <c r="IR300" s="120"/>
      <c r="JB300" s="120"/>
      <c r="JL300" s="120"/>
      <c r="JV300" s="120"/>
      <c r="KF300" s="120"/>
    </row>
    <row xmlns:x14ac="http://schemas.microsoft.com/office/spreadsheetml/2009/9/ac" r="301" s="3" customFormat="true" x14ac:dyDescent="0.25">
      <c r="A301" s="378"/>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c r="IH301" s="120"/>
      <c r="IR301" s="120"/>
      <c r="JB301" s="120"/>
      <c r="JL301" s="120"/>
      <c r="JV301" s="120"/>
      <c r="KF301" s="120"/>
    </row>
    <row xmlns:x14ac="http://schemas.microsoft.com/office/spreadsheetml/2009/9/ac" r="302" s="3" customFormat="true" x14ac:dyDescent="0.25">
      <c r="A302" s="378"/>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c r="IH302" s="120"/>
      <c r="IR302" s="120"/>
      <c r="JB302" s="120"/>
      <c r="JL302" s="120"/>
      <c r="JV302" s="120"/>
      <c r="KF302" s="120"/>
    </row>
    <row xmlns:x14ac="http://schemas.microsoft.com/office/spreadsheetml/2009/9/ac" r="303" s="3" customFormat="true" x14ac:dyDescent="0.25">
      <c r="A303" s="378"/>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c r="IH303" s="120"/>
      <c r="IR303" s="120"/>
      <c r="JB303" s="120"/>
      <c r="JL303" s="120"/>
      <c r="JV303" s="120"/>
      <c r="KF303" s="120"/>
    </row>
    <row xmlns:x14ac="http://schemas.microsoft.com/office/spreadsheetml/2009/9/ac" r="304" s="3" customFormat="true" x14ac:dyDescent="0.25">
      <c r="A304" s="378"/>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c r="IH304" s="120"/>
      <c r="IR304" s="120"/>
      <c r="JB304" s="120"/>
      <c r="JL304" s="120"/>
      <c r="JV304" s="120"/>
      <c r="KF304" s="120"/>
    </row>
    <row xmlns:x14ac="http://schemas.microsoft.com/office/spreadsheetml/2009/9/ac" r="305" s="3" customFormat="true" x14ac:dyDescent="0.25">
      <c r="A305" s="378"/>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c r="IH305" s="120"/>
      <c r="IR305" s="120"/>
      <c r="JB305" s="120"/>
      <c r="JL305" s="120"/>
      <c r="JV305" s="120"/>
      <c r="KF305" s="120"/>
    </row>
    <row xmlns:x14ac="http://schemas.microsoft.com/office/spreadsheetml/2009/9/ac" r="306" s="3" customFormat="true" x14ac:dyDescent="0.25">
      <c r="A306" s="378"/>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c r="IH306" s="120"/>
      <c r="IR306" s="120"/>
      <c r="JB306" s="120"/>
      <c r="JL306" s="120"/>
      <c r="JV306" s="120"/>
      <c r="KF306" s="120"/>
    </row>
    <row xmlns:x14ac="http://schemas.microsoft.com/office/spreadsheetml/2009/9/ac" r="307" s="3" customFormat="true" x14ac:dyDescent="0.25">
      <c r="A307" s="378"/>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c r="IH307" s="120"/>
      <c r="IR307" s="120"/>
      <c r="JB307" s="120"/>
      <c r="JL307" s="120"/>
      <c r="JV307" s="120"/>
      <c r="KF307" s="120"/>
    </row>
    <row xmlns:x14ac="http://schemas.microsoft.com/office/spreadsheetml/2009/9/ac" r="308" s="3" customFormat="true" x14ac:dyDescent="0.25">
      <c r="A308" s="378"/>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c r="IH308" s="120"/>
      <c r="IR308" s="120"/>
      <c r="JB308" s="120"/>
      <c r="JL308" s="120"/>
      <c r="JV308" s="120"/>
      <c r="KF308" s="120"/>
    </row>
    <row xmlns:x14ac="http://schemas.microsoft.com/office/spreadsheetml/2009/9/ac" r="309" s="3" customFormat="true" x14ac:dyDescent="0.25">
      <c r="A309" s="378"/>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c r="IH309" s="120"/>
      <c r="IR309" s="120"/>
      <c r="JB309" s="120"/>
      <c r="JL309" s="120"/>
      <c r="JV309" s="120"/>
      <c r="KF309" s="120"/>
    </row>
    <row xmlns:x14ac="http://schemas.microsoft.com/office/spreadsheetml/2009/9/ac" r="310" s="3" customFormat="true" x14ac:dyDescent="0.25">
      <c r="A310" s="378"/>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c r="IH310" s="120"/>
      <c r="IR310" s="120"/>
      <c r="JB310" s="120"/>
      <c r="JL310" s="120"/>
      <c r="JV310" s="120"/>
      <c r="KF310" s="120"/>
    </row>
    <row xmlns:x14ac="http://schemas.microsoft.com/office/spreadsheetml/2009/9/ac" r="311" s="3" customFormat="true" x14ac:dyDescent="0.25">
      <c r="A311" s="378"/>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c r="IH311" s="120"/>
      <c r="IR311" s="120"/>
      <c r="JB311" s="120"/>
      <c r="JL311" s="120"/>
      <c r="JV311" s="120"/>
      <c r="KF311" s="120"/>
    </row>
    <row xmlns:x14ac="http://schemas.microsoft.com/office/spreadsheetml/2009/9/ac" r="312" s="3" customFormat="true" x14ac:dyDescent="0.25">
      <c r="A312" s="378"/>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c r="IH312" s="120"/>
      <c r="IR312" s="120"/>
      <c r="JB312" s="120"/>
      <c r="JL312" s="120"/>
      <c r="JV312" s="120"/>
      <c r="KF312" s="120"/>
    </row>
    <row xmlns:x14ac="http://schemas.microsoft.com/office/spreadsheetml/2009/9/ac" r="313" s="3" customFormat="true" x14ac:dyDescent="0.25">
      <c r="A313" s="378"/>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c r="IH313" s="120"/>
      <c r="IR313" s="120"/>
      <c r="JB313" s="120"/>
      <c r="JL313" s="120"/>
      <c r="JV313" s="120"/>
      <c r="KF313" s="120"/>
    </row>
    <row xmlns:x14ac="http://schemas.microsoft.com/office/spreadsheetml/2009/9/ac" r="314" s="3" customFormat="true" x14ac:dyDescent="0.25">
      <c r="A314" s="378"/>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c r="IH314" s="120"/>
      <c r="IR314" s="120"/>
      <c r="JB314" s="120"/>
      <c r="JL314" s="120"/>
      <c r="JV314" s="120"/>
      <c r="KF314" s="120"/>
    </row>
    <row xmlns:x14ac="http://schemas.microsoft.com/office/spreadsheetml/2009/9/ac" r="315" s="3" customFormat="true" x14ac:dyDescent="0.25">
      <c r="A315" s="378"/>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c r="IH315" s="120"/>
      <c r="IR315" s="120"/>
      <c r="JB315" s="120"/>
      <c r="JL315" s="120"/>
      <c r="JV315" s="120"/>
      <c r="KF315" s="120"/>
    </row>
    <row xmlns:x14ac="http://schemas.microsoft.com/office/spreadsheetml/2009/9/ac" r="316" s="3" customFormat="true" x14ac:dyDescent="0.25">
      <c r="A316" s="378"/>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c r="IH316" s="120"/>
      <c r="IR316" s="120"/>
      <c r="JB316" s="120"/>
      <c r="JL316" s="120"/>
      <c r="JV316" s="120"/>
      <c r="KF316" s="120"/>
    </row>
    <row xmlns:x14ac="http://schemas.microsoft.com/office/spreadsheetml/2009/9/ac" r="317" s="3" customFormat="true" x14ac:dyDescent="0.25">
      <c r="A317" s="378"/>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c r="IH317" s="120"/>
      <c r="IR317" s="120"/>
      <c r="JB317" s="120"/>
      <c r="JL317" s="120"/>
      <c r="JV317" s="120"/>
      <c r="KF317" s="120"/>
    </row>
    <row xmlns:x14ac="http://schemas.microsoft.com/office/spreadsheetml/2009/9/ac" r="318" s="3" customFormat="true" x14ac:dyDescent="0.25">
      <c r="A318" s="378"/>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c r="IH318" s="120"/>
      <c r="IR318" s="120"/>
      <c r="JB318" s="120"/>
      <c r="JL318" s="120"/>
      <c r="JV318" s="120"/>
      <c r="KF318" s="120"/>
    </row>
    <row xmlns:x14ac="http://schemas.microsoft.com/office/spreadsheetml/2009/9/ac" r="319" s="3" customFormat="true" x14ac:dyDescent="0.25">
      <c r="A319" s="378"/>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c r="IH319" s="120"/>
      <c r="IR319" s="120"/>
      <c r="JB319" s="120"/>
      <c r="JL319" s="120"/>
      <c r="JV319" s="120"/>
      <c r="KF319" s="120"/>
    </row>
    <row xmlns:x14ac="http://schemas.microsoft.com/office/spreadsheetml/2009/9/ac" r="320" s="3" customFormat="true" x14ac:dyDescent="0.25">
      <c r="A320" s="378"/>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c r="IH320" s="120"/>
      <c r="IR320" s="120"/>
      <c r="JB320" s="120"/>
      <c r="JL320" s="120"/>
      <c r="JV320" s="120"/>
      <c r="KF320" s="120"/>
    </row>
    <row xmlns:x14ac="http://schemas.microsoft.com/office/spreadsheetml/2009/9/ac" r="321" s="3" customFormat="true" x14ac:dyDescent="0.25">
      <c r="A321" s="378"/>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c r="IH321" s="120"/>
      <c r="IR321" s="120"/>
      <c r="JB321" s="120"/>
      <c r="JL321" s="120"/>
      <c r="JV321" s="120"/>
      <c r="KF321" s="120"/>
    </row>
    <row xmlns:x14ac="http://schemas.microsoft.com/office/spreadsheetml/2009/9/ac" r="322" s="3" customFormat="true" x14ac:dyDescent="0.25">
      <c r="A322" s="378"/>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c r="IH322" s="120"/>
      <c r="IR322" s="120"/>
      <c r="JB322" s="120"/>
      <c r="JL322" s="120"/>
      <c r="JV322" s="120"/>
      <c r="KF322" s="120"/>
    </row>
    <row xmlns:x14ac="http://schemas.microsoft.com/office/spreadsheetml/2009/9/ac" r="323" s="3" customFormat="true" x14ac:dyDescent="0.25">
      <c r="A323" s="378"/>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c r="IH323" s="120"/>
      <c r="IR323" s="120"/>
      <c r="JB323" s="120"/>
      <c r="JL323" s="120"/>
      <c r="JV323" s="120"/>
      <c r="KF323" s="120"/>
    </row>
    <row xmlns:x14ac="http://schemas.microsoft.com/office/spreadsheetml/2009/9/ac" r="324" s="3" customFormat="true" x14ac:dyDescent="0.25">
      <c r="A324" s="378"/>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c r="IH324" s="120"/>
      <c r="IR324" s="120"/>
      <c r="JB324" s="120"/>
      <c r="JL324" s="120"/>
      <c r="JV324" s="120"/>
      <c r="KF324" s="120"/>
    </row>
    <row xmlns:x14ac="http://schemas.microsoft.com/office/spreadsheetml/2009/9/ac" r="325" s="3" customFormat="true" x14ac:dyDescent="0.25">
      <c r="A325" s="378"/>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c r="IH325" s="120"/>
      <c r="IR325" s="120"/>
      <c r="JB325" s="120"/>
      <c r="JL325" s="120"/>
      <c r="JV325" s="120"/>
      <c r="KF325" s="120"/>
    </row>
    <row xmlns:x14ac="http://schemas.microsoft.com/office/spreadsheetml/2009/9/ac" r="326" s="3" customFormat="true" x14ac:dyDescent="0.25">
      <c r="A326" s="378"/>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c r="IH326" s="120"/>
      <c r="IR326" s="120"/>
      <c r="JB326" s="120"/>
      <c r="JL326" s="120"/>
      <c r="JV326" s="120"/>
      <c r="KF326" s="120"/>
    </row>
    <row xmlns:x14ac="http://schemas.microsoft.com/office/spreadsheetml/2009/9/ac" r="327" s="3" customFormat="true" x14ac:dyDescent="0.25">
      <c r="A327" s="378"/>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c r="IH327" s="120"/>
      <c r="IR327" s="120"/>
      <c r="JB327" s="120"/>
      <c r="JL327" s="120"/>
      <c r="JV327" s="120"/>
      <c r="KF327" s="120"/>
    </row>
    <row xmlns:x14ac="http://schemas.microsoft.com/office/spreadsheetml/2009/9/ac" r="328" s="3" customFormat="true" x14ac:dyDescent="0.25">
      <c r="A328" s="378"/>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c r="IH328" s="120"/>
      <c r="IR328" s="120"/>
      <c r="JB328" s="120"/>
      <c r="JL328" s="120"/>
      <c r="JV328" s="120"/>
      <c r="KF328" s="120"/>
    </row>
    <row xmlns:x14ac="http://schemas.microsoft.com/office/spreadsheetml/2009/9/ac" r="329" s="3" customFormat="true" x14ac:dyDescent="0.25">
      <c r="A329" s="378"/>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c r="IH329" s="120"/>
      <c r="IR329" s="120"/>
      <c r="JB329" s="120"/>
      <c r="JL329" s="120"/>
      <c r="JV329" s="120"/>
      <c r="KF329" s="120"/>
    </row>
    <row xmlns:x14ac="http://schemas.microsoft.com/office/spreadsheetml/2009/9/ac" r="330" s="3" customFormat="true" x14ac:dyDescent="0.25">
      <c r="A330" s="378"/>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c r="IH330" s="120"/>
      <c r="IR330" s="120"/>
      <c r="JB330" s="120"/>
      <c r="JL330" s="120"/>
      <c r="JV330" s="120"/>
      <c r="KF330" s="120"/>
    </row>
    <row xmlns:x14ac="http://schemas.microsoft.com/office/spreadsheetml/2009/9/ac" r="331" s="3" customFormat="true" x14ac:dyDescent="0.25">
      <c r="A331" s="378"/>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c r="IH331" s="120"/>
      <c r="IR331" s="120"/>
      <c r="JB331" s="120"/>
      <c r="JL331" s="120"/>
      <c r="JV331" s="120"/>
      <c r="KF331" s="120"/>
    </row>
    <row xmlns:x14ac="http://schemas.microsoft.com/office/spreadsheetml/2009/9/ac" r="332" s="3" customFormat="true" x14ac:dyDescent="0.25">
      <c r="A332" s="378"/>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c r="IH332" s="120"/>
      <c r="IR332" s="120"/>
      <c r="JB332" s="120"/>
      <c r="JL332" s="120"/>
      <c r="JV332" s="120"/>
      <c r="KF332" s="120"/>
    </row>
    <row xmlns:x14ac="http://schemas.microsoft.com/office/spreadsheetml/2009/9/ac" r="333" s="3" customFormat="true" x14ac:dyDescent="0.25">
      <c r="A333" s="378"/>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c r="IH333" s="120"/>
      <c r="IR333" s="120"/>
      <c r="JB333" s="120"/>
      <c r="JL333" s="120"/>
      <c r="JV333" s="120"/>
      <c r="KF333" s="120"/>
    </row>
    <row xmlns:x14ac="http://schemas.microsoft.com/office/spreadsheetml/2009/9/ac" r="334" s="3" customFormat="true" x14ac:dyDescent="0.25">
      <c r="A334" s="378"/>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c r="IH334" s="120"/>
      <c r="IR334" s="120"/>
      <c r="JB334" s="120"/>
      <c r="JL334" s="120"/>
      <c r="JV334" s="120"/>
      <c r="KF334" s="120"/>
    </row>
    <row xmlns:x14ac="http://schemas.microsoft.com/office/spreadsheetml/2009/9/ac" r="335" s="3" customFormat="true" x14ac:dyDescent="0.25">
      <c r="A335" s="378"/>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c r="IH335" s="120"/>
      <c r="IR335" s="120"/>
      <c r="JB335" s="120"/>
      <c r="JL335" s="120"/>
      <c r="JV335" s="120"/>
      <c r="KF335" s="120"/>
    </row>
    <row xmlns:x14ac="http://schemas.microsoft.com/office/spreadsheetml/2009/9/ac" r="336" s="3" customFormat="true" x14ac:dyDescent="0.25">
      <c r="A336" s="378"/>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c r="IH336" s="120"/>
      <c r="IR336" s="120"/>
      <c r="JB336" s="120"/>
      <c r="JL336" s="120"/>
      <c r="JV336" s="120"/>
      <c r="KF336" s="120"/>
    </row>
    <row xmlns:x14ac="http://schemas.microsoft.com/office/spreadsheetml/2009/9/ac" r="337" s="3" customFormat="true" x14ac:dyDescent="0.25">
      <c r="A337" s="378"/>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c r="IH337" s="120"/>
      <c r="IR337" s="120"/>
      <c r="JB337" s="120"/>
      <c r="JL337" s="120"/>
      <c r="JV337" s="120"/>
      <c r="KF337" s="120"/>
    </row>
    <row xmlns:x14ac="http://schemas.microsoft.com/office/spreadsheetml/2009/9/ac" r="338" s="3" customFormat="true" x14ac:dyDescent="0.25">
      <c r="A338" s="378"/>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c r="IH338" s="120"/>
      <c r="IR338" s="120"/>
      <c r="JB338" s="120"/>
      <c r="JL338" s="120"/>
      <c r="JV338" s="120"/>
      <c r="KF338" s="120"/>
    </row>
    <row xmlns:x14ac="http://schemas.microsoft.com/office/spreadsheetml/2009/9/ac" r="339" s="3" customFormat="true" x14ac:dyDescent="0.25">
      <c r="A339" s="378"/>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c r="IH339" s="120"/>
      <c r="IR339" s="120"/>
      <c r="JB339" s="120"/>
      <c r="JL339" s="120"/>
      <c r="JV339" s="120"/>
      <c r="KF339" s="120"/>
    </row>
    <row xmlns:x14ac="http://schemas.microsoft.com/office/spreadsheetml/2009/9/ac" r="340" s="3" customFormat="true" x14ac:dyDescent="0.25">
      <c r="A340" s="378"/>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c r="IH340" s="120"/>
      <c r="IR340" s="120"/>
      <c r="JB340" s="120"/>
      <c r="JL340" s="120"/>
      <c r="JV340" s="120"/>
      <c r="KF340" s="120"/>
    </row>
    <row xmlns:x14ac="http://schemas.microsoft.com/office/spreadsheetml/2009/9/ac" r="341" s="3" customFormat="true" x14ac:dyDescent="0.25">
      <c r="A341" s="378"/>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c r="IH341" s="120"/>
      <c r="IR341" s="120"/>
      <c r="JB341" s="120"/>
      <c r="JL341" s="120"/>
      <c r="JV341" s="120"/>
      <c r="KF341" s="120"/>
    </row>
    <row xmlns:x14ac="http://schemas.microsoft.com/office/spreadsheetml/2009/9/ac" r="342" s="3" customFormat="true" x14ac:dyDescent="0.25">
      <c r="A342" s="378"/>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c r="IH342" s="120"/>
      <c r="IR342" s="120"/>
      <c r="JB342" s="120"/>
      <c r="JL342" s="120"/>
      <c r="JV342" s="120"/>
      <c r="KF342" s="120"/>
    </row>
    <row xmlns:x14ac="http://schemas.microsoft.com/office/spreadsheetml/2009/9/ac" r="343" s="3" customFormat="true" x14ac:dyDescent="0.25">
      <c r="A343" s="378"/>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c r="IH343" s="120"/>
      <c r="IR343" s="120"/>
      <c r="JB343" s="120"/>
      <c r="JL343" s="120"/>
      <c r="JV343" s="120"/>
      <c r="KF343" s="120"/>
    </row>
    <row xmlns:x14ac="http://schemas.microsoft.com/office/spreadsheetml/2009/9/ac" r="344" s="3" customFormat="true" x14ac:dyDescent="0.25">
      <c r="A344" s="378"/>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c r="IH344" s="120"/>
      <c r="IR344" s="120"/>
      <c r="JB344" s="120"/>
      <c r="JL344" s="120"/>
      <c r="JV344" s="120"/>
      <c r="KF344" s="120"/>
    </row>
    <row xmlns:x14ac="http://schemas.microsoft.com/office/spreadsheetml/2009/9/ac" r="345" s="3" customFormat="true" x14ac:dyDescent="0.25">
      <c r="A345" s="378"/>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c r="IH345" s="120"/>
      <c r="IR345" s="120"/>
      <c r="JB345" s="120"/>
      <c r="JL345" s="120"/>
      <c r="JV345" s="120"/>
      <c r="KF345" s="120"/>
    </row>
    <row xmlns:x14ac="http://schemas.microsoft.com/office/spreadsheetml/2009/9/ac" r="346" s="3" customFormat="true" x14ac:dyDescent="0.25">
      <c r="A346" s="378"/>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c r="IH346" s="120"/>
      <c r="IR346" s="120"/>
      <c r="JB346" s="120"/>
      <c r="JL346" s="120"/>
      <c r="JV346" s="120"/>
      <c r="KF346" s="120"/>
    </row>
    <row xmlns:x14ac="http://schemas.microsoft.com/office/spreadsheetml/2009/9/ac" r="347" s="3" customFormat="true" x14ac:dyDescent="0.25">
      <c r="A347" s="378"/>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c r="IH347" s="120"/>
      <c r="IR347" s="120"/>
      <c r="JB347" s="120"/>
      <c r="JL347" s="120"/>
      <c r="JV347" s="120"/>
      <c r="KF347" s="120"/>
    </row>
    <row xmlns:x14ac="http://schemas.microsoft.com/office/spreadsheetml/2009/9/ac" r="348" s="3" customFormat="true" x14ac:dyDescent="0.25">
      <c r="A348" s="378"/>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c r="IH348" s="120"/>
      <c r="IR348" s="120"/>
      <c r="JB348" s="120"/>
      <c r="JL348" s="120"/>
      <c r="JV348" s="120"/>
      <c r="KF348" s="120"/>
    </row>
    <row xmlns:x14ac="http://schemas.microsoft.com/office/spreadsheetml/2009/9/ac" r="349" s="3" customFormat="true" x14ac:dyDescent="0.25">
      <c r="A349" s="378"/>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c r="IH349" s="120"/>
      <c r="IR349" s="120"/>
      <c r="JB349" s="120"/>
      <c r="JL349" s="120"/>
      <c r="JV349" s="120"/>
      <c r="KF349" s="120"/>
    </row>
    <row xmlns:x14ac="http://schemas.microsoft.com/office/spreadsheetml/2009/9/ac" r="350" s="3" customFormat="true" x14ac:dyDescent="0.25">
      <c r="A350" s="378"/>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c r="IH350" s="120"/>
      <c r="IR350" s="120"/>
      <c r="JB350" s="120"/>
      <c r="JL350" s="120"/>
      <c r="JV350" s="120"/>
      <c r="KF350" s="120"/>
    </row>
    <row xmlns:x14ac="http://schemas.microsoft.com/office/spreadsheetml/2009/9/ac" r="351" s="3" customFormat="true" x14ac:dyDescent="0.25">
      <c r="A351" s="378"/>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c r="IH351" s="120"/>
      <c r="IR351" s="120"/>
      <c r="JB351" s="120"/>
      <c r="JL351" s="120"/>
      <c r="JV351" s="120"/>
      <c r="KF351" s="120"/>
    </row>
    <row xmlns:x14ac="http://schemas.microsoft.com/office/spreadsheetml/2009/9/ac" r="352" s="3" customFormat="true" x14ac:dyDescent="0.25">
      <c r="A352" s="378"/>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c r="IH352" s="120"/>
      <c r="IR352" s="120"/>
      <c r="JB352" s="120"/>
      <c r="JL352" s="120"/>
      <c r="JV352" s="120"/>
      <c r="KF352" s="120"/>
    </row>
    <row xmlns:x14ac="http://schemas.microsoft.com/office/spreadsheetml/2009/9/ac" r="353" s="3" customFormat="true" x14ac:dyDescent="0.25">
      <c r="A353" s="378"/>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c r="IH353" s="120"/>
      <c r="IR353" s="120"/>
      <c r="JB353" s="120"/>
      <c r="JL353" s="120"/>
      <c r="JV353" s="120"/>
      <c r="KF353" s="120"/>
    </row>
    <row xmlns:x14ac="http://schemas.microsoft.com/office/spreadsheetml/2009/9/ac" r="354" s="3" customFormat="true" x14ac:dyDescent="0.25">
      <c r="A354" s="378"/>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c r="IH354" s="120"/>
      <c r="IR354" s="120"/>
      <c r="JB354" s="120"/>
      <c r="JL354" s="120"/>
      <c r="JV354" s="120"/>
      <c r="KF354" s="120"/>
    </row>
    <row xmlns:x14ac="http://schemas.microsoft.com/office/spreadsheetml/2009/9/ac" r="355" s="3" customFormat="true" x14ac:dyDescent="0.25">
      <c r="A355" s="378"/>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c r="IH355" s="120"/>
      <c r="IR355" s="120"/>
      <c r="JB355" s="120"/>
      <c r="JL355" s="120"/>
      <c r="JV355" s="120"/>
      <c r="KF355" s="120"/>
    </row>
    <row xmlns:x14ac="http://schemas.microsoft.com/office/spreadsheetml/2009/9/ac" r="356" s="3" customFormat="true" x14ac:dyDescent="0.25">
      <c r="A356" s="378"/>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c r="IH356" s="120"/>
      <c r="IR356" s="120"/>
      <c r="JB356" s="120"/>
      <c r="JL356" s="120"/>
      <c r="JV356" s="120"/>
      <c r="KF356" s="120"/>
    </row>
    <row xmlns:x14ac="http://schemas.microsoft.com/office/spreadsheetml/2009/9/ac" r="357" s="3" customFormat="true" x14ac:dyDescent="0.25">
      <c r="A357" s="378"/>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c r="IH357" s="120"/>
      <c r="IR357" s="120"/>
      <c r="JB357" s="120"/>
      <c r="JL357" s="120"/>
      <c r="JV357" s="120"/>
      <c r="KF357" s="120"/>
    </row>
    <row xmlns:x14ac="http://schemas.microsoft.com/office/spreadsheetml/2009/9/ac" r="358" s="3" customFormat="true" x14ac:dyDescent="0.25">
      <c r="A358" s="378"/>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c r="IH358" s="120"/>
      <c r="IR358" s="120"/>
      <c r="JB358" s="120"/>
      <c r="JL358" s="120"/>
      <c r="JV358" s="120"/>
      <c r="KF358" s="120"/>
    </row>
    <row xmlns:x14ac="http://schemas.microsoft.com/office/spreadsheetml/2009/9/ac" r="359" s="3" customFormat="true" x14ac:dyDescent="0.25">
      <c r="A359" s="378"/>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c r="IH359" s="120"/>
      <c r="IR359" s="120"/>
      <c r="JB359" s="120"/>
      <c r="JL359" s="120"/>
      <c r="JV359" s="120"/>
      <c r="KF359" s="120"/>
    </row>
    <row xmlns:x14ac="http://schemas.microsoft.com/office/spreadsheetml/2009/9/ac" r="360" s="3" customFormat="true" x14ac:dyDescent="0.25">
      <c r="A360" s="378"/>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c r="IH360" s="120"/>
      <c r="IR360" s="120"/>
      <c r="JB360" s="120"/>
      <c r="JL360" s="120"/>
      <c r="JV360" s="120"/>
      <c r="KF360" s="120"/>
    </row>
    <row xmlns:x14ac="http://schemas.microsoft.com/office/spreadsheetml/2009/9/ac" r="361" s="3" customFormat="true" x14ac:dyDescent="0.25">
      <c r="A361" s="378"/>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c r="IH361" s="120"/>
      <c r="IR361" s="120"/>
      <c r="JB361" s="120"/>
      <c r="JL361" s="120"/>
      <c r="JV361" s="120"/>
      <c r="KF361" s="120"/>
    </row>
    <row xmlns:x14ac="http://schemas.microsoft.com/office/spreadsheetml/2009/9/ac" r="362" s="3" customFormat="true" x14ac:dyDescent="0.25">
      <c r="A362" s="378"/>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c r="IH362" s="120"/>
      <c r="IR362" s="120"/>
      <c r="JB362" s="120"/>
      <c r="JL362" s="120"/>
      <c r="JV362" s="120"/>
      <c r="KF362" s="120"/>
    </row>
    <row xmlns:x14ac="http://schemas.microsoft.com/office/spreadsheetml/2009/9/ac" r="363" s="3" customFormat="true" x14ac:dyDescent="0.25">
      <c r="A363" s="378"/>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c r="IH363" s="120"/>
      <c r="IR363" s="120"/>
      <c r="JB363" s="120"/>
      <c r="JL363" s="120"/>
      <c r="JV363" s="120"/>
      <c r="KF363" s="120"/>
    </row>
    <row xmlns:x14ac="http://schemas.microsoft.com/office/spreadsheetml/2009/9/ac" r="364" s="3" customFormat="true" x14ac:dyDescent="0.25">
      <c r="A364" s="378"/>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c r="IH364" s="120"/>
      <c r="IR364" s="120"/>
      <c r="JB364" s="120"/>
      <c r="JL364" s="120"/>
      <c r="JV364" s="120"/>
      <c r="KF364" s="120"/>
    </row>
    <row xmlns:x14ac="http://schemas.microsoft.com/office/spreadsheetml/2009/9/ac" r="365" s="3" customFormat="true" x14ac:dyDescent="0.25">
      <c r="A365" s="378"/>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c r="IH365" s="120"/>
      <c r="IR365" s="120"/>
      <c r="JB365" s="120"/>
      <c r="JL365" s="120"/>
      <c r="JV365" s="120"/>
      <c r="KF365" s="120"/>
    </row>
    <row xmlns:x14ac="http://schemas.microsoft.com/office/spreadsheetml/2009/9/ac" r="366" s="3" customFormat="true" x14ac:dyDescent="0.25">
      <c r="A366" s="378"/>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c r="IH366" s="120"/>
      <c r="IR366" s="120"/>
      <c r="JB366" s="120"/>
      <c r="JL366" s="120"/>
      <c r="JV366" s="120"/>
      <c r="KF366" s="120"/>
    </row>
    <row xmlns:x14ac="http://schemas.microsoft.com/office/spreadsheetml/2009/9/ac" r="367" s="3" customFormat="true" x14ac:dyDescent="0.25">
      <c r="A367" s="378"/>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c r="IH367" s="120"/>
      <c r="IR367" s="120"/>
      <c r="JB367" s="120"/>
      <c r="JL367" s="120"/>
      <c r="JV367" s="120"/>
      <c r="KF367" s="120"/>
    </row>
    <row xmlns:x14ac="http://schemas.microsoft.com/office/spreadsheetml/2009/9/ac" r="368" s="3" customFormat="true" x14ac:dyDescent="0.25">
      <c r="A368" s="378"/>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c r="IH368" s="120"/>
      <c r="IR368" s="120"/>
      <c r="JB368" s="120"/>
      <c r="JL368" s="120"/>
      <c r="JV368" s="120"/>
      <c r="KF368" s="120"/>
    </row>
    <row xmlns:x14ac="http://schemas.microsoft.com/office/spreadsheetml/2009/9/ac" r="369" s="3" customFormat="true" x14ac:dyDescent="0.25">
      <c r="A369" s="378"/>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c r="IH369" s="120"/>
      <c r="IR369" s="120"/>
      <c r="JB369" s="120"/>
      <c r="JL369" s="120"/>
      <c r="JV369" s="120"/>
      <c r="KF369" s="120"/>
    </row>
    <row xmlns:x14ac="http://schemas.microsoft.com/office/spreadsheetml/2009/9/ac" r="370" s="3" customFormat="true" x14ac:dyDescent="0.25">
      <c r="A370" s="378"/>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c r="IH370" s="120"/>
      <c r="IR370" s="120"/>
      <c r="JB370" s="120"/>
      <c r="JL370" s="120"/>
      <c r="JV370" s="120"/>
      <c r="KF370" s="120"/>
    </row>
    <row xmlns:x14ac="http://schemas.microsoft.com/office/spreadsheetml/2009/9/ac" r="371" s="3" customFormat="true" x14ac:dyDescent="0.25">
      <c r="A371" s="378"/>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c r="IH371" s="120"/>
      <c r="IR371" s="120"/>
      <c r="JB371" s="120"/>
      <c r="JL371" s="120"/>
      <c r="JV371" s="120"/>
      <c r="KF371" s="120"/>
    </row>
    <row xmlns:x14ac="http://schemas.microsoft.com/office/spreadsheetml/2009/9/ac" r="372" s="3" customFormat="true" x14ac:dyDescent="0.25">
      <c r="A372" s="378"/>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c r="IH372" s="120"/>
      <c r="IR372" s="120"/>
      <c r="JB372" s="120"/>
      <c r="JL372" s="120"/>
      <c r="JV372" s="120"/>
      <c r="KF372" s="120"/>
    </row>
    <row xmlns:x14ac="http://schemas.microsoft.com/office/spreadsheetml/2009/9/ac" r="373" s="3" customFormat="true" x14ac:dyDescent="0.25">
      <c r="A373" s="378"/>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c r="IH373" s="120"/>
      <c r="IR373" s="120"/>
      <c r="JB373" s="120"/>
      <c r="JL373" s="120"/>
      <c r="JV373" s="120"/>
      <c r="KF373" s="120"/>
    </row>
    <row xmlns:x14ac="http://schemas.microsoft.com/office/spreadsheetml/2009/9/ac" r="374" s="3" customFormat="true" x14ac:dyDescent="0.25">
      <c r="A374" s="378"/>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c r="IH374" s="120"/>
      <c r="IR374" s="120"/>
      <c r="JB374" s="120"/>
      <c r="JL374" s="120"/>
      <c r="JV374" s="120"/>
      <c r="KF374" s="120"/>
    </row>
    <row xmlns:x14ac="http://schemas.microsoft.com/office/spreadsheetml/2009/9/ac" r="375" s="3" customFormat="true" x14ac:dyDescent="0.25">
      <c r="A375" s="378"/>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c r="IH375" s="120"/>
      <c r="IR375" s="120"/>
      <c r="JB375" s="120"/>
      <c r="JL375" s="120"/>
      <c r="JV375" s="120"/>
      <c r="KF375" s="120"/>
    </row>
    <row xmlns:x14ac="http://schemas.microsoft.com/office/spreadsheetml/2009/9/ac" r="376" s="3" customFormat="true" x14ac:dyDescent="0.25">
      <c r="A376" s="378"/>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c r="IH376" s="120"/>
      <c r="IR376" s="120"/>
      <c r="JB376" s="120"/>
      <c r="JL376" s="120"/>
      <c r="JV376" s="120"/>
      <c r="KF376" s="120"/>
    </row>
    <row xmlns:x14ac="http://schemas.microsoft.com/office/spreadsheetml/2009/9/ac" r="377" s="3" customFormat="true" x14ac:dyDescent="0.25">
      <c r="A377" s="378"/>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c r="IH377" s="120"/>
      <c r="IR377" s="120"/>
      <c r="JB377" s="120"/>
      <c r="JL377" s="120"/>
      <c r="JV377" s="120"/>
      <c r="KF377" s="120"/>
    </row>
    <row xmlns:x14ac="http://schemas.microsoft.com/office/spreadsheetml/2009/9/ac" r="378" s="3" customFormat="true" x14ac:dyDescent="0.25">
      <c r="A378" s="378"/>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c r="IH378" s="120"/>
      <c r="IR378" s="120"/>
      <c r="JB378" s="120"/>
      <c r="JL378" s="120"/>
      <c r="JV378" s="120"/>
      <c r="KF378" s="120"/>
    </row>
    <row xmlns:x14ac="http://schemas.microsoft.com/office/spreadsheetml/2009/9/ac" r="379" s="3" customFormat="true" x14ac:dyDescent="0.25">
      <c r="A379" s="378"/>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c r="IH379" s="120"/>
      <c r="IR379" s="120"/>
      <c r="JB379" s="120"/>
      <c r="JL379" s="120"/>
      <c r="JV379" s="120"/>
      <c r="KF379" s="120"/>
    </row>
    <row xmlns:x14ac="http://schemas.microsoft.com/office/spreadsheetml/2009/9/ac" r="380" s="3" customFormat="true" x14ac:dyDescent="0.25">
      <c r="A380" s="378"/>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c r="IH380" s="120"/>
      <c r="IR380" s="120"/>
      <c r="JB380" s="120"/>
      <c r="JL380" s="120"/>
      <c r="JV380" s="120"/>
      <c r="KF380" s="120"/>
    </row>
    <row xmlns:x14ac="http://schemas.microsoft.com/office/spreadsheetml/2009/9/ac" r="381" s="3" customFormat="true" x14ac:dyDescent="0.25">
      <c r="A381" s="378"/>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c r="IH381" s="120"/>
      <c r="IR381" s="120"/>
      <c r="JB381" s="120"/>
      <c r="JL381" s="120"/>
      <c r="JV381" s="120"/>
      <c r="KF381" s="120"/>
    </row>
    <row xmlns:x14ac="http://schemas.microsoft.com/office/spreadsheetml/2009/9/ac" r="382" s="3" customFormat="true" x14ac:dyDescent="0.25">
      <c r="A382" s="378"/>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c r="IH382" s="120"/>
      <c r="IR382" s="120"/>
      <c r="JB382" s="120"/>
      <c r="JL382" s="120"/>
      <c r="JV382" s="120"/>
      <c r="KF382" s="120"/>
    </row>
    <row xmlns:x14ac="http://schemas.microsoft.com/office/spreadsheetml/2009/9/ac" r="383" s="3" customFormat="true" x14ac:dyDescent="0.25">
      <c r="A383" s="378"/>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c r="IH383" s="120"/>
      <c r="IR383" s="120"/>
      <c r="JB383" s="120"/>
      <c r="JL383" s="120"/>
      <c r="JV383" s="120"/>
      <c r="KF383" s="120"/>
    </row>
    <row xmlns:x14ac="http://schemas.microsoft.com/office/spreadsheetml/2009/9/ac" r="384" s="3" customFormat="true" x14ac:dyDescent="0.25">
      <c r="A384" s="378"/>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c r="IH384" s="120"/>
      <c r="IR384" s="120"/>
      <c r="JB384" s="120"/>
      <c r="JL384" s="120"/>
      <c r="JV384" s="120"/>
      <c r="KF384" s="120"/>
    </row>
    <row xmlns:x14ac="http://schemas.microsoft.com/office/spreadsheetml/2009/9/ac" r="385" s="3" customFormat="true" x14ac:dyDescent="0.25">
      <c r="A385" s="378"/>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c r="IH385" s="120"/>
      <c r="IR385" s="120"/>
      <c r="JB385" s="120"/>
      <c r="JL385" s="120"/>
      <c r="JV385" s="120"/>
      <c r="KF385" s="120"/>
    </row>
    <row xmlns:x14ac="http://schemas.microsoft.com/office/spreadsheetml/2009/9/ac" r="386" s="3" customFormat="true" x14ac:dyDescent="0.25">
      <c r="A386" s="378"/>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c r="IH386" s="120"/>
      <c r="IR386" s="120"/>
      <c r="JB386" s="120"/>
      <c r="JL386" s="120"/>
      <c r="JV386" s="120"/>
      <c r="KF386" s="120"/>
    </row>
    <row xmlns:x14ac="http://schemas.microsoft.com/office/spreadsheetml/2009/9/ac" r="387" s="3" customFormat="true" x14ac:dyDescent="0.25">
      <c r="A387" s="378"/>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c r="IH387" s="120"/>
      <c r="IR387" s="120"/>
      <c r="JB387" s="120"/>
      <c r="JL387" s="120"/>
      <c r="JV387" s="120"/>
      <c r="KF387" s="120"/>
    </row>
    <row xmlns:x14ac="http://schemas.microsoft.com/office/spreadsheetml/2009/9/ac" r="388" s="3" customFormat="true" x14ac:dyDescent="0.25">
      <c r="A388" s="378"/>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c r="IH388" s="120"/>
      <c r="IR388" s="120"/>
      <c r="JB388" s="120"/>
      <c r="JL388" s="120"/>
      <c r="JV388" s="120"/>
      <c r="KF388" s="120"/>
    </row>
    <row xmlns:x14ac="http://schemas.microsoft.com/office/spreadsheetml/2009/9/ac" r="389" s="3" customFormat="true" x14ac:dyDescent="0.25">
      <c r="A389" s="378"/>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c r="IH389" s="120"/>
      <c r="IR389" s="120"/>
      <c r="JB389" s="120"/>
      <c r="JL389" s="120"/>
      <c r="JV389" s="120"/>
      <c r="KF389" s="120"/>
    </row>
    <row xmlns:x14ac="http://schemas.microsoft.com/office/spreadsheetml/2009/9/ac" r="390" s="3" customFormat="true" x14ac:dyDescent="0.25">
      <c r="A390" s="378"/>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c r="IH390" s="120"/>
      <c r="IR390" s="120"/>
      <c r="JB390" s="120"/>
      <c r="JL390" s="120"/>
      <c r="JV390" s="120"/>
      <c r="KF390" s="120"/>
    </row>
    <row xmlns:x14ac="http://schemas.microsoft.com/office/spreadsheetml/2009/9/ac" r="391" s="3" customFormat="true" x14ac:dyDescent="0.25">
      <c r="A391" s="378"/>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c r="IH391" s="120"/>
      <c r="IR391" s="120"/>
      <c r="JB391" s="120"/>
      <c r="JL391" s="120"/>
      <c r="JV391" s="120"/>
      <c r="KF391" s="120"/>
    </row>
    <row xmlns:x14ac="http://schemas.microsoft.com/office/spreadsheetml/2009/9/ac" r="392" s="3" customFormat="true" x14ac:dyDescent="0.25">
      <c r="A392" s="378"/>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c r="IH392" s="120"/>
      <c r="IR392" s="120"/>
      <c r="JB392" s="120"/>
      <c r="JL392" s="120"/>
      <c r="JV392" s="120"/>
      <c r="KF392" s="120"/>
    </row>
    <row xmlns:x14ac="http://schemas.microsoft.com/office/spreadsheetml/2009/9/ac" r="393" s="3" customFormat="true" x14ac:dyDescent="0.25">
      <c r="A393" s="378"/>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c r="IH393" s="120"/>
      <c r="IR393" s="120"/>
      <c r="JB393" s="120"/>
      <c r="JL393" s="120"/>
      <c r="JV393" s="120"/>
      <c r="KF393" s="120"/>
    </row>
    <row xmlns:x14ac="http://schemas.microsoft.com/office/spreadsheetml/2009/9/ac" r="394" s="3" customFormat="true" x14ac:dyDescent="0.25">
      <c r="A394" s="378"/>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c r="IH394" s="120"/>
      <c r="IR394" s="120"/>
      <c r="JB394" s="120"/>
      <c r="JL394" s="120"/>
      <c r="JV394" s="120"/>
      <c r="KF394" s="120"/>
    </row>
    <row xmlns:x14ac="http://schemas.microsoft.com/office/spreadsheetml/2009/9/ac" r="395" s="3" customFormat="true" x14ac:dyDescent="0.25">
      <c r="A395" s="378"/>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c r="IH395" s="120"/>
      <c r="IR395" s="120"/>
      <c r="JB395" s="120"/>
      <c r="JL395" s="120"/>
      <c r="JV395" s="120"/>
      <c r="KF395" s="120"/>
    </row>
    <row xmlns:x14ac="http://schemas.microsoft.com/office/spreadsheetml/2009/9/ac" r="396" s="3" customFormat="true" x14ac:dyDescent="0.25">
      <c r="A396" s="378"/>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c r="IH396" s="120"/>
      <c r="IR396" s="120"/>
      <c r="JB396" s="120"/>
      <c r="JL396" s="120"/>
      <c r="JV396" s="120"/>
      <c r="KF396" s="120"/>
    </row>
    <row xmlns:x14ac="http://schemas.microsoft.com/office/spreadsheetml/2009/9/ac" r="397" s="3" customFormat="true" x14ac:dyDescent="0.25">
      <c r="A397" s="378"/>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c r="IH397" s="120"/>
      <c r="IR397" s="120"/>
      <c r="JB397" s="120"/>
      <c r="JL397" s="120"/>
      <c r="JV397" s="120"/>
      <c r="KF397" s="120"/>
    </row>
    <row xmlns:x14ac="http://schemas.microsoft.com/office/spreadsheetml/2009/9/ac" r="398" s="3" customFormat="true" x14ac:dyDescent="0.25">
      <c r="A398" s="378"/>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c r="IH398" s="120"/>
      <c r="IR398" s="120"/>
      <c r="JB398" s="120"/>
      <c r="JL398" s="120"/>
      <c r="JV398" s="120"/>
      <c r="KF398" s="120"/>
    </row>
    <row xmlns:x14ac="http://schemas.microsoft.com/office/spreadsheetml/2009/9/ac" r="399" s="3" customFormat="true" x14ac:dyDescent="0.25">
      <c r="A399" s="378"/>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c r="IH399" s="120"/>
      <c r="IR399" s="120"/>
      <c r="JB399" s="120"/>
      <c r="JL399" s="120"/>
      <c r="JV399" s="120"/>
      <c r="KF399" s="120"/>
    </row>
    <row xmlns:x14ac="http://schemas.microsoft.com/office/spreadsheetml/2009/9/ac" r="400" s="3" customFormat="true" x14ac:dyDescent="0.25">
      <c r="A400" s="378"/>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c r="IH400" s="120"/>
      <c r="IR400" s="120"/>
      <c r="JB400" s="120"/>
      <c r="JL400" s="120"/>
      <c r="JV400" s="120"/>
      <c r="KF400" s="120"/>
    </row>
    <row xmlns:x14ac="http://schemas.microsoft.com/office/spreadsheetml/2009/9/ac" r="401" s="3" customFormat="true" x14ac:dyDescent="0.25">
      <c r="A401" s="378"/>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c r="IH401" s="120"/>
      <c r="IR401" s="120"/>
      <c r="JB401" s="120"/>
      <c r="JL401" s="120"/>
      <c r="JV401" s="120"/>
      <c r="KF401" s="120"/>
    </row>
    <row xmlns:x14ac="http://schemas.microsoft.com/office/spreadsheetml/2009/9/ac" r="402" s="3" customFormat="true" x14ac:dyDescent="0.25">
      <c r="A402" s="378"/>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c r="IH402" s="120"/>
      <c r="IR402" s="120"/>
      <c r="JB402" s="120"/>
      <c r="JL402" s="120"/>
      <c r="JV402" s="120"/>
      <c r="KF402" s="120"/>
    </row>
    <row xmlns:x14ac="http://schemas.microsoft.com/office/spreadsheetml/2009/9/ac" r="403" s="3" customFormat="true" x14ac:dyDescent="0.25">
      <c r="A403" s="378"/>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c r="IH403" s="120"/>
      <c r="IR403" s="120"/>
      <c r="JB403" s="120"/>
      <c r="JL403" s="120"/>
      <c r="JV403" s="120"/>
      <c r="KF403" s="120"/>
    </row>
    <row xmlns:x14ac="http://schemas.microsoft.com/office/spreadsheetml/2009/9/ac" r="404" s="3" customFormat="true" x14ac:dyDescent="0.25">
      <c r="A404" s="378"/>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c r="IH404" s="120"/>
      <c r="IR404" s="120"/>
      <c r="JB404" s="120"/>
      <c r="JL404" s="120"/>
      <c r="JV404" s="120"/>
      <c r="KF404" s="120"/>
    </row>
    <row xmlns:x14ac="http://schemas.microsoft.com/office/spreadsheetml/2009/9/ac" r="405" s="3" customFormat="true" x14ac:dyDescent="0.25">
      <c r="A405" s="378"/>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c r="IH405" s="120"/>
      <c r="IR405" s="120"/>
      <c r="JB405" s="120"/>
      <c r="JL405" s="120"/>
      <c r="JV405" s="120"/>
      <c r="KF405" s="120"/>
    </row>
    <row xmlns:x14ac="http://schemas.microsoft.com/office/spreadsheetml/2009/9/ac" r="406" s="3" customFormat="true" x14ac:dyDescent="0.25">
      <c r="A406" s="378"/>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c r="IH406" s="120"/>
      <c r="IR406" s="120"/>
      <c r="JB406" s="120"/>
      <c r="JL406" s="120"/>
      <c r="JV406" s="120"/>
      <c r="KF406" s="120"/>
    </row>
    <row xmlns:x14ac="http://schemas.microsoft.com/office/spreadsheetml/2009/9/ac" r="407" s="3" customFormat="true" x14ac:dyDescent="0.25">
      <c r="A407" s="378"/>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c r="IH407" s="120"/>
      <c r="IR407" s="120"/>
      <c r="JB407" s="120"/>
      <c r="JL407" s="120"/>
      <c r="JV407" s="120"/>
      <c r="KF407" s="120"/>
    </row>
    <row xmlns:x14ac="http://schemas.microsoft.com/office/spreadsheetml/2009/9/ac" r="408" s="3" customFormat="true" x14ac:dyDescent="0.25">
      <c r="A408" s="378"/>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c r="IH408" s="120"/>
      <c r="IR408" s="120"/>
      <c r="JB408" s="120"/>
      <c r="JL408" s="120"/>
      <c r="JV408" s="120"/>
      <c r="KF408" s="120"/>
    </row>
    <row xmlns:x14ac="http://schemas.microsoft.com/office/spreadsheetml/2009/9/ac" r="409" s="3" customFormat="true" x14ac:dyDescent="0.25">
      <c r="A409" s="378"/>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c r="IH409" s="120"/>
      <c r="IR409" s="120"/>
      <c r="JB409" s="120"/>
      <c r="JL409" s="120"/>
      <c r="JV409" s="120"/>
      <c r="KF409" s="120"/>
    </row>
    <row xmlns:x14ac="http://schemas.microsoft.com/office/spreadsheetml/2009/9/ac" r="410" s="3" customFormat="true" x14ac:dyDescent="0.25">
      <c r="A410" s="378"/>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c r="IH410" s="120"/>
      <c r="IR410" s="120"/>
      <c r="JB410" s="120"/>
      <c r="JL410" s="120"/>
      <c r="JV410" s="120"/>
      <c r="KF410" s="120"/>
    </row>
    <row xmlns:x14ac="http://schemas.microsoft.com/office/spreadsheetml/2009/9/ac" r="411" s="3" customFormat="true" x14ac:dyDescent="0.25">
      <c r="A411" s="378"/>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c r="IH411" s="120"/>
      <c r="IR411" s="120"/>
      <c r="JB411" s="120"/>
      <c r="JL411" s="120"/>
      <c r="JV411" s="120"/>
      <c r="KF411" s="120"/>
    </row>
    <row xmlns:x14ac="http://schemas.microsoft.com/office/spreadsheetml/2009/9/ac" r="412" s="3" customFormat="true" x14ac:dyDescent="0.25">
      <c r="A412" s="378"/>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c r="IH412" s="120"/>
      <c r="IR412" s="120"/>
      <c r="JB412" s="120"/>
      <c r="JL412" s="120"/>
      <c r="JV412" s="120"/>
      <c r="KF412" s="120"/>
    </row>
    <row xmlns:x14ac="http://schemas.microsoft.com/office/spreadsheetml/2009/9/ac" r="413" s="3" customFormat="true" x14ac:dyDescent="0.25">
      <c r="A413" s="378"/>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c r="IH413" s="120"/>
      <c r="IR413" s="120"/>
      <c r="JB413" s="120"/>
      <c r="JL413" s="120"/>
      <c r="JV413" s="120"/>
      <c r="KF413" s="120"/>
    </row>
    <row xmlns:x14ac="http://schemas.microsoft.com/office/spreadsheetml/2009/9/ac" r="414" s="3" customFormat="true" x14ac:dyDescent="0.25">
      <c r="A414" s="378"/>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c r="IH414" s="120"/>
      <c r="IR414" s="120"/>
      <c r="JB414" s="120"/>
      <c r="JL414" s="120"/>
      <c r="JV414" s="120"/>
      <c r="KF414" s="120"/>
    </row>
    <row xmlns:x14ac="http://schemas.microsoft.com/office/spreadsheetml/2009/9/ac" r="415" s="3" customFormat="true" x14ac:dyDescent="0.25">
      <c r="A415" s="378"/>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c r="IH415" s="120"/>
      <c r="IR415" s="120"/>
      <c r="JB415" s="120"/>
      <c r="JL415" s="120"/>
      <c r="JV415" s="120"/>
      <c r="KF415" s="120"/>
    </row>
    <row xmlns:x14ac="http://schemas.microsoft.com/office/spreadsheetml/2009/9/ac" r="416" s="3" customFormat="true" x14ac:dyDescent="0.25">
      <c r="A416" s="378"/>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c r="IH416" s="120"/>
      <c r="IR416" s="120"/>
      <c r="JB416" s="120"/>
      <c r="JL416" s="120"/>
      <c r="JV416" s="120"/>
      <c r="KF416" s="120"/>
    </row>
    <row xmlns:x14ac="http://schemas.microsoft.com/office/spreadsheetml/2009/9/ac" r="417" s="3" customFormat="true" x14ac:dyDescent="0.25">
      <c r="A417" s="378"/>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c r="IH417" s="120"/>
      <c r="IR417" s="120"/>
      <c r="JB417" s="120"/>
      <c r="JL417" s="120"/>
      <c r="JV417" s="120"/>
      <c r="KF417" s="120"/>
    </row>
    <row xmlns:x14ac="http://schemas.microsoft.com/office/spreadsheetml/2009/9/ac" r="418" s="3" customFormat="true" x14ac:dyDescent="0.25">
      <c r="A418" s="378"/>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c r="IH418" s="120"/>
      <c r="IR418" s="120"/>
      <c r="JB418" s="120"/>
      <c r="JL418" s="120"/>
      <c r="JV418" s="120"/>
      <c r="KF418" s="120"/>
    </row>
    <row xmlns:x14ac="http://schemas.microsoft.com/office/spreadsheetml/2009/9/ac" r="419" s="3" customFormat="true" x14ac:dyDescent="0.25">
      <c r="A419" s="378"/>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c r="IH419" s="120"/>
      <c r="IR419" s="120"/>
      <c r="JB419" s="120"/>
      <c r="JL419" s="120"/>
      <c r="JV419" s="120"/>
      <c r="KF419" s="120"/>
    </row>
    <row xmlns:x14ac="http://schemas.microsoft.com/office/spreadsheetml/2009/9/ac" r="420" s="3" customFormat="true" x14ac:dyDescent="0.25">
      <c r="A420" s="378"/>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c r="IH420" s="120"/>
      <c r="IR420" s="120"/>
      <c r="JB420" s="120"/>
      <c r="JL420" s="120"/>
      <c r="JV420" s="120"/>
      <c r="KF420" s="120"/>
    </row>
    <row xmlns:x14ac="http://schemas.microsoft.com/office/spreadsheetml/2009/9/ac" r="421" s="3" customFormat="true" x14ac:dyDescent="0.25">
      <c r="A421" s="378"/>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c r="IH421" s="120"/>
      <c r="IR421" s="120"/>
      <c r="JB421" s="120"/>
      <c r="JL421" s="120"/>
      <c r="JV421" s="120"/>
      <c r="KF421" s="120"/>
    </row>
    <row xmlns:x14ac="http://schemas.microsoft.com/office/spreadsheetml/2009/9/ac" r="422" s="3" customFormat="true" x14ac:dyDescent="0.25">
      <c r="A422" s="378"/>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c r="IH422" s="120"/>
      <c r="IR422" s="120"/>
      <c r="JB422" s="120"/>
      <c r="JL422" s="120"/>
      <c r="JV422" s="120"/>
      <c r="KF422" s="120"/>
    </row>
    <row xmlns:x14ac="http://schemas.microsoft.com/office/spreadsheetml/2009/9/ac" r="423" s="3" customFormat="true" x14ac:dyDescent="0.25">
      <c r="A423" s="378"/>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c r="IH423" s="120"/>
      <c r="IR423" s="120"/>
      <c r="JB423" s="120"/>
      <c r="JL423" s="120"/>
      <c r="JV423" s="120"/>
      <c r="KF423" s="120"/>
    </row>
    <row xmlns:x14ac="http://schemas.microsoft.com/office/spreadsheetml/2009/9/ac" r="424" s="3" customFormat="true" x14ac:dyDescent="0.25">
      <c r="A424" s="378"/>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c r="IH424" s="120"/>
      <c r="IR424" s="120"/>
      <c r="JB424" s="120"/>
      <c r="JL424" s="120"/>
      <c r="JV424" s="120"/>
      <c r="KF424" s="120"/>
    </row>
    <row xmlns:x14ac="http://schemas.microsoft.com/office/spreadsheetml/2009/9/ac" r="425" s="3" customFormat="true" x14ac:dyDescent="0.25">
      <c r="A425" s="378"/>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c r="IH425" s="120"/>
      <c r="IR425" s="120"/>
      <c r="JB425" s="120"/>
      <c r="JL425" s="120"/>
      <c r="JV425" s="120"/>
      <c r="KF425" s="120"/>
    </row>
    <row xmlns:x14ac="http://schemas.microsoft.com/office/spreadsheetml/2009/9/ac" r="426" s="3" customFormat="true" x14ac:dyDescent="0.25">
      <c r="A426" s="378"/>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c r="IH426" s="120"/>
      <c r="IR426" s="120"/>
      <c r="JB426" s="120"/>
      <c r="JL426" s="120"/>
      <c r="JV426" s="120"/>
      <c r="KF426" s="120"/>
    </row>
    <row xmlns:x14ac="http://schemas.microsoft.com/office/spreadsheetml/2009/9/ac" r="427" s="3" customFormat="true" x14ac:dyDescent="0.25">
      <c r="A427" s="378"/>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c r="IH427" s="120"/>
      <c r="IR427" s="120"/>
      <c r="JB427" s="120"/>
      <c r="JL427" s="120"/>
      <c r="JV427" s="120"/>
      <c r="KF427" s="120"/>
    </row>
    <row xmlns:x14ac="http://schemas.microsoft.com/office/spreadsheetml/2009/9/ac" r="428" s="3" customFormat="true" x14ac:dyDescent="0.25">
      <c r="A428" s="378"/>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c r="IH428" s="120"/>
      <c r="IR428" s="120"/>
      <c r="JB428" s="120"/>
      <c r="JL428" s="120"/>
      <c r="JV428" s="120"/>
      <c r="KF428" s="120"/>
    </row>
    <row xmlns:x14ac="http://schemas.microsoft.com/office/spreadsheetml/2009/9/ac" r="429" s="3" customFormat="true" x14ac:dyDescent="0.25">
      <c r="A429" s="378"/>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c r="IH429" s="120"/>
      <c r="IR429" s="120"/>
      <c r="JB429" s="120"/>
      <c r="JL429" s="120"/>
      <c r="JV429" s="120"/>
      <c r="KF429" s="120"/>
    </row>
    <row xmlns:x14ac="http://schemas.microsoft.com/office/spreadsheetml/2009/9/ac" r="430" s="3" customFormat="true" x14ac:dyDescent="0.25">
      <c r="A430" s="378"/>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c r="IH430" s="120"/>
      <c r="IR430" s="120"/>
      <c r="JB430" s="120"/>
      <c r="JL430" s="120"/>
      <c r="JV430" s="120"/>
      <c r="KF430" s="120"/>
    </row>
    <row xmlns:x14ac="http://schemas.microsoft.com/office/spreadsheetml/2009/9/ac" r="431" s="3" customFormat="true" x14ac:dyDescent="0.25">
      <c r="A431" s="378"/>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c r="IH431" s="120"/>
      <c r="IR431" s="120"/>
      <c r="JB431" s="120"/>
      <c r="JL431" s="120"/>
      <c r="JV431" s="120"/>
      <c r="KF431" s="120"/>
    </row>
    <row xmlns:x14ac="http://schemas.microsoft.com/office/spreadsheetml/2009/9/ac" r="432" s="3" customFormat="true" x14ac:dyDescent="0.25">
      <c r="A432" s="378"/>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c r="IH432" s="120"/>
      <c r="IR432" s="120"/>
      <c r="JB432" s="120"/>
      <c r="JL432" s="120"/>
      <c r="JV432" s="120"/>
      <c r="KF432" s="120"/>
    </row>
    <row xmlns:x14ac="http://schemas.microsoft.com/office/spreadsheetml/2009/9/ac" r="433" s="3" customFormat="true" x14ac:dyDescent="0.25">
      <c r="A433" s="378"/>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c r="IH433" s="120"/>
      <c r="IR433" s="120"/>
      <c r="JB433" s="120"/>
      <c r="JL433" s="120"/>
      <c r="JV433" s="120"/>
      <c r="KF433" s="120"/>
    </row>
    <row xmlns:x14ac="http://schemas.microsoft.com/office/spreadsheetml/2009/9/ac" r="434" s="3" customFormat="true" x14ac:dyDescent="0.25">
      <c r="A434" s="378"/>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c r="IH434" s="120"/>
      <c r="IR434" s="120"/>
      <c r="JB434" s="120"/>
      <c r="JL434" s="120"/>
      <c r="JV434" s="120"/>
      <c r="KF434" s="120"/>
    </row>
    <row xmlns:x14ac="http://schemas.microsoft.com/office/spreadsheetml/2009/9/ac" r="435" s="3" customFormat="true" x14ac:dyDescent="0.25">
      <c r="A435" s="378"/>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c r="IH435" s="120"/>
      <c r="IR435" s="120"/>
      <c r="JB435" s="120"/>
      <c r="JL435" s="120"/>
      <c r="JV435" s="120"/>
      <c r="KF435" s="120"/>
    </row>
    <row xmlns:x14ac="http://schemas.microsoft.com/office/spreadsheetml/2009/9/ac" r="436" s="3" customFormat="true" x14ac:dyDescent="0.25">
      <c r="A436" s="378"/>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c r="IH436" s="120"/>
      <c r="IR436" s="120"/>
      <c r="JB436" s="120"/>
      <c r="JL436" s="120"/>
      <c r="JV436" s="120"/>
      <c r="KF436" s="120"/>
    </row>
    <row xmlns:x14ac="http://schemas.microsoft.com/office/spreadsheetml/2009/9/ac" r="437" s="3" customFormat="true" x14ac:dyDescent="0.25">
      <c r="A437" s="378"/>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c r="IH437" s="120"/>
      <c r="IR437" s="120"/>
      <c r="JB437" s="120"/>
      <c r="JL437" s="120"/>
      <c r="JV437" s="120"/>
      <c r="KF437" s="120"/>
    </row>
    <row xmlns:x14ac="http://schemas.microsoft.com/office/spreadsheetml/2009/9/ac" r="438" s="3" customFormat="true" x14ac:dyDescent="0.25">
      <c r="A438" s="378"/>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c r="IH438" s="120"/>
      <c r="IR438" s="120"/>
      <c r="JB438" s="120"/>
      <c r="JL438" s="120"/>
      <c r="JV438" s="120"/>
      <c r="KF438" s="120"/>
    </row>
    <row xmlns:x14ac="http://schemas.microsoft.com/office/spreadsheetml/2009/9/ac" r="439" s="3" customFormat="true" x14ac:dyDescent="0.25">
      <c r="A439" s="378"/>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c r="IH439" s="120"/>
      <c r="IR439" s="120"/>
      <c r="JB439" s="120"/>
      <c r="JL439" s="120"/>
      <c r="JV439" s="120"/>
      <c r="KF439" s="120"/>
    </row>
    <row xmlns:x14ac="http://schemas.microsoft.com/office/spreadsheetml/2009/9/ac" r="440" s="3" customFormat="true" x14ac:dyDescent="0.25">
      <c r="A440" s="378"/>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c r="IH440" s="120"/>
      <c r="IR440" s="120"/>
      <c r="JB440" s="120"/>
      <c r="JL440" s="120"/>
      <c r="JV440" s="120"/>
      <c r="KF440" s="120"/>
    </row>
    <row xmlns:x14ac="http://schemas.microsoft.com/office/spreadsheetml/2009/9/ac" r="441" s="3" customFormat="true" x14ac:dyDescent="0.25">
      <c r="A441" s="378"/>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c r="IH441" s="120"/>
      <c r="IR441" s="120"/>
      <c r="JB441" s="120"/>
      <c r="JL441" s="120"/>
      <c r="JV441" s="120"/>
      <c r="KF441" s="120"/>
    </row>
    <row xmlns:x14ac="http://schemas.microsoft.com/office/spreadsheetml/2009/9/ac" r="442" s="3" customFormat="true" x14ac:dyDescent="0.25">
      <c r="A442" s="378"/>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c r="IH442" s="120"/>
      <c r="IR442" s="120"/>
      <c r="JB442" s="120"/>
      <c r="JL442" s="120"/>
      <c r="JV442" s="120"/>
      <c r="KF442" s="120"/>
    </row>
    <row xmlns:x14ac="http://schemas.microsoft.com/office/spreadsheetml/2009/9/ac" r="443" s="3" customFormat="true" x14ac:dyDescent="0.25">
      <c r="A443" s="378"/>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c r="IH443" s="120"/>
      <c r="IR443" s="120"/>
      <c r="JB443" s="120"/>
      <c r="JL443" s="120"/>
      <c r="JV443" s="120"/>
      <c r="KF443" s="120"/>
    </row>
    <row xmlns:x14ac="http://schemas.microsoft.com/office/spreadsheetml/2009/9/ac" r="444" s="3" customFormat="true" x14ac:dyDescent="0.25">
      <c r="A444" s="378"/>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c r="IH444" s="120"/>
      <c r="IR444" s="120"/>
      <c r="JB444" s="120"/>
      <c r="JL444" s="120"/>
      <c r="JV444" s="120"/>
      <c r="KF444" s="120"/>
    </row>
    <row xmlns:x14ac="http://schemas.microsoft.com/office/spreadsheetml/2009/9/ac" r="445" s="3" customFormat="true" x14ac:dyDescent="0.25">
      <c r="A445" s="378"/>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c r="IH445" s="120"/>
      <c r="IR445" s="120"/>
      <c r="JB445" s="120"/>
      <c r="JL445" s="120"/>
      <c r="JV445" s="120"/>
      <c r="KF445" s="120"/>
    </row>
    <row xmlns:x14ac="http://schemas.microsoft.com/office/spreadsheetml/2009/9/ac" r="446" s="3" customFormat="true" x14ac:dyDescent="0.25">
      <c r="A446" s="378"/>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c r="IH446" s="120"/>
      <c r="IR446" s="120"/>
      <c r="JB446" s="120"/>
      <c r="JL446" s="120"/>
      <c r="JV446" s="120"/>
      <c r="KF446" s="120"/>
    </row>
    <row xmlns:x14ac="http://schemas.microsoft.com/office/spreadsheetml/2009/9/ac" r="447" s="3" customFormat="true" x14ac:dyDescent="0.25">
      <c r="A447" s="378"/>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c r="IH447" s="120"/>
      <c r="IR447" s="120"/>
      <c r="JB447" s="120"/>
      <c r="JL447" s="120"/>
      <c r="JV447" s="120"/>
      <c r="KF447" s="120"/>
    </row>
    <row xmlns:x14ac="http://schemas.microsoft.com/office/spreadsheetml/2009/9/ac" r="448" s="3" customFormat="true" x14ac:dyDescent="0.25">
      <c r="A448" s="378"/>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c r="IH448" s="120"/>
      <c r="IR448" s="120"/>
      <c r="JB448" s="120"/>
      <c r="JL448" s="120"/>
      <c r="JV448" s="120"/>
      <c r="KF448" s="120"/>
    </row>
    <row xmlns:x14ac="http://schemas.microsoft.com/office/spreadsheetml/2009/9/ac" r="449" s="3" customFormat="true" x14ac:dyDescent="0.25">
      <c r="A449" s="378"/>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c r="IH449" s="120"/>
      <c r="IR449" s="120"/>
      <c r="JB449" s="120"/>
      <c r="JL449" s="120"/>
      <c r="JV449" s="120"/>
      <c r="KF449" s="120"/>
    </row>
    <row xmlns:x14ac="http://schemas.microsoft.com/office/spreadsheetml/2009/9/ac" r="450" s="3" customFormat="true" x14ac:dyDescent="0.25">
      <c r="A450" s="378"/>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c r="IH450" s="120"/>
      <c r="IR450" s="120"/>
      <c r="JB450" s="120"/>
      <c r="JL450" s="120"/>
      <c r="JV450" s="120"/>
      <c r="KF450" s="120"/>
    </row>
    <row xmlns:x14ac="http://schemas.microsoft.com/office/spreadsheetml/2009/9/ac" r="451" s="3" customFormat="true" x14ac:dyDescent="0.25">
      <c r="A451" s="378"/>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c r="IH451" s="120"/>
      <c r="IR451" s="120"/>
      <c r="JB451" s="120"/>
      <c r="JL451" s="120"/>
      <c r="JV451" s="120"/>
      <c r="KF451" s="120"/>
    </row>
    <row xmlns:x14ac="http://schemas.microsoft.com/office/spreadsheetml/2009/9/ac" r="452" s="3" customFormat="true" x14ac:dyDescent="0.25">
      <c r="A452" s="378"/>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c r="IH452" s="120"/>
      <c r="IR452" s="120"/>
      <c r="JB452" s="120"/>
      <c r="JL452" s="120"/>
      <c r="JV452" s="120"/>
      <c r="KF452" s="120"/>
    </row>
    <row xmlns:x14ac="http://schemas.microsoft.com/office/spreadsheetml/2009/9/ac" r="453" s="3" customFormat="true" x14ac:dyDescent="0.25">
      <c r="A453" s="378"/>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c r="IH453" s="120"/>
      <c r="IR453" s="120"/>
      <c r="JB453" s="120"/>
      <c r="JL453" s="120"/>
      <c r="JV453" s="120"/>
      <c r="KF453" s="120"/>
    </row>
    <row xmlns:x14ac="http://schemas.microsoft.com/office/spreadsheetml/2009/9/ac" r="454" s="3" customFormat="true" x14ac:dyDescent="0.25">
      <c r="A454" s="378"/>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c r="IH454" s="120"/>
      <c r="IR454" s="120"/>
      <c r="JB454" s="120"/>
      <c r="JL454" s="120"/>
      <c r="JV454" s="120"/>
      <c r="KF454" s="120"/>
    </row>
    <row xmlns:x14ac="http://schemas.microsoft.com/office/spreadsheetml/2009/9/ac" r="455" s="3" customFormat="true" x14ac:dyDescent="0.25">
      <c r="A455" s="378"/>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c r="IH455" s="120"/>
      <c r="IR455" s="120"/>
      <c r="JB455" s="120"/>
      <c r="JL455" s="120"/>
      <c r="JV455" s="120"/>
      <c r="KF455" s="120"/>
    </row>
    <row xmlns:x14ac="http://schemas.microsoft.com/office/spreadsheetml/2009/9/ac" r="456" s="3" customFormat="true" x14ac:dyDescent="0.25">
      <c r="A456" s="378"/>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c r="IH456" s="120"/>
      <c r="IR456" s="120"/>
      <c r="JB456" s="120"/>
      <c r="JL456" s="120"/>
      <c r="JV456" s="120"/>
      <c r="KF456" s="120"/>
    </row>
    <row xmlns:x14ac="http://schemas.microsoft.com/office/spreadsheetml/2009/9/ac" r="457" s="3" customFormat="true" x14ac:dyDescent="0.25">
      <c r="A457" s="378"/>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c r="IH457" s="120"/>
      <c r="IR457" s="120"/>
      <c r="JB457" s="120"/>
      <c r="JL457" s="120"/>
      <c r="JV457" s="120"/>
      <c r="KF457" s="120"/>
    </row>
    <row xmlns:x14ac="http://schemas.microsoft.com/office/spreadsheetml/2009/9/ac" r="458" s="3" customFormat="true" x14ac:dyDescent="0.25">
      <c r="A458" s="378"/>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c r="IH458" s="120"/>
      <c r="IR458" s="120"/>
      <c r="JB458" s="120"/>
      <c r="JL458" s="120"/>
      <c r="JV458" s="120"/>
      <c r="KF458" s="120"/>
    </row>
    <row xmlns:x14ac="http://schemas.microsoft.com/office/spreadsheetml/2009/9/ac" r="459" s="3" customFormat="true" x14ac:dyDescent="0.25">
      <c r="A459" s="378"/>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c r="IH459" s="120"/>
      <c r="IR459" s="120"/>
      <c r="JB459" s="120"/>
      <c r="JL459" s="120"/>
      <c r="JV459" s="120"/>
      <c r="KF459" s="120"/>
    </row>
    <row xmlns:x14ac="http://schemas.microsoft.com/office/spreadsheetml/2009/9/ac" r="460" s="3" customFormat="true" x14ac:dyDescent="0.25">
      <c r="A460" s="378"/>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c r="IH460" s="120"/>
      <c r="IR460" s="120"/>
      <c r="JB460" s="120"/>
      <c r="JL460" s="120"/>
      <c r="JV460" s="120"/>
      <c r="KF460" s="120"/>
    </row>
    <row xmlns:x14ac="http://schemas.microsoft.com/office/spreadsheetml/2009/9/ac" r="461" s="3" customFormat="true" x14ac:dyDescent="0.25">
      <c r="A461" s="378"/>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c r="IH461" s="120"/>
      <c r="IR461" s="120"/>
      <c r="JB461" s="120"/>
      <c r="JL461" s="120"/>
      <c r="JV461" s="120"/>
      <c r="KF461" s="120"/>
    </row>
    <row xmlns:x14ac="http://schemas.microsoft.com/office/spreadsheetml/2009/9/ac" r="462" s="3" customFormat="true" x14ac:dyDescent="0.25">
      <c r="A462" s="378"/>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c r="IH462" s="120"/>
      <c r="IR462" s="120"/>
      <c r="JB462" s="120"/>
      <c r="JL462" s="120"/>
      <c r="JV462" s="120"/>
      <c r="KF462" s="120"/>
    </row>
    <row xmlns:x14ac="http://schemas.microsoft.com/office/spreadsheetml/2009/9/ac" r="463" s="3" customFormat="true" x14ac:dyDescent="0.25">
      <c r="A463" s="378"/>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c r="IH463" s="120"/>
      <c r="IR463" s="120"/>
      <c r="JB463" s="120"/>
      <c r="JL463" s="120"/>
      <c r="JV463" s="120"/>
      <c r="KF463" s="120"/>
    </row>
    <row xmlns:x14ac="http://schemas.microsoft.com/office/spreadsheetml/2009/9/ac" r="464" s="3" customFormat="true" x14ac:dyDescent="0.25">
      <c r="A464" s="378"/>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c r="IH464" s="120"/>
      <c r="IR464" s="120"/>
      <c r="JB464" s="120"/>
      <c r="JL464" s="120"/>
      <c r="JV464" s="120"/>
      <c r="KF464" s="120"/>
    </row>
    <row xmlns:x14ac="http://schemas.microsoft.com/office/spreadsheetml/2009/9/ac" r="465" s="3" customFormat="true" x14ac:dyDescent="0.25">
      <c r="A465" s="378"/>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c r="IH465" s="120"/>
      <c r="IR465" s="120"/>
      <c r="JB465" s="120"/>
      <c r="JL465" s="120"/>
      <c r="JV465" s="120"/>
      <c r="KF465" s="120"/>
    </row>
    <row xmlns:x14ac="http://schemas.microsoft.com/office/spreadsheetml/2009/9/ac" r="466" s="3" customFormat="true" x14ac:dyDescent="0.25">
      <c r="A466" s="378"/>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c r="IH466" s="120"/>
      <c r="IR466" s="120"/>
      <c r="JB466" s="120"/>
      <c r="JL466" s="120"/>
      <c r="JV466" s="120"/>
      <c r="KF466" s="120"/>
    </row>
    <row xmlns:x14ac="http://schemas.microsoft.com/office/spreadsheetml/2009/9/ac" r="467" s="3" customFormat="true" x14ac:dyDescent="0.25">
      <c r="A467" s="378"/>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c r="IH467" s="120"/>
      <c r="IR467" s="120"/>
      <c r="JB467" s="120"/>
      <c r="JL467" s="120"/>
      <c r="JV467" s="120"/>
      <c r="KF467" s="120"/>
    </row>
    <row xmlns:x14ac="http://schemas.microsoft.com/office/spreadsheetml/2009/9/ac" r="468" s="3" customFormat="true" x14ac:dyDescent="0.25">
      <c r="A468" s="378"/>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c r="IH468" s="120"/>
      <c r="IR468" s="120"/>
      <c r="JB468" s="120"/>
      <c r="JL468" s="120"/>
      <c r="JV468" s="120"/>
      <c r="KF468" s="120"/>
    </row>
    <row xmlns:x14ac="http://schemas.microsoft.com/office/spreadsheetml/2009/9/ac" r="469" s="3" customFormat="true" x14ac:dyDescent="0.25">
      <c r="A469" s="378"/>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c r="IH469" s="120"/>
      <c r="IR469" s="120"/>
      <c r="JB469" s="120"/>
      <c r="JL469" s="120"/>
      <c r="JV469" s="120"/>
      <c r="KF469" s="120"/>
    </row>
    <row xmlns:x14ac="http://schemas.microsoft.com/office/spreadsheetml/2009/9/ac" r="470" s="3" customFormat="true" x14ac:dyDescent="0.25">
      <c r="A470" s="378"/>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c r="IH470" s="120"/>
      <c r="IR470" s="120"/>
      <c r="JB470" s="120"/>
      <c r="JL470" s="120"/>
      <c r="JV470" s="120"/>
      <c r="KF470" s="120"/>
    </row>
    <row xmlns:x14ac="http://schemas.microsoft.com/office/spreadsheetml/2009/9/ac" r="471" s="3" customFormat="true" x14ac:dyDescent="0.25">
      <c r="A471" s="378"/>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c r="IH471" s="120"/>
      <c r="IR471" s="120"/>
      <c r="JB471" s="120"/>
      <c r="JL471" s="120"/>
      <c r="JV471" s="120"/>
      <c r="KF471" s="120"/>
    </row>
    <row xmlns:x14ac="http://schemas.microsoft.com/office/spreadsheetml/2009/9/ac" r="472" s="3" customFormat="true" x14ac:dyDescent="0.25">
      <c r="A472" s="378"/>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c r="IH472" s="120"/>
      <c r="IR472" s="120"/>
      <c r="JB472" s="120"/>
      <c r="JL472" s="120"/>
      <c r="JV472" s="120"/>
      <c r="KF472" s="120"/>
    </row>
    <row xmlns:x14ac="http://schemas.microsoft.com/office/spreadsheetml/2009/9/ac" r="473" s="3" customFormat="true" x14ac:dyDescent="0.25">
      <c r="A473" s="378"/>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c r="IH473" s="120"/>
      <c r="IR473" s="120"/>
      <c r="JB473" s="120"/>
      <c r="JL473" s="120"/>
      <c r="JV473" s="120"/>
      <c r="KF473" s="120"/>
    </row>
    <row xmlns:x14ac="http://schemas.microsoft.com/office/spreadsheetml/2009/9/ac" r="474" s="3" customFormat="true" x14ac:dyDescent="0.25">
      <c r="A474" s="378"/>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c r="IH474" s="120"/>
      <c r="IR474" s="120"/>
      <c r="JB474" s="120"/>
      <c r="JL474" s="120"/>
      <c r="JV474" s="120"/>
      <c r="KF474" s="120"/>
    </row>
    <row xmlns:x14ac="http://schemas.microsoft.com/office/spreadsheetml/2009/9/ac" r="475" s="3" customFormat="true" x14ac:dyDescent="0.25">
      <c r="A475" s="378"/>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c r="IH475" s="120"/>
      <c r="IR475" s="120"/>
      <c r="JB475" s="120"/>
      <c r="JL475" s="120"/>
      <c r="JV475" s="120"/>
      <c r="KF475" s="120"/>
    </row>
    <row xmlns:x14ac="http://schemas.microsoft.com/office/spreadsheetml/2009/9/ac" r="476" s="3" customFormat="true" x14ac:dyDescent="0.25">
      <c r="A476" s="378"/>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c r="IH476" s="120"/>
      <c r="IR476" s="120"/>
      <c r="JB476" s="120"/>
      <c r="JL476" s="120"/>
      <c r="JV476" s="120"/>
      <c r="KF476" s="120"/>
    </row>
    <row xmlns:x14ac="http://schemas.microsoft.com/office/spreadsheetml/2009/9/ac" r="477" s="3" customFormat="true" x14ac:dyDescent="0.25">
      <c r="A477" s="378"/>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c r="IH477" s="120"/>
      <c r="IR477" s="120"/>
      <c r="JB477" s="120"/>
      <c r="JL477" s="120"/>
      <c r="JV477" s="120"/>
      <c r="KF477" s="120"/>
    </row>
    <row xmlns:x14ac="http://schemas.microsoft.com/office/spreadsheetml/2009/9/ac" r="478" s="3" customFormat="true" x14ac:dyDescent="0.25">
      <c r="A478" s="378"/>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c r="IH478" s="120"/>
      <c r="IR478" s="120"/>
      <c r="JB478" s="120"/>
      <c r="JL478" s="120"/>
      <c r="JV478" s="120"/>
      <c r="KF478" s="120"/>
    </row>
    <row xmlns:x14ac="http://schemas.microsoft.com/office/spreadsheetml/2009/9/ac" r="479" s="3" customFormat="true" x14ac:dyDescent="0.25">
      <c r="A479" s="378"/>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c r="IH479" s="120"/>
      <c r="IR479" s="120"/>
      <c r="JB479" s="120"/>
      <c r="JL479" s="120"/>
      <c r="JV479" s="120"/>
      <c r="KF479" s="120"/>
    </row>
    <row xmlns:x14ac="http://schemas.microsoft.com/office/spreadsheetml/2009/9/ac" r="480" s="3" customFormat="true" x14ac:dyDescent="0.25">
      <c r="A480" s="378"/>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c r="IH480" s="120"/>
      <c r="IR480" s="120"/>
      <c r="JB480" s="120"/>
      <c r="JL480" s="120"/>
      <c r="JV480" s="120"/>
      <c r="KF480" s="120"/>
    </row>
    <row xmlns:x14ac="http://schemas.microsoft.com/office/spreadsheetml/2009/9/ac" r="481" s="3" customFormat="true" x14ac:dyDescent="0.25">
      <c r="A481" s="378"/>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c r="IH481" s="120"/>
      <c r="IR481" s="120"/>
      <c r="JB481" s="120"/>
      <c r="JL481" s="120"/>
      <c r="JV481" s="120"/>
      <c r="KF481" s="120"/>
    </row>
    <row xmlns:x14ac="http://schemas.microsoft.com/office/spreadsheetml/2009/9/ac" r="482" s="3" customFormat="true" x14ac:dyDescent="0.25">
      <c r="A482" s="378"/>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c r="IH482" s="120"/>
      <c r="IR482" s="120"/>
      <c r="JB482" s="120"/>
      <c r="JL482" s="120"/>
      <c r="JV482" s="120"/>
      <c r="KF482" s="120"/>
    </row>
    <row xmlns:x14ac="http://schemas.microsoft.com/office/spreadsheetml/2009/9/ac" r="483" s="3" customFormat="true" x14ac:dyDescent="0.25">
      <c r="A483" s="378"/>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c r="IH483" s="120"/>
      <c r="IR483" s="120"/>
      <c r="JB483" s="120"/>
      <c r="JL483" s="120"/>
      <c r="JV483" s="120"/>
      <c r="KF483" s="120"/>
    </row>
    <row xmlns:x14ac="http://schemas.microsoft.com/office/spreadsheetml/2009/9/ac" r="484" s="3" customFormat="true" x14ac:dyDescent="0.25">
      <c r="A484" s="378"/>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c r="IH484" s="120"/>
      <c r="IR484" s="120"/>
      <c r="JB484" s="120"/>
      <c r="JL484" s="120"/>
      <c r="JV484" s="120"/>
      <c r="KF484" s="120"/>
    </row>
    <row xmlns:x14ac="http://schemas.microsoft.com/office/spreadsheetml/2009/9/ac" r="485" s="3" customFormat="true" x14ac:dyDescent="0.25">
      <c r="A485" s="378"/>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c r="IH485" s="120"/>
      <c r="IR485" s="120"/>
      <c r="JB485" s="120"/>
      <c r="JL485" s="120"/>
      <c r="JV485" s="120"/>
      <c r="KF485" s="120"/>
    </row>
    <row xmlns:x14ac="http://schemas.microsoft.com/office/spreadsheetml/2009/9/ac" r="486" s="3" customFormat="true" x14ac:dyDescent="0.25">
      <c r="A486" s="378"/>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c r="IH486" s="120"/>
      <c r="IR486" s="120"/>
      <c r="JB486" s="120"/>
      <c r="JL486" s="120"/>
      <c r="JV486" s="120"/>
      <c r="KF486" s="120"/>
    </row>
    <row xmlns:x14ac="http://schemas.microsoft.com/office/spreadsheetml/2009/9/ac" r="487" s="3" customFormat="true" x14ac:dyDescent="0.25">
      <c r="A487" s="378"/>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c r="IH487" s="120"/>
      <c r="IR487" s="120"/>
      <c r="JB487" s="120"/>
      <c r="JL487" s="120"/>
      <c r="JV487" s="120"/>
      <c r="KF487" s="120"/>
    </row>
    <row xmlns:x14ac="http://schemas.microsoft.com/office/spreadsheetml/2009/9/ac" r="488" s="3" customFormat="true" x14ac:dyDescent="0.25">
      <c r="A488" s="378"/>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c r="IH488" s="120"/>
      <c r="IR488" s="120"/>
      <c r="JB488" s="120"/>
      <c r="JL488" s="120"/>
      <c r="JV488" s="120"/>
      <c r="KF488" s="120"/>
    </row>
    <row xmlns:x14ac="http://schemas.microsoft.com/office/spreadsheetml/2009/9/ac" r="489" s="3" customFormat="true" x14ac:dyDescent="0.25">
      <c r="A489" s="378"/>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c r="IH489" s="120"/>
      <c r="IR489" s="120"/>
      <c r="JB489" s="120"/>
      <c r="JL489" s="120"/>
      <c r="JV489" s="120"/>
      <c r="KF489" s="120"/>
    </row>
    <row xmlns:x14ac="http://schemas.microsoft.com/office/spreadsheetml/2009/9/ac" r="490" s="3" customFormat="true" x14ac:dyDescent="0.25">
      <c r="A490" s="378"/>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c r="IH490" s="120"/>
      <c r="IR490" s="120"/>
      <c r="JB490" s="120"/>
      <c r="JL490" s="120"/>
      <c r="JV490" s="120"/>
      <c r="KF490" s="120"/>
    </row>
    <row xmlns:x14ac="http://schemas.microsoft.com/office/spreadsheetml/2009/9/ac" r="491" s="3" customFormat="true" x14ac:dyDescent="0.25">
      <c r="A491" s="378"/>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c r="IH491" s="120"/>
      <c r="IR491" s="120"/>
      <c r="JB491" s="120"/>
      <c r="JL491" s="120"/>
      <c r="JV491" s="120"/>
      <c r="KF491" s="120"/>
    </row>
    <row xmlns:x14ac="http://schemas.microsoft.com/office/spreadsheetml/2009/9/ac" r="492" s="3" customFormat="true" x14ac:dyDescent="0.25">
      <c r="A492" s="378"/>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c r="IH492" s="120"/>
      <c r="IR492" s="120"/>
      <c r="JB492" s="120"/>
      <c r="JL492" s="120"/>
      <c r="JV492" s="120"/>
      <c r="KF492" s="120"/>
    </row>
    <row xmlns:x14ac="http://schemas.microsoft.com/office/spreadsheetml/2009/9/ac" r="493" s="3" customFormat="true" x14ac:dyDescent="0.25">
      <c r="A493" s="378"/>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c r="IH493" s="120"/>
      <c r="IR493" s="120"/>
      <c r="JB493" s="120"/>
      <c r="JL493" s="120"/>
      <c r="JV493" s="120"/>
      <c r="KF493" s="120"/>
    </row>
    <row xmlns:x14ac="http://schemas.microsoft.com/office/spreadsheetml/2009/9/ac" r="494" s="3" customFormat="true" x14ac:dyDescent="0.25">
      <c r="A494" s="378"/>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c r="IH494" s="120"/>
      <c r="IR494" s="120"/>
      <c r="JB494" s="120"/>
      <c r="JL494" s="120"/>
      <c r="JV494" s="120"/>
      <c r="KF494" s="120"/>
    </row>
    <row xmlns:x14ac="http://schemas.microsoft.com/office/spreadsheetml/2009/9/ac" r="495" s="3" customFormat="true" x14ac:dyDescent="0.25">
      <c r="A495" s="378"/>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c r="IH495" s="120"/>
      <c r="IR495" s="120"/>
      <c r="JB495" s="120"/>
      <c r="JL495" s="120"/>
      <c r="JV495" s="120"/>
      <c r="KF495" s="120"/>
    </row>
    <row xmlns:x14ac="http://schemas.microsoft.com/office/spreadsheetml/2009/9/ac" r="496" s="3" customFormat="true" x14ac:dyDescent="0.25">
      <c r="A496" s="378"/>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c r="IH496" s="120"/>
      <c r="IR496" s="120"/>
      <c r="JB496" s="120"/>
      <c r="JL496" s="120"/>
      <c r="JV496" s="120"/>
      <c r="KF496" s="120"/>
    </row>
    <row xmlns:x14ac="http://schemas.microsoft.com/office/spreadsheetml/2009/9/ac" r="497" s="3" customFormat="true" x14ac:dyDescent="0.25">
      <c r="A497" s="378"/>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c r="IH497" s="120"/>
      <c r="IR497" s="120"/>
      <c r="JB497" s="120"/>
      <c r="JL497" s="120"/>
      <c r="JV497" s="120"/>
      <c r="KF497" s="120"/>
    </row>
    <row xmlns:x14ac="http://schemas.microsoft.com/office/spreadsheetml/2009/9/ac" r="498" s="3" customFormat="true" x14ac:dyDescent="0.25">
      <c r="A498" s="378"/>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c r="IH498" s="120"/>
      <c r="IR498" s="120"/>
      <c r="JB498" s="120"/>
      <c r="JL498" s="120"/>
      <c r="JV498" s="120"/>
      <c r="KF498" s="120"/>
    </row>
    <row xmlns:x14ac="http://schemas.microsoft.com/office/spreadsheetml/2009/9/ac" r="499" s="3" customFormat="true" x14ac:dyDescent="0.25">
      <c r="A499" s="378"/>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c r="IH499" s="120"/>
      <c r="IR499" s="120"/>
      <c r="JB499" s="120"/>
      <c r="JL499" s="120"/>
      <c r="JV499" s="120"/>
      <c r="KF499" s="120"/>
    </row>
    <row xmlns:x14ac="http://schemas.microsoft.com/office/spreadsheetml/2009/9/ac" r="500" s="3" customFormat="true" x14ac:dyDescent="0.25">
      <c r="A500" s="378"/>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c r="IH500" s="120"/>
      <c r="IR500" s="120"/>
      <c r="JB500" s="120"/>
      <c r="JL500" s="120"/>
      <c r="JV500" s="120"/>
      <c r="KF500" s="120"/>
    </row>
    <row xmlns:x14ac="http://schemas.microsoft.com/office/spreadsheetml/2009/9/ac" r="501" s="3" customFormat="true" x14ac:dyDescent="0.25">
      <c r="A501" s="378"/>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c r="IH501" s="120"/>
      <c r="IR501" s="120"/>
      <c r="JB501" s="120"/>
      <c r="JL501" s="120"/>
      <c r="JV501" s="120"/>
      <c r="KF501" s="120"/>
    </row>
    <row xmlns:x14ac="http://schemas.microsoft.com/office/spreadsheetml/2009/9/ac" r="502" s="3" customFormat="true" x14ac:dyDescent="0.25">
      <c r="A502" s="378"/>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c r="IH502" s="120"/>
      <c r="IR502" s="120"/>
      <c r="JB502" s="120"/>
      <c r="JL502" s="120"/>
      <c r="JV502" s="120"/>
      <c r="KF502" s="120"/>
    </row>
    <row xmlns:x14ac="http://schemas.microsoft.com/office/spreadsheetml/2009/9/ac" r="503" s="3" customFormat="true" x14ac:dyDescent="0.25">
      <c r="A503" s="378"/>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c r="IH503" s="120"/>
      <c r="IR503" s="120"/>
      <c r="JB503" s="120"/>
      <c r="JL503" s="120"/>
      <c r="JV503" s="120"/>
      <c r="KF503" s="120"/>
    </row>
    <row xmlns:x14ac="http://schemas.microsoft.com/office/spreadsheetml/2009/9/ac" r="504" s="3" customFormat="true" x14ac:dyDescent="0.25">
      <c r="A504" s="378"/>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c r="IH504" s="120"/>
      <c r="IR504" s="120"/>
      <c r="JB504" s="120"/>
      <c r="JL504" s="120"/>
      <c r="JV504" s="120"/>
      <c r="KF504" s="120"/>
    </row>
    <row xmlns:x14ac="http://schemas.microsoft.com/office/spreadsheetml/2009/9/ac" r="505" s="3" customFormat="true" x14ac:dyDescent="0.25">
      <c r="A505" s="378"/>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c r="IH505" s="120"/>
      <c r="IR505" s="120"/>
      <c r="JB505" s="120"/>
      <c r="JL505" s="120"/>
      <c r="JV505" s="120"/>
      <c r="KF505" s="120"/>
    </row>
    <row xmlns:x14ac="http://schemas.microsoft.com/office/spreadsheetml/2009/9/ac" r="506" s="3" customFormat="true" x14ac:dyDescent="0.25">
      <c r="A506" s="378"/>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c r="IH506" s="120"/>
      <c r="IR506" s="120"/>
      <c r="JB506" s="120"/>
      <c r="JL506" s="120"/>
      <c r="JV506" s="120"/>
      <c r="KF506" s="120"/>
    </row>
    <row xmlns:x14ac="http://schemas.microsoft.com/office/spreadsheetml/2009/9/ac" r="507" s="3" customFormat="true" x14ac:dyDescent="0.25">
      <c r="A507" s="378"/>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c r="IH507" s="120"/>
      <c r="IR507" s="120"/>
      <c r="JB507" s="120"/>
      <c r="JL507" s="120"/>
      <c r="JV507" s="120"/>
      <c r="KF507" s="120"/>
    </row>
    <row xmlns:x14ac="http://schemas.microsoft.com/office/spreadsheetml/2009/9/ac" r="508" s="3" customFormat="true" x14ac:dyDescent="0.25">
      <c r="A508" s="378"/>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c r="IH508" s="120"/>
      <c r="IR508" s="120"/>
      <c r="JB508" s="120"/>
      <c r="JL508" s="120"/>
      <c r="JV508" s="120"/>
      <c r="KF508" s="120"/>
    </row>
    <row xmlns:x14ac="http://schemas.microsoft.com/office/spreadsheetml/2009/9/ac" r="509" s="3" customFormat="true" x14ac:dyDescent="0.25">
      <c r="A509" s="378"/>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c r="IH509" s="120"/>
      <c r="IR509" s="120"/>
      <c r="JB509" s="120"/>
      <c r="JL509" s="120"/>
      <c r="JV509" s="120"/>
      <c r="KF509" s="120"/>
    </row>
    <row xmlns:x14ac="http://schemas.microsoft.com/office/spreadsheetml/2009/9/ac" r="510" s="3" customFormat="true" x14ac:dyDescent="0.25">
      <c r="A510" s="378"/>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c r="IH510" s="120"/>
      <c r="IR510" s="120"/>
      <c r="JB510" s="120"/>
      <c r="JL510" s="120"/>
      <c r="JV510" s="120"/>
      <c r="KF510" s="120"/>
    </row>
    <row xmlns:x14ac="http://schemas.microsoft.com/office/spreadsheetml/2009/9/ac" r="511" s="3" customFormat="true" x14ac:dyDescent="0.25">
      <c r="A511" s="378"/>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c r="IH511" s="120"/>
      <c r="IR511" s="120"/>
      <c r="JB511" s="120"/>
      <c r="JL511" s="120"/>
      <c r="JV511" s="120"/>
      <c r="KF511" s="120"/>
    </row>
    <row xmlns:x14ac="http://schemas.microsoft.com/office/spreadsheetml/2009/9/ac" r="512" s="3" customFormat="true" x14ac:dyDescent="0.25">
      <c r="A512" s="378"/>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c r="IH512" s="120"/>
      <c r="IR512" s="120"/>
      <c r="JB512" s="120"/>
      <c r="JL512" s="120"/>
      <c r="JV512" s="120"/>
      <c r="KF512" s="120"/>
    </row>
    <row xmlns:x14ac="http://schemas.microsoft.com/office/spreadsheetml/2009/9/ac" r="513" s="3" customFormat="true" x14ac:dyDescent="0.25">
      <c r="A513" s="378"/>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c r="IH513" s="120"/>
      <c r="IR513" s="120"/>
      <c r="JB513" s="120"/>
      <c r="JL513" s="120"/>
      <c r="JV513" s="120"/>
      <c r="KF513" s="120"/>
    </row>
    <row xmlns:x14ac="http://schemas.microsoft.com/office/spreadsheetml/2009/9/ac" r="514" s="3" customFormat="true" x14ac:dyDescent="0.25">
      <c r="A514" s="378"/>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c r="IH514" s="120"/>
      <c r="IR514" s="120"/>
      <c r="JB514" s="120"/>
      <c r="JL514" s="120"/>
      <c r="JV514" s="120"/>
      <c r="KF514" s="120"/>
    </row>
    <row xmlns:x14ac="http://schemas.microsoft.com/office/spreadsheetml/2009/9/ac" r="515" s="3" customFormat="true" x14ac:dyDescent="0.25">
      <c r="A515" s="378"/>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c r="IH515" s="120"/>
      <c r="IR515" s="120"/>
      <c r="JB515" s="120"/>
      <c r="JL515" s="120"/>
      <c r="JV515" s="120"/>
      <c r="KF515" s="120"/>
    </row>
    <row xmlns:x14ac="http://schemas.microsoft.com/office/spreadsheetml/2009/9/ac" r="516" s="3" customFormat="true" x14ac:dyDescent="0.25">
      <c r="A516" s="378"/>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c r="IH516" s="120"/>
      <c r="IR516" s="120"/>
      <c r="JB516" s="120"/>
      <c r="JL516" s="120"/>
      <c r="JV516" s="120"/>
      <c r="KF516" s="120"/>
    </row>
    <row xmlns:x14ac="http://schemas.microsoft.com/office/spreadsheetml/2009/9/ac" r="517" s="3" customFormat="true" x14ac:dyDescent="0.25">
      <c r="A517" s="378"/>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c r="IH517" s="120"/>
      <c r="IR517" s="120"/>
      <c r="JB517" s="120"/>
      <c r="JL517" s="120"/>
      <c r="JV517" s="120"/>
      <c r="KF517" s="120"/>
    </row>
    <row xmlns:x14ac="http://schemas.microsoft.com/office/spreadsheetml/2009/9/ac" r="518" s="3" customFormat="true" x14ac:dyDescent="0.25">
      <c r="A518" s="378"/>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c r="IH518" s="120"/>
      <c r="IR518" s="120"/>
      <c r="JB518" s="120"/>
      <c r="JL518" s="120"/>
      <c r="JV518" s="120"/>
      <c r="KF518" s="120"/>
    </row>
    <row xmlns:x14ac="http://schemas.microsoft.com/office/spreadsheetml/2009/9/ac" r="519" s="3" customFormat="true" x14ac:dyDescent="0.25">
      <c r="A519" s="378"/>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c r="IH519" s="120"/>
      <c r="IR519" s="120"/>
      <c r="JB519" s="120"/>
      <c r="JL519" s="120"/>
      <c r="JV519" s="120"/>
      <c r="KF519" s="120"/>
    </row>
    <row xmlns:x14ac="http://schemas.microsoft.com/office/spreadsheetml/2009/9/ac" r="520" s="3" customFormat="true" x14ac:dyDescent="0.25">
      <c r="A520" s="378"/>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c r="IH520" s="120"/>
      <c r="IR520" s="120"/>
      <c r="JB520" s="120"/>
      <c r="JL520" s="120"/>
      <c r="JV520" s="120"/>
      <c r="KF520" s="120"/>
    </row>
    <row xmlns:x14ac="http://schemas.microsoft.com/office/spreadsheetml/2009/9/ac" r="521" s="3" customFormat="true" x14ac:dyDescent="0.25">
      <c r="A521" s="378"/>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c r="IH521" s="120"/>
      <c r="IR521" s="120"/>
      <c r="JB521" s="120"/>
      <c r="JL521" s="120"/>
      <c r="JV521" s="120"/>
      <c r="KF521" s="120"/>
    </row>
    <row xmlns:x14ac="http://schemas.microsoft.com/office/spreadsheetml/2009/9/ac" r="522" s="3" customFormat="true" x14ac:dyDescent="0.25">
      <c r="A522" s="378"/>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c r="IH522" s="120"/>
      <c r="IR522" s="120"/>
      <c r="JB522" s="120"/>
      <c r="JL522" s="120"/>
      <c r="JV522" s="120"/>
      <c r="KF522" s="120"/>
    </row>
    <row xmlns:x14ac="http://schemas.microsoft.com/office/spreadsheetml/2009/9/ac" r="523" s="3" customFormat="true" x14ac:dyDescent="0.25">
      <c r="A523" s="378"/>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c r="IH523" s="120"/>
      <c r="IR523" s="120"/>
      <c r="JB523" s="120"/>
      <c r="JL523" s="120"/>
      <c r="JV523" s="120"/>
      <c r="KF523" s="120"/>
    </row>
    <row xmlns:x14ac="http://schemas.microsoft.com/office/spreadsheetml/2009/9/ac" r="524" s="3" customFormat="true" x14ac:dyDescent="0.25">
      <c r="A524" s="378"/>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c r="IH524" s="120"/>
      <c r="IR524" s="120"/>
      <c r="JB524" s="120"/>
      <c r="JL524" s="120"/>
      <c r="JV524" s="120"/>
      <c r="KF524" s="120"/>
    </row>
    <row xmlns:x14ac="http://schemas.microsoft.com/office/spreadsheetml/2009/9/ac" r="525" s="3" customFormat="true" x14ac:dyDescent="0.25">
      <c r="A525" s="378"/>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c r="IH525" s="120"/>
      <c r="IR525" s="120"/>
      <c r="JB525" s="120"/>
      <c r="JL525" s="120"/>
      <c r="JV525" s="120"/>
      <c r="KF525" s="120"/>
    </row>
    <row xmlns:x14ac="http://schemas.microsoft.com/office/spreadsheetml/2009/9/ac" r="526" s="3" customFormat="true" x14ac:dyDescent="0.25">
      <c r="A526" s="378"/>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c r="IH526" s="120"/>
      <c r="IR526" s="120"/>
      <c r="JB526" s="120"/>
      <c r="JL526" s="120"/>
      <c r="JV526" s="120"/>
      <c r="KF526" s="120"/>
    </row>
    <row xmlns:x14ac="http://schemas.microsoft.com/office/spreadsheetml/2009/9/ac" r="527" s="3" customFormat="true" x14ac:dyDescent="0.25">
      <c r="A527" s="378"/>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c r="IH527" s="120"/>
      <c r="IR527" s="120"/>
      <c r="JB527" s="120"/>
      <c r="JL527" s="120"/>
      <c r="JV527" s="120"/>
      <c r="KF527" s="120"/>
    </row>
    <row xmlns:x14ac="http://schemas.microsoft.com/office/spreadsheetml/2009/9/ac" r="528" s="3" customFormat="true" x14ac:dyDescent="0.25">
      <c r="A528" s="378"/>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c r="IH528" s="120"/>
      <c r="IR528" s="120"/>
      <c r="JB528" s="120"/>
      <c r="JL528" s="120"/>
      <c r="JV528" s="120"/>
      <c r="KF528" s="120"/>
    </row>
    <row xmlns:x14ac="http://schemas.microsoft.com/office/spreadsheetml/2009/9/ac" r="529" s="3" customFormat="true" x14ac:dyDescent="0.25">
      <c r="A529" s="378"/>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c r="IH529" s="120"/>
      <c r="IR529" s="120"/>
      <c r="JB529" s="120"/>
      <c r="JL529" s="120"/>
      <c r="JV529" s="120"/>
      <c r="KF529" s="120"/>
    </row>
    <row xmlns:x14ac="http://schemas.microsoft.com/office/spreadsheetml/2009/9/ac" r="530" s="3" customFormat="true" x14ac:dyDescent="0.25">
      <c r="A530" s="378"/>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c r="IH530" s="120"/>
      <c r="IR530" s="120"/>
      <c r="JB530" s="120"/>
      <c r="JL530" s="120"/>
      <c r="JV530" s="120"/>
      <c r="KF530" s="120"/>
    </row>
    <row xmlns:x14ac="http://schemas.microsoft.com/office/spreadsheetml/2009/9/ac" r="531" s="3" customFormat="true" x14ac:dyDescent="0.25">
      <c r="A531" s="378"/>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c r="IH531" s="120"/>
      <c r="IR531" s="120"/>
      <c r="JB531" s="120"/>
      <c r="JL531" s="120"/>
      <c r="JV531" s="120"/>
      <c r="KF531" s="120"/>
    </row>
    <row xmlns:x14ac="http://schemas.microsoft.com/office/spreadsheetml/2009/9/ac" r="532" s="3" customFormat="true" x14ac:dyDescent="0.25">
      <c r="A532" s="378"/>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c r="IH532" s="120"/>
      <c r="IR532" s="120"/>
      <c r="JB532" s="120"/>
      <c r="JL532" s="120"/>
      <c r="JV532" s="120"/>
      <c r="KF532" s="120"/>
    </row>
    <row xmlns:x14ac="http://schemas.microsoft.com/office/spreadsheetml/2009/9/ac" r="533" s="3" customFormat="true" x14ac:dyDescent="0.25">
      <c r="A533" s="378"/>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c r="IH533" s="120"/>
      <c r="IR533" s="120"/>
      <c r="JB533" s="120"/>
      <c r="JL533" s="120"/>
      <c r="JV533" s="120"/>
      <c r="KF533" s="120"/>
    </row>
    <row xmlns:x14ac="http://schemas.microsoft.com/office/spreadsheetml/2009/9/ac" r="534" s="3" customFormat="true" x14ac:dyDescent="0.25">
      <c r="A534" s="378"/>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c r="IH534" s="120"/>
      <c r="IR534" s="120"/>
      <c r="JB534" s="120"/>
      <c r="JL534" s="120"/>
      <c r="JV534" s="120"/>
      <c r="KF534" s="120"/>
    </row>
    <row xmlns:x14ac="http://schemas.microsoft.com/office/spreadsheetml/2009/9/ac" r="535" s="3" customFormat="true" x14ac:dyDescent="0.25">
      <c r="A535" s="378"/>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c r="IH535" s="120"/>
      <c r="IR535" s="120"/>
      <c r="JB535" s="120"/>
      <c r="JL535" s="120"/>
      <c r="JV535" s="120"/>
      <c r="KF535" s="120"/>
    </row>
    <row xmlns:x14ac="http://schemas.microsoft.com/office/spreadsheetml/2009/9/ac" r="536" s="3" customFormat="true" x14ac:dyDescent="0.25">
      <c r="A536" s="378"/>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c r="IH536" s="120"/>
      <c r="IR536" s="120"/>
      <c r="JB536" s="120"/>
      <c r="JL536" s="120"/>
      <c r="JV536" s="120"/>
      <c r="KF536" s="120"/>
    </row>
    <row xmlns:x14ac="http://schemas.microsoft.com/office/spreadsheetml/2009/9/ac" r="537" s="3" customFormat="true" x14ac:dyDescent="0.25">
      <c r="A537" s="378"/>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c r="IH537" s="120"/>
      <c r="IR537" s="120"/>
      <c r="JB537" s="120"/>
      <c r="JL537" s="120"/>
      <c r="JV537" s="120"/>
      <c r="KF537" s="120"/>
    </row>
    <row xmlns:x14ac="http://schemas.microsoft.com/office/spreadsheetml/2009/9/ac" r="538" s="3" customFormat="true" x14ac:dyDescent="0.25">
      <c r="A538" s="378"/>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c r="IH538" s="120"/>
      <c r="IR538" s="120"/>
      <c r="JB538" s="120"/>
      <c r="JL538" s="120"/>
      <c r="JV538" s="120"/>
      <c r="KF538" s="120"/>
    </row>
    <row xmlns:x14ac="http://schemas.microsoft.com/office/spreadsheetml/2009/9/ac" r="539" s="3" customFormat="true" x14ac:dyDescent="0.25">
      <c r="A539" s="378"/>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c r="IH539" s="120"/>
      <c r="IR539" s="120"/>
      <c r="JB539" s="120"/>
      <c r="JL539" s="120"/>
      <c r="JV539" s="120"/>
      <c r="KF539" s="120"/>
    </row>
    <row xmlns:x14ac="http://schemas.microsoft.com/office/spreadsheetml/2009/9/ac" r="540" s="3" customFormat="true" x14ac:dyDescent="0.25">
      <c r="A540" s="378"/>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c r="IH540" s="120"/>
      <c r="IR540" s="120"/>
      <c r="JB540" s="120"/>
      <c r="JL540" s="120"/>
      <c r="JV540" s="120"/>
      <c r="KF540" s="120"/>
    </row>
    <row xmlns:x14ac="http://schemas.microsoft.com/office/spreadsheetml/2009/9/ac" r="541" s="3" customFormat="true" x14ac:dyDescent="0.25">
      <c r="A541" s="378"/>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c r="IH541" s="120"/>
      <c r="IR541" s="120"/>
      <c r="JB541" s="120"/>
      <c r="JL541" s="120"/>
      <c r="JV541" s="120"/>
      <c r="KF541" s="120"/>
    </row>
    <row xmlns:x14ac="http://schemas.microsoft.com/office/spreadsheetml/2009/9/ac" r="542" s="3" customFormat="true" x14ac:dyDescent="0.25">
      <c r="A542" s="378"/>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c r="IH542" s="120"/>
      <c r="IR542" s="120"/>
      <c r="JB542" s="120"/>
      <c r="JL542" s="120"/>
      <c r="JV542" s="120"/>
      <c r="KF542" s="120"/>
    </row>
    <row xmlns:x14ac="http://schemas.microsoft.com/office/spreadsheetml/2009/9/ac" r="543" s="3" customFormat="true" x14ac:dyDescent="0.25">
      <c r="A543" s="378"/>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c r="IH543" s="120"/>
      <c r="IR543" s="120"/>
      <c r="JB543" s="120"/>
      <c r="JL543" s="120"/>
      <c r="JV543" s="120"/>
      <c r="KF543" s="120"/>
    </row>
    <row xmlns:x14ac="http://schemas.microsoft.com/office/spreadsheetml/2009/9/ac" r="544" s="3" customFormat="true" x14ac:dyDescent="0.25">
      <c r="A544" s="378"/>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c r="IH544" s="120"/>
      <c r="IR544" s="120"/>
      <c r="JB544" s="120"/>
      <c r="JL544" s="120"/>
      <c r="JV544" s="120"/>
      <c r="KF544" s="120"/>
    </row>
    <row xmlns:x14ac="http://schemas.microsoft.com/office/spreadsheetml/2009/9/ac" r="545" s="3" customFormat="true" x14ac:dyDescent="0.25">
      <c r="A545" s="378"/>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c r="IH545" s="120"/>
      <c r="IR545" s="120"/>
      <c r="JB545" s="120"/>
      <c r="JL545" s="120"/>
      <c r="JV545" s="120"/>
      <c r="KF545" s="120"/>
    </row>
    <row xmlns:x14ac="http://schemas.microsoft.com/office/spreadsheetml/2009/9/ac" r="546" s="3" customFormat="true" x14ac:dyDescent="0.25">
      <c r="A546" s="378"/>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c r="IH546" s="120"/>
      <c r="IR546" s="120"/>
      <c r="JB546" s="120"/>
      <c r="JL546" s="120"/>
      <c r="JV546" s="120"/>
      <c r="KF546" s="120"/>
    </row>
    <row xmlns:x14ac="http://schemas.microsoft.com/office/spreadsheetml/2009/9/ac" r="547" s="3" customFormat="true" x14ac:dyDescent="0.25">
      <c r="A547" s="378"/>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c r="IH547" s="120"/>
      <c r="IR547" s="120"/>
      <c r="JB547" s="120"/>
      <c r="JL547" s="120"/>
      <c r="JV547" s="120"/>
      <c r="KF547" s="120"/>
    </row>
    <row xmlns:x14ac="http://schemas.microsoft.com/office/spreadsheetml/2009/9/ac" r="548" s="3" customFormat="true" x14ac:dyDescent="0.25">
      <c r="A548" s="378"/>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c r="IH548" s="120"/>
      <c r="IR548" s="120"/>
      <c r="JB548" s="120"/>
      <c r="JL548" s="120"/>
      <c r="JV548" s="120"/>
      <c r="KF548" s="120"/>
    </row>
    <row xmlns:x14ac="http://schemas.microsoft.com/office/spreadsheetml/2009/9/ac" r="549" s="3" customFormat="true" x14ac:dyDescent="0.25">
      <c r="A549" s="378"/>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c r="IH549" s="120"/>
      <c r="IR549" s="120"/>
      <c r="JB549" s="120"/>
      <c r="JL549" s="120"/>
      <c r="JV549" s="120"/>
      <c r="KF549" s="120"/>
    </row>
    <row xmlns:x14ac="http://schemas.microsoft.com/office/spreadsheetml/2009/9/ac" r="550" s="3" customFormat="true" x14ac:dyDescent="0.25">
      <c r="A550" s="378"/>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c r="IH550" s="120"/>
      <c r="IR550" s="120"/>
      <c r="JB550" s="120"/>
      <c r="JL550" s="120"/>
      <c r="JV550" s="120"/>
      <c r="KF550" s="120"/>
    </row>
    <row xmlns:x14ac="http://schemas.microsoft.com/office/spreadsheetml/2009/9/ac" r="551" s="3" customFormat="true" x14ac:dyDescent="0.25">
      <c r="A551" s="378"/>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c r="IH551" s="120"/>
      <c r="IR551" s="120"/>
      <c r="JB551" s="120"/>
      <c r="JL551" s="120"/>
      <c r="JV551" s="120"/>
      <c r="KF551" s="120"/>
    </row>
    <row xmlns:x14ac="http://schemas.microsoft.com/office/spreadsheetml/2009/9/ac" r="552" s="3" customFormat="true" x14ac:dyDescent="0.25">
      <c r="A552" s="378"/>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c r="IH552" s="120"/>
      <c r="IR552" s="120"/>
      <c r="JB552" s="120"/>
      <c r="JL552" s="120"/>
      <c r="JV552" s="120"/>
      <c r="KF552" s="120"/>
    </row>
    <row xmlns:x14ac="http://schemas.microsoft.com/office/spreadsheetml/2009/9/ac" r="553" s="3" customFormat="true" x14ac:dyDescent="0.25">
      <c r="A553" s="378"/>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c r="IH553" s="120"/>
      <c r="IR553" s="120"/>
      <c r="JB553" s="120"/>
      <c r="JL553" s="120"/>
      <c r="JV553" s="120"/>
      <c r="KF553" s="120"/>
    </row>
    <row xmlns:x14ac="http://schemas.microsoft.com/office/spreadsheetml/2009/9/ac" r="554" s="3" customFormat="true" x14ac:dyDescent="0.25">
      <c r="A554" s="378"/>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c r="IH554" s="120"/>
      <c r="IR554" s="120"/>
      <c r="JB554" s="120"/>
      <c r="JL554" s="120"/>
      <c r="JV554" s="120"/>
      <c r="KF554" s="120"/>
    </row>
    <row xmlns:x14ac="http://schemas.microsoft.com/office/spreadsheetml/2009/9/ac" r="555" s="3" customFormat="true" x14ac:dyDescent="0.25">
      <c r="A555" s="378"/>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c r="IH555" s="120"/>
      <c r="IR555" s="120"/>
      <c r="JB555" s="120"/>
      <c r="JL555" s="120"/>
      <c r="JV555" s="120"/>
      <c r="KF555" s="120"/>
    </row>
    <row xmlns:x14ac="http://schemas.microsoft.com/office/spreadsheetml/2009/9/ac" r="556" s="3" customFormat="true" x14ac:dyDescent="0.25">
      <c r="A556" s="378"/>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c r="IH556" s="120"/>
      <c r="IR556" s="120"/>
      <c r="JB556" s="120"/>
      <c r="JL556" s="120"/>
      <c r="JV556" s="120"/>
      <c r="KF556" s="120"/>
    </row>
    <row xmlns:x14ac="http://schemas.microsoft.com/office/spreadsheetml/2009/9/ac" r="557" s="3" customFormat="true" x14ac:dyDescent="0.25">
      <c r="A557" s="378"/>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c r="IH557" s="120"/>
      <c r="IR557" s="120"/>
      <c r="JB557" s="120"/>
      <c r="JL557" s="120"/>
      <c r="JV557" s="120"/>
      <c r="KF557" s="120"/>
    </row>
    <row xmlns:x14ac="http://schemas.microsoft.com/office/spreadsheetml/2009/9/ac" r="558" s="3" customFormat="true" x14ac:dyDescent="0.25">
      <c r="A558" s="378"/>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c r="IH558" s="120"/>
      <c r="IR558" s="120"/>
      <c r="JB558" s="120"/>
      <c r="JL558" s="120"/>
      <c r="JV558" s="120"/>
      <c r="KF558" s="120"/>
    </row>
    <row xmlns:x14ac="http://schemas.microsoft.com/office/spreadsheetml/2009/9/ac" r="559" s="3" customFormat="true" x14ac:dyDescent="0.25">
      <c r="A559" s="378"/>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c r="IH559" s="120"/>
      <c r="IR559" s="120"/>
      <c r="JB559" s="120"/>
      <c r="JL559" s="120"/>
      <c r="JV559" s="120"/>
      <c r="KF559" s="120"/>
    </row>
    <row xmlns:x14ac="http://schemas.microsoft.com/office/spreadsheetml/2009/9/ac" r="560" s="3" customFormat="true" x14ac:dyDescent="0.25">
      <c r="A560" s="378"/>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c r="IH560" s="120"/>
      <c r="IR560" s="120"/>
      <c r="JB560" s="120"/>
      <c r="JL560" s="120"/>
      <c r="JV560" s="120"/>
      <c r="KF560" s="120"/>
    </row>
    <row xmlns:x14ac="http://schemas.microsoft.com/office/spreadsheetml/2009/9/ac" r="561" s="3" customFormat="true" x14ac:dyDescent="0.25">
      <c r="A561" s="378"/>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c r="IH561" s="120"/>
      <c r="IR561" s="120"/>
      <c r="JB561" s="120"/>
      <c r="JL561" s="120"/>
      <c r="JV561" s="120"/>
      <c r="KF561" s="120"/>
    </row>
    <row xmlns:x14ac="http://schemas.microsoft.com/office/spreadsheetml/2009/9/ac" r="562" s="3" customFormat="true" x14ac:dyDescent="0.25">
      <c r="A562" s="378"/>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c r="IH562" s="120"/>
      <c r="IR562" s="120"/>
      <c r="JB562" s="120"/>
      <c r="JL562" s="120"/>
      <c r="JV562" s="120"/>
      <c r="KF562" s="120"/>
    </row>
    <row xmlns:x14ac="http://schemas.microsoft.com/office/spreadsheetml/2009/9/ac" r="563" s="3" customFormat="true" x14ac:dyDescent="0.25">
      <c r="A563" s="378"/>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c r="IH563" s="120"/>
      <c r="IR563" s="120"/>
      <c r="JB563" s="120"/>
      <c r="JL563" s="120"/>
      <c r="JV563" s="120"/>
      <c r="KF563" s="120"/>
    </row>
    <row xmlns:x14ac="http://schemas.microsoft.com/office/spreadsheetml/2009/9/ac" r="564" s="3" customFormat="true" x14ac:dyDescent="0.25">
      <c r="A564" s="378"/>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c r="IH564" s="120"/>
      <c r="IR564" s="120"/>
      <c r="JB564" s="120"/>
      <c r="JL564" s="120"/>
      <c r="JV564" s="120"/>
      <c r="KF564" s="120"/>
    </row>
    <row xmlns:x14ac="http://schemas.microsoft.com/office/spreadsheetml/2009/9/ac" r="565" s="3" customFormat="true" x14ac:dyDescent="0.25">
      <c r="A565" s="378"/>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c r="IH565" s="120"/>
      <c r="IR565" s="120"/>
      <c r="JB565" s="120"/>
      <c r="JL565" s="120"/>
      <c r="JV565" s="120"/>
      <c r="KF565" s="120"/>
    </row>
    <row xmlns:x14ac="http://schemas.microsoft.com/office/spreadsheetml/2009/9/ac" r="566" s="3" customFormat="true" x14ac:dyDescent="0.25">
      <c r="A566" s="378"/>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c r="IH566" s="120"/>
      <c r="IR566" s="120"/>
      <c r="JB566" s="120"/>
      <c r="JL566" s="120"/>
      <c r="JV566" s="120"/>
      <c r="KF566" s="120"/>
    </row>
    <row xmlns:x14ac="http://schemas.microsoft.com/office/spreadsheetml/2009/9/ac" r="567" s="3" customFormat="true" x14ac:dyDescent="0.25">
      <c r="A567" s="378"/>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c r="IH567" s="120"/>
      <c r="IR567" s="120"/>
      <c r="JB567" s="120"/>
      <c r="JL567" s="120"/>
      <c r="JV567" s="120"/>
      <c r="KF567" s="120"/>
    </row>
    <row xmlns:x14ac="http://schemas.microsoft.com/office/spreadsheetml/2009/9/ac" r="568" s="3" customFormat="true" x14ac:dyDescent="0.25">
      <c r="A568" s="378"/>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c r="IH568" s="120"/>
      <c r="IR568" s="120"/>
      <c r="JB568" s="120"/>
      <c r="JL568" s="120"/>
      <c r="JV568" s="120"/>
      <c r="KF568" s="120"/>
    </row>
    <row xmlns:x14ac="http://schemas.microsoft.com/office/spreadsheetml/2009/9/ac" r="569" s="3" customFormat="true" x14ac:dyDescent="0.25">
      <c r="A569" s="378"/>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c r="IH569" s="120"/>
      <c r="IR569" s="120"/>
      <c r="JB569" s="120"/>
      <c r="JL569" s="120"/>
      <c r="JV569" s="120"/>
      <c r="KF569" s="120"/>
    </row>
    <row xmlns:x14ac="http://schemas.microsoft.com/office/spreadsheetml/2009/9/ac" r="570" s="3" customFormat="true" x14ac:dyDescent="0.25">
      <c r="A570" s="378"/>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c r="IH570" s="120"/>
      <c r="IR570" s="120"/>
      <c r="JB570" s="120"/>
      <c r="JL570" s="120"/>
      <c r="JV570" s="120"/>
      <c r="KF570" s="120"/>
    </row>
    <row xmlns:x14ac="http://schemas.microsoft.com/office/spreadsheetml/2009/9/ac" r="571" s="3" customFormat="true" x14ac:dyDescent="0.25">
      <c r="A571" s="378"/>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c r="IH571" s="120"/>
      <c r="IR571" s="120"/>
      <c r="JB571" s="120"/>
      <c r="JL571" s="120"/>
      <c r="JV571" s="120"/>
      <c r="KF571" s="120"/>
    </row>
    <row xmlns:x14ac="http://schemas.microsoft.com/office/spreadsheetml/2009/9/ac" r="572" s="3" customFormat="true" x14ac:dyDescent="0.25">
      <c r="A572" s="378"/>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c r="IH572" s="120"/>
      <c r="IR572" s="120"/>
      <c r="JB572" s="120"/>
      <c r="JL572" s="120"/>
      <c r="JV572" s="120"/>
      <c r="KF572" s="120"/>
    </row>
    <row xmlns:x14ac="http://schemas.microsoft.com/office/spreadsheetml/2009/9/ac" r="573" s="3" customFormat="true" x14ac:dyDescent="0.25">
      <c r="A573" s="378"/>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c r="IH573" s="120"/>
      <c r="IR573" s="120"/>
      <c r="JB573" s="120"/>
      <c r="JL573" s="120"/>
      <c r="JV573" s="120"/>
      <c r="KF573" s="120"/>
    </row>
    <row xmlns:x14ac="http://schemas.microsoft.com/office/spreadsheetml/2009/9/ac" r="574" s="3" customFormat="true" x14ac:dyDescent="0.25">
      <c r="A574" s="378"/>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c r="IH574" s="120"/>
      <c r="IR574" s="120"/>
      <c r="JB574" s="120"/>
      <c r="JL574" s="120"/>
      <c r="JV574" s="120"/>
      <c r="KF574" s="120"/>
    </row>
    <row xmlns:x14ac="http://schemas.microsoft.com/office/spreadsheetml/2009/9/ac" r="575" s="3" customFormat="true" x14ac:dyDescent="0.25">
      <c r="A575" s="378"/>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c r="IH575" s="120"/>
      <c r="IR575" s="120"/>
      <c r="JB575" s="120"/>
      <c r="JL575" s="120"/>
      <c r="JV575" s="120"/>
      <c r="KF575" s="120"/>
    </row>
    <row xmlns:x14ac="http://schemas.microsoft.com/office/spreadsheetml/2009/9/ac" r="576" s="3" customFormat="true" x14ac:dyDescent="0.25">
      <c r="A576" s="378"/>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c r="IH576" s="120"/>
      <c r="IR576" s="120"/>
      <c r="JB576" s="120"/>
      <c r="JL576" s="120"/>
      <c r="JV576" s="120"/>
      <c r="KF576" s="120"/>
    </row>
    <row xmlns:x14ac="http://schemas.microsoft.com/office/spreadsheetml/2009/9/ac" r="577" s="3" customFormat="true" x14ac:dyDescent="0.25">
      <c r="A577" s="378"/>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c r="IH577" s="120"/>
      <c r="IR577" s="120"/>
      <c r="JB577" s="120"/>
      <c r="JL577" s="120"/>
      <c r="JV577" s="120"/>
      <c r="KF577" s="120"/>
    </row>
    <row xmlns:x14ac="http://schemas.microsoft.com/office/spreadsheetml/2009/9/ac" r="578" s="3" customFormat="true" x14ac:dyDescent="0.25">
      <c r="A578" s="378"/>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c r="IH578" s="120"/>
      <c r="IR578" s="120"/>
      <c r="JB578" s="120"/>
      <c r="JL578" s="120"/>
      <c r="JV578" s="120"/>
      <c r="KF578" s="120"/>
    </row>
    <row xmlns:x14ac="http://schemas.microsoft.com/office/spreadsheetml/2009/9/ac" r="579" s="3" customFormat="true" x14ac:dyDescent="0.25">
      <c r="A579" s="378"/>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c r="IH579" s="120"/>
      <c r="IR579" s="120"/>
      <c r="JB579" s="120"/>
      <c r="JL579" s="120"/>
      <c r="JV579" s="120"/>
      <c r="KF579" s="120"/>
    </row>
    <row xmlns:x14ac="http://schemas.microsoft.com/office/spreadsheetml/2009/9/ac" r="580" s="3" customFormat="true" x14ac:dyDescent="0.25">
      <c r="A580" s="378"/>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c r="IH580" s="120"/>
      <c r="IR580" s="120"/>
      <c r="JB580" s="120"/>
      <c r="JL580" s="120"/>
      <c r="JV580" s="120"/>
      <c r="KF580" s="120"/>
    </row>
    <row xmlns:x14ac="http://schemas.microsoft.com/office/spreadsheetml/2009/9/ac" r="581" s="3" customFormat="true" x14ac:dyDescent="0.25">
      <c r="A581" s="378"/>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c r="IH581" s="120"/>
      <c r="IR581" s="120"/>
      <c r="JB581" s="120"/>
      <c r="JL581" s="120"/>
      <c r="JV581" s="120"/>
      <c r="KF581" s="120"/>
    </row>
    <row xmlns:x14ac="http://schemas.microsoft.com/office/spreadsheetml/2009/9/ac" r="582" s="3" customFormat="true" x14ac:dyDescent="0.25">
      <c r="A582" s="378"/>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c r="IH582" s="120"/>
      <c r="IR582" s="120"/>
      <c r="JB582" s="120"/>
      <c r="JL582" s="120"/>
      <c r="JV582" s="120"/>
      <c r="KF582" s="120"/>
    </row>
    <row xmlns:x14ac="http://schemas.microsoft.com/office/spreadsheetml/2009/9/ac" r="583" s="3" customFormat="true" x14ac:dyDescent="0.25">
      <c r="A583" s="378"/>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c r="IH583" s="120"/>
      <c r="IR583" s="120"/>
      <c r="JB583" s="120"/>
      <c r="JL583" s="120"/>
      <c r="JV583" s="120"/>
      <c r="KF583" s="120"/>
    </row>
    <row xmlns:x14ac="http://schemas.microsoft.com/office/spreadsheetml/2009/9/ac" r="584" s="3" customFormat="true" x14ac:dyDescent="0.25">
      <c r="A584" s="378"/>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c r="IH584" s="120"/>
      <c r="IR584" s="120"/>
      <c r="JB584" s="120"/>
      <c r="JL584" s="120"/>
      <c r="JV584" s="120"/>
      <c r="KF584" s="120"/>
    </row>
    <row xmlns:x14ac="http://schemas.microsoft.com/office/spreadsheetml/2009/9/ac" r="585" s="3" customFormat="true" x14ac:dyDescent="0.25">
      <c r="A585" s="378"/>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c r="IH585" s="120"/>
      <c r="IR585" s="120"/>
      <c r="JB585" s="120"/>
      <c r="JL585" s="120"/>
      <c r="JV585" s="120"/>
      <c r="KF585" s="120"/>
    </row>
    <row xmlns:x14ac="http://schemas.microsoft.com/office/spreadsheetml/2009/9/ac" r="586" s="3" customFormat="true" x14ac:dyDescent="0.25">
      <c r="A586" s="378"/>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c r="IH586" s="120"/>
      <c r="IR586" s="120"/>
      <c r="JB586" s="120"/>
      <c r="JL586" s="120"/>
      <c r="JV586" s="120"/>
      <c r="KF586" s="120"/>
    </row>
    <row xmlns:x14ac="http://schemas.microsoft.com/office/spreadsheetml/2009/9/ac" r="587" s="3" customFormat="true" x14ac:dyDescent="0.25">
      <c r="A587" s="378"/>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c r="IH587" s="120"/>
      <c r="IR587" s="120"/>
      <c r="JB587" s="120"/>
      <c r="JL587" s="120"/>
      <c r="JV587" s="120"/>
      <c r="KF587" s="120"/>
    </row>
    <row xmlns:x14ac="http://schemas.microsoft.com/office/spreadsheetml/2009/9/ac" r="588" s="3" customFormat="true" x14ac:dyDescent="0.25">
      <c r="A588" s="378"/>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c r="IH588" s="120"/>
      <c r="IR588" s="120"/>
      <c r="JB588" s="120"/>
      <c r="JL588" s="120"/>
      <c r="JV588" s="120"/>
      <c r="KF588" s="120"/>
    </row>
    <row xmlns:x14ac="http://schemas.microsoft.com/office/spreadsheetml/2009/9/ac" r="589" s="3" customFormat="true" x14ac:dyDescent="0.25">
      <c r="A589" s="378"/>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c r="IH589" s="120"/>
      <c r="IR589" s="120"/>
      <c r="JB589" s="120"/>
      <c r="JL589" s="120"/>
      <c r="JV589" s="120"/>
      <c r="KF589" s="120"/>
    </row>
    <row xmlns:x14ac="http://schemas.microsoft.com/office/spreadsheetml/2009/9/ac" r="590" s="3" customFormat="true" x14ac:dyDescent="0.25">
      <c r="A590" s="378"/>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c r="IH590" s="120"/>
      <c r="IR590" s="120"/>
      <c r="JB590" s="120"/>
      <c r="JL590" s="120"/>
      <c r="JV590" s="120"/>
      <c r="KF590" s="120"/>
    </row>
    <row xmlns:x14ac="http://schemas.microsoft.com/office/spreadsheetml/2009/9/ac" r="591" s="3" customFormat="true" x14ac:dyDescent="0.25">
      <c r="A591" s="378"/>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c r="IH591" s="120"/>
      <c r="IR591" s="120"/>
      <c r="JB591" s="120"/>
      <c r="JL591" s="120"/>
      <c r="JV591" s="120"/>
      <c r="KF591" s="120"/>
    </row>
    <row xmlns:x14ac="http://schemas.microsoft.com/office/spreadsheetml/2009/9/ac" r="592" s="3" customFormat="true" x14ac:dyDescent="0.25">
      <c r="A592" s="378"/>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c r="IH592" s="120"/>
      <c r="IR592" s="120"/>
      <c r="JB592" s="120"/>
      <c r="JL592" s="120"/>
      <c r="JV592" s="120"/>
      <c r="KF592" s="120"/>
    </row>
    <row xmlns:x14ac="http://schemas.microsoft.com/office/spreadsheetml/2009/9/ac" r="593" s="3" customFormat="true" x14ac:dyDescent="0.25">
      <c r="A593" s="378"/>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c r="IH593" s="120"/>
      <c r="IR593" s="120"/>
      <c r="JB593" s="120"/>
      <c r="JL593" s="120"/>
      <c r="JV593" s="120"/>
      <c r="KF593" s="120"/>
    </row>
    <row xmlns:x14ac="http://schemas.microsoft.com/office/spreadsheetml/2009/9/ac" r="594" s="3" customFormat="true" x14ac:dyDescent="0.25">
      <c r="A594" s="378"/>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c r="IH594" s="120"/>
      <c r="IR594" s="120"/>
      <c r="JB594" s="120"/>
      <c r="JL594" s="120"/>
      <c r="JV594" s="120"/>
      <c r="KF594" s="120"/>
    </row>
    <row xmlns:x14ac="http://schemas.microsoft.com/office/spreadsheetml/2009/9/ac" r="595" s="3" customFormat="true" x14ac:dyDescent="0.25">
      <c r="A595" s="378"/>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c r="IH595" s="120"/>
      <c r="IR595" s="120"/>
      <c r="JB595" s="120"/>
      <c r="JL595" s="120"/>
      <c r="JV595" s="120"/>
      <c r="KF595" s="120"/>
    </row>
    <row xmlns:x14ac="http://schemas.microsoft.com/office/spreadsheetml/2009/9/ac" r="596" s="3" customFormat="true" x14ac:dyDescent="0.25">
      <c r="A596" s="378"/>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c r="IH596" s="120"/>
      <c r="IR596" s="120"/>
      <c r="JB596" s="120"/>
      <c r="JL596" s="120"/>
      <c r="JV596" s="120"/>
      <c r="KF596" s="120"/>
    </row>
    <row xmlns:x14ac="http://schemas.microsoft.com/office/spreadsheetml/2009/9/ac" r="597" s="3" customFormat="true" x14ac:dyDescent="0.25">
      <c r="A597" s="378"/>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c r="IH597" s="120"/>
      <c r="IR597" s="120"/>
      <c r="JB597" s="120"/>
      <c r="JL597" s="120"/>
      <c r="JV597" s="120"/>
      <c r="KF597" s="120"/>
    </row>
    <row xmlns:x14ac="http://schemas.microsoft.com/office/spreadsheetml/2009/9/ac" r="598" s="3" customFormat="true" x14ac:dyDescent="0.25">
      <c r="A598" s="378"/>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c r="IH598" s="120"/>
      <c r="IR598" s="120"/>
      <c r="JB598" s="120"/>
      <c r="JL598" s="120"/>
      <c r="JV598" s="120"/>
      <c r="KF598" s="120"/>
    </row>
    <row xmlns:x14ac="http://schemas.microsoft.com/office/spreadsheetml/2009/9/ac" r="599" s="3" customFormat="true" x14ac:dyDescent="0.25">
      <c r="A599" s="378"/>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c r="IH599" s="120"/>
      <c r="IR599" s="120"/>
      <c r="JB599" s="120"/>
      <c r="JL599" s="120"/>
      <c r="JV599" s="120"/>
      <c r="KF599" s="120"/>
    </row>
    <row xmlns:x14ac="http://schemas.microsoft.com/office/spreadsheetml/2009/9/ac" r="600" s="3" customFormat="true" x14ac:dyDescent="0.25">
      <c r="A600" s="378"/>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c r="IH600" s="120"/>
      <c r="IR600" s="120"/>
      <c r="JB600" s="120"/>
      <c r="JL600" s="120"/>
      <c r="JV600" s="120"/>
      <c r="KF600" s="120"/>
    </row>
    <row xmlns:x14ac="http://schemas.microsoft.com/office/spreadsheetml/2009/9/ac" r="601" s="3" customFormat="true" x14ac:dyDescent="0.25">
      <c r="A601" s="378"/>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c r="IH601" s="120"/>
      <c r="IR601" s="120"/>
      <c r="JB601" s="120"/>
      <c r="JL601" s="120"/>
      <c r="JV601" s="120"/>
      <c r="KF601" s="120"/>
    </row>
    <row xmlns:x14ac="http://schemas.microsoft.com/office/spreadsheetml/2009/9/ac" r="602" s="3" customFormat="true" x14ac:dyDescent="0.25">
      <c r="A602" s="378"/>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c r="IH602" s="120"/>
      <c r="IR602" s="120"/>
      <c r="JB602" s="120"/>
      <c r="JL602" s="120"/>
      <c r="JV602" s="120"/>
      <c r="KF602" s="120"/>
    </row>
    <row xmlns:x14ac="http://schemas.microsoft.com/office/spreadsheetml/2009/9/ac" r="603" s="3" customFormat="true" x14ac:dyDescent="0.25">
      <c r="A603" s="378"/>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c r="IH603" s="120"/>
      <c r="IR603" s="120"/>
      <c r="JB603" s="120"/>
      <c r="JL603" s="120"/>
      <c r="JV603" s="120"/>
      <c r="KF603" s="120"/>
    </row>
    <row xmlns:x14ac="http://schemas.microsoft.com/office/spreadsheetml/2009/9/ac" r="604" s="3" customFormat="true" x14ac:dyDescent="0.25">
      <c r="A604" s="378"/>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c r="IH604" s="120"/>
      <c r="IR604" s="120"/>
      <c r="JB604" s="120"/>
      <c r="JL604" s="120"/>
      <c r="JV604" s="120"/>
      <c r="KF604" s="120"/>
    </row>
    <row xmlns:x14ac="http://schemas.microsoft.com/office/spreadsheetml/2009/9/ac" r="605" s="3" customFormat="true" x14ac:dyDescent="0.25">
      <c r="A605" s="378"/>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c r="IH605" s="120"/>
      <c r="IR605" s="120"/>
      <c r="JB605" s="120"/>
      <c r="JL605" s="120"/>
      <c r="JV605" s="120"/>
      <c r="KF605" s="120"/>
    </row>
    <row xmlns:x14ac="http://schemas.microsoft.com/office/spreadsheetml/2009/9/ac" r="606" s="3" customFormat="true" x14ac:dyDescent="0.25">
      <c r="A606" s="378"/>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c r="IH606" s="120"/>
      <c r="IR606" s="120"/>
      <c r="JB606" s="120"/>
      <c r="JL606" s="120"/>
      <c r="JV606" s="120"/>
      <c r="KF606" s="120"/>
    </row>
    <row xmlns:x14ac="http://schemas.microsoft.com/office/spreadsheetml/2009/9/ac" r="607" s="3" customFormat="true" x14ac:dyDescent="0.25">
      <c r="A607" s="378"/>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c r="IH607" s="120"/>
      <c r="IR607" s="120"/>
      <c r="JB607" s="120"/>
      <c r="JL607" s="120"/>
      <c r="JV607" s="120"/>
      <c r="KF607" s="120"/>
    </row>
    <row xmlns:x14ac="http://schemas.microsoft.com/office/spreadsheetml/2009/9/ac" r="608" s="3" customFormat="true" x14ac:dyDescent="0.25">
      <c r="A608" s="378"/>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c r="IH608" s="120"/>
      <c r="IR608" s="120"/>
      <c r="JB608" s="120"/>
      <c r="JL608" s="120"/>
      <c r="JV608" s="120"/>
      <c r="KF608" s="120"/>
    </row>
    <row xmlns:x14ac="http://schemas.microsoft.com/office/spreadsheetml/2009/9/ac" r="609" s="3" customFormat="true" x14ac:dyDescent="0.25">
      <c r="A609" s="378"/>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c r="IH609" s="120"/>
      <c r="IR609" s="120"/>
      <c r="JB609" s="120"/>
      <c r="JL609" s="120"/>
      <c r="JV609" s="120"/>
      <c r="KF609" s="120"/>
    </row>
    <row xmlns:x14ac="http://schemas.microsoft.com/office/spreadsheetml/2009/9/ac" r="610" s="3" customFormat="true" x14ac:dyDescent="0.25">
      <c r="A610" s="378"/>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c r="IH610" s="120"/>
      <c r="IR610" s="120"/>
      <c r="JB610" s="120"/>
      <c r="JL610" s="120"/>
      <c r="JV610" s="120"/>
      <c r="KF610" s="120"/>
    </row>
    <row xmlns:x14ac="http://schemas.microsoft.com/office/spreadsheetml/2009/9/ac" r="611" s="3" customFormat="true" x14ac:dyDescent="0.25">
      <c r="A611" s="378"/>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c r="IH611" s="120"/>
      <c r="IR611" s="120"/>
      <c r="JB611" s="120"/>
      <c r="JL611" s="120"/>
      <c r="JV611" s="120"/>
      <c r="KF611" s="120"/>
    </row>
    <row xmlns:x14ac="http://schemas.microsoft.com/office/spreadsheetml/2009/9/ac" r="612" s="3" customFormat="true" x14ac:dyDescent="0.25">
      <c r="A612" s="378"/>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c r="IH612" s="120"/>
      <c r="IR612" s="120"/>
      <c r="JB612" s="120"/>
      <c r="JL612" s="120"/>
      <c r="JV612" s="120"/>
      <c r="KF612" s="120"/>
    </row>
    <row xmlns:x14ac="http://schemas.microsoft.com/office/spreadsheetml/2009/9/ac" r="613" s="3" customFormat="true" x14ac:dyDescent="0.25">
      <c r="A613" s="378"/>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c r="IH613" s="120"/>
      <c r="IR613" s="120"/>
      <c r="JB613" s="120"/>
      <c r="JL613" s="120"/>
      <c r="JV613" s="120"/>
      <c r="KF613" s="120"/>
    </row>
    <row xmlns:x14ac="http://schemas.microsoft.com/office/spreadsheetml/2009/9/ac" r="614" s="3" customFormat="true" x14ac:dyDescent="0.25">
      <c r="A614" s="378"/>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c r="IH614" s="120"/>
      <c r="IR614" s="120"/>
      <c r="JB614" s="120"/>
      <c r="JL614" s="120"/>
      <c r="JV614" s="120"/>
      <c r="KF614" s="120"/>
    </row>
    <row xmlns:x14ac="http://schemas.microsoft.com/office/spreadsheetml/2009/9/ac" r="615" s="3" customFormat="true" x14ac:dyDescent="0.25">
      <c r="A615" s="378"/>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c r="IH615" s="120"/>
      <c r="IR615" s="120"/>
      <c r="JB615" s="120"/>
      <c r="JL615" s="120"/>
      <c r="JV615" s="120"/>
      <c r="KF615" s="120"/>
    </row>
    <row xmlns:x14ac="http://schemas.microsoft.com/office/spreadsheetml/2009/9/ac" r="616" s="3" customFormat="true" x14ac:dyDescent="0.25">
      <c r="A616" s="378"/>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c r="IH616" s="120"/>
      <c r="IR616" s="120"/>
      <c r="JB616" s="120"/>
      <c r="JL616" s="120"/>
      <c r="JV616" s="120"/>
      <c r="KF616" s="120"/>
    </row>
    <row xmlns:x14ac="http://schemas.microsoft.com/office/spreadsheetml/2009/9/ac" r="617" s="3" customFormat="true" x14ac:dyDescent="0.25">
      <c r="A617" s="378"/>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c r="IH617" s="120"/>
      <c r="IR617" s="120"/>
      <c r="JB617" s="120"/>
      <c r="JL617" s="120"/>
      <c r="JV617" s="120"/>
      <c r="KF617" s="120"/>
    </row>
    <row xmlns:x14ac="http://schemas.microsoft.com/office/spreadsheetml/2009/9/ac" r="618" s="3" customFormat="true" x14ac:dyDescent="0.25">
      <c r="A618" s="378"/>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c r="IH618" s="120"/>
      <c r="IR618" s="120"/>
      <c r="JB618" s="120"/>
      <c r="JL618" s="120"/>
      <c r="JV618" s="120"/>
      <c r="KF618" s="120"/>
    </row>
    <row xmlns:x14ac="http://schemas.microsoft.com/office/spreadsheetml/2009/9/ac" r="619" s="3" customFormat="true" x14ac:dyDescent="0.25">
      <c r="A619" s="378"/>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c r="IH619" s="120"/>
      <c r="IR619" s="120"/>
      <c r="JB619" s="120"/>
      <c r="JL619" s="120"/>
      <c r="JV619" s="120"/>
      <c r="KF619" s="120"/>
    </row>
    <row xmlns:x14ac="http://schemas.microsoft.com/office/spreadsheetml/2009/9/ac" r="620" s="3" customFormat="true" x14ac:dyDescent="0.25">
      <c r="A620" s="378"/>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c r="IH620" s="120"/>
      <c r="IR620" s="120"/>
      <c r="JB620" s="120"/>
      <c r="JL620" s="120"/>
      <c r="JV620" s="120"/>
      <c r="KF620" s="120"/>
    </row>
    <row xmlns:x14ac="http://schemas.microsoft.com/office/spreadsheetml/2009/9/ac" r="621" s="3" customFormat="true" x14ac:dyDescent="0.25">
      <c r="A621" s="378"/>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c r="IH621" s="120"/>
      <c r="IR621" s="120"/>
      <c r="JB621" s="120"/>
      <c r="JL621" s="120"/>
      <c r="JV621" s="120"/>
      <c r="KF621" s="120"/>
    </row>
    <row xmlns:x14ac="http://schemas.microsoft.com/office/spreadsheetml/2009/9/ac" r="622" s="3" customFormat="true" x14ac:dyDescent="0.25">
      <c r="A622" s="378"/>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c r="IH622" s="120"/>
      <c r="IR622" s="120"/>
      <c r="JB622" s="120"/>
      <c r="JL622" s="120"/>
      <c r="JV622" s="120"/>
      <c r="KF622" s="120"/>
    </row>
    <row xmlns:x14ac="http://schemas.microsoft.com/office/spreadsheetml/2009/9/ac" r="623" s="3" customFormat="true" x14ac:dyDescent="0.25">
      <c r="A623" s="378"/>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c r="IH623" s="120"/>
      <c r="IR623" s="120"/>
      <c r="JB623" s="120"/>
      <c r="JL623" s="120"/>
      <c r="JV623" s="120"/>
      <c r="KF623" s="120"/>
    </row>
    <row xmlns:x14ac="http://schemas.microsoft.com/office/spreadsheetml/2009/9/ac" r="624" s="3" customFormat="true" x14ac:dyDescent="0.25">
      <c r="A624" s="378"/>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c r="IH624" s="120"/>
      <c r="IR624" s="120"/>
      <c r="JB624" s="120"/>
      <c r="JL624" s="120"/>
      <c r="JV624" s="120"/>
      <c r="KF624" s="120"/>
    </row>
    <row xmlns:x14ac="http://schemas.microsoft.com/office/spreadsheetml/2009/9/ac" r="625" s="3" customFormat="true" x14ac:dyDescent="0.25">
      <c r="A625" s="378"/>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c r="IH625" s="120"/>
      <c r="IR625" s="120"/>
      <c r="JB625" s="120"/>
      <c r="JL625" s="120"/>
      <c r="JV625" s="120"/>
      <c r="KF625" s="120"/>
    </row>
    <row xmlns:x14ac="http://schemas.microsoft.com/office/spreadsheetml/2009/9/ac" r="626" s="3" customFormat="true" x14ac:dyDescent="0.25">
      <c r="A626" s="378"/>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c r="IH626" s="120"/>
      <c r="IR626" s="120"/>
      <c r="JB626" s="120"/>
      <c r="JL626" s="120"/>
      <c r="JV626" s="120"/>
      <c r="KF626" s="120"/>
    </row>
    <row xmlns:x14ac="http://schemas.microsoft.com/office/spreadsheetml/2009/9/ac" r="627" s="3" customFormat="true" x14ac:dyDescent="0.25">
      <c r="A627" s="378"/>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c r="IH627" s="120"/>
      <c r="IR627" s="120"/>
      <c r="JB627" s="120"/>
      <c r="JL627" s="120"/>
      <c r="JV627" s="120"/>
      <c r="KF627" s="120"/>
    </row>
    <row xmlns:x14ac="http://schemas.microsoft.com/office/spreadsheetml/2009/9/ac" r="628" s="3" customFormat="true" x14ac:dyDescent="0.25">
      <c r="A628" s="378"/>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c r="IH628" s="120"/>
      <c r="IR628" s="120"/>
      <c r="JB628" s="120"/>
      <c r="JL628" s="120"/>
      <c r="JV628" s="120"/>
      <c r="KF628" s="120"/>
    </row>
    <row xmlns:x14ac="http://schemas.microsoft.com/office/spreadsheetml/2009/9/ac" r="629" s="3" customFormat="true" x14ac:dyDescent="0.25">
      <c r="A629" s="378"/>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c r="IH629" s="120"/>
      <c r="IR629" s="120"/>
      <c r="JB629" s="120"/>
      <c r="JL629" s="120"/>
      <c r="JV629" s="120"/>
      <c r="KF629" s="120"/>
    </row>
    <row xmlns:x14ac="http://schemas.microsoft.com/office/spreadsheetml/2009/9/ac" r="630" s="3" customFormat="true" x14ac:dyDescent="0.25">
      <c r="A630" s="378"/>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c r="IH630" s="120"/>
      <c r="IR630" s="120"/>
      <c r="JB630" s="120"/>
      <c r="JL630" s="120"/>
      <c r="JV630" s="120"/>
      <c r="KF630" s="120"/>
    </row>
    <row xmlns:x14ac="http://schemas.microsoft.com/office/spreadsheetml/2009/9/ac" r="631" s="3" customFormat="true" x14ac:dyDescent="0.25">
      <c r="A631" s="378"/>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c r="IH631" s="120"/>
      <c r="IR631" s="120"/>
      <c r="JB631" s="120"/>
      <c r="JL631" s="120"/>
      <c r="JV631" s="120"/>
      <c r="KF631" s="120"/>
    </row>
    <row xmlns:x14ac="http://schemas.microsoft.com/office/spreadsheetml/2009/9/ac" r="632" s="3" customFormat="true" x14ac:dyDescent="0.25">
      <c r="A632" s="378"/>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c r="IH632" s="120"/>
      <c r="IR632" s="120"/>
      <c r="JB632" s="120"/>
      <c r="JL632" s="120"/>
      <c r="JV632" s="120"/>
      <c r="KF632" s="120"/>
    </row>
    <row xmlns:x14ac="http://schemas.microsoft.com/office/spreadsheetml/2009/9/ac" r="633" s="3" customFormat="true" x14ac:dyDescent="0.25">
      <c r="A633" s="378"/>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c r="IH633" s="120"/>
      <c r="IR633" s="120"/>
      <c r="JB633" s="120"/>
      <c r="JL633" s="120"/>
      <c r="JV633" s="120"/>
      <c r="KF633" s="120"/>
    </row>
    <row xmlns:x14ac="http://schemas.microsoft.com/office/spreadsheetml/2009/9/ac" r="634" s="3" customFormat="true" x14ac:dyDescent="0.25">
      <c r="A634" s="378"/>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c r="IH634" s="120"/>
      <c r="IR634" s="120"/>
      <c r="JB634" s="120"/>
      <c r="JL634" s="120"/>
      <c r="JV634" s="120"/>
      <c r="KF634" s="120"/>
    </row>
    <row xmlns:x14ac="http://schemas.microsoft.com/office/spreadsheetml/2009/9/ac" r="635" s="3" customFormat="true" x14ac:dyDescent="0.25">
      <c r="A635" s="378"/>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c r="IH635" s="120"/>
      <c r="IR635" s="120"/>
      <c r="JB635" s="120"/>
      <c r="JL635" s="120"/>
      <c r="JV635" s="120"/>
      <c r="KF635" s="120"/>
    </row>
    <row xmlns:x14ac="http://schemas.microsoft.com/office/spreadsheetml/2009/9/ac" r="636" s="3" customFormat="true" x14ac:dyDescent="0.25">
      <c r="A636" s="378"/>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c r="IH636" s="120"/>
      <c r="IR636" s="120"/>
      <c r="JB636" s="120"/>
      <c r="JL636" s="120"/>
      <c r="JV636" s="120"/>
      <c r="KF636" s="120"/>
    </row>
    <row xmlns:x14ac="http://schemas.microsoft.com/office/spreadsheetml/2009/9/ac" r="637" s="3" customFormat="true" x14ac:dyDescent="0.25">
      <c r="A637" s="378"/>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c r="IH637" s="120"/>
      <c r="IR637" s="120"/>
      <c r="JB637" s="120"/>
      <c r="JL637" s="120"/>
      <c r="JV637" s="120"/>
      <c r="KF637" s="120"/>
    </row>
  </sheetData>
  <mergeCells count="20">
    <mergeCell ref="FQ26:FW26"/>
    <mergeCell ref="GA26:GG26"/>
    <mergeCell ref="EW26:FC26"/>
    <mergeCell ref="DS26:DY26"/>
    <mergeCell ref="W26:AC26"/>
    <mergeCell ref="AG26:AM26"/>
    <mergeCell ref="DI26:DO26"/>
    <mergeCell ref="CE26:CK26"/>
    <mergeCell ref="BU26:CA26"/>
    <mergeCell ref="CO26:CU26"/>
    <mergeCell ref="CY26:DE26"/>
    <mergeCell ref="EC26:EI26"/>
    <mergeCell ref="EM26:ES26"/>
    <mergeCell ref="FG26:FM26"/>
    <mergeCell ref="A2:A3"/>
    <mergeCell ref="C26:I26"/>
    <mergeCell ref="M26:S26"/>
    <mergeCell ref="AQ26:AW26"/>
    <mergeCell ref="BK26:BQ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57</vt:i4>
      </vt:variant>
    </vt:vector>
  </HeadingPairs>
  <TitlesOfParts>
    <vt:vector size="69" baseType="lpstr">
      <vt:lpstr>Introduction</vt:lpstr>
      <vt:lpstr>Ladders</vt:lpstr>
      <vt:lpstr>Charts</vt:lpstr>
      <vt:lpstr>Chart Data</vt:lpstr>
      <vt:lpstr>Regressions</vt:lpstr>
      <vt:lpstr>Estimates</vt:lpstr>
      <vt:lpstr>Data Summary</vt:lpstr>
      <vt:lpstr>Sanitation Data</vt:lpstr>
      <vt:lpstr>Water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2024-04-24T06:13:52Z</dcterms:modified>
</cp:coreProperties>
</file>